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gfay/Dropbox/NEFMC/EBFM_PDT/sandbox/"/>
    </mc:Choice>
  </mc:AlternateContent>
  <xr:revisionPtr revIDLastSave="0" documentId="13_ncr:1_{CE206073-3848-514D-82F6-867D9FB7C313}" xr6:coauthVersionLast="45" xr6:coauthVersionMax="45" xr10:uidLastSave="{00000000-0000-0000-0000-000000000000}"/>
  <bookViews>
    <workbookView xWindow="0" yWindow="460" windowWidth="20580" windowHeight="19500" xr2:uid="{00000000-000D-0000-FFFF-FFFF00000000}"/>
  </bookViews>
  <sheets>
    <sheet name="Data-Generator" sheetId="1" r:id="rId1"/>
    <sheet name="Estimation-Advice" sheetId="2" r:id="rId2"/>
  </sheets>
  <definedNames>
    <definedName name="solver_adj" localSheetId="1" hidden="1">'Estimation-Advice'!$AO$5:$AO$6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'Estimation-Advice'!$AV$8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" i="2" l="1"/>
  <c r="AX11" i="2"/>
  <c r="AY11" i="2"/>
  <c r="AZ11" i="2"/>
  <c r="AW12" i="2"/>
  <c r="AX12" i="2"/>
  <c r="AY12" i="2"/>
  <c r="AZ12" i="2"/>
  <c r="AW13" i="2"/>
  <c r="AX13" i="2"/>
  <c r="AY13" i="2"/>
  <c r="AZ13" i="2"/>
  <c r="AW14" i="2"/>
  <c r="AX14" i="2"/>
  <c r="AY14" i="2"/>
  <c r="AZ14" i="2"/>
  <c r="AW15" i="2"/>
  <c r="AX15" i="2"/>
  <c r="AY15" i="2"/>
  <c r="AZ15" i="2"/>
  <c r="AW16" i="2"/>
  <c r="AX16" i="2"/>
  <c r="AY16" i="2"/>
  <c r="AZ16" i="2"/>
  <c r="AW17" i="2"/>
  <c r="AX17" i="2"/>
  <c r="AY17" i="2"/>
  <c r="AZ17" i="2"/>
  <c r="AW18" i="2"/>
  <c r="AX18" i="2"/>
  <c r="AY18" i="2"/>
  <c r="AZ18" i="2"/>
  <c r="AW19" i="2"/>
  <c r="AX19" i="2"/>
  <c r="AY19" i="2"/>
  <c r="AZ19" i="2"/>
  <c r="AW20" i="2"/>
  <c r="AX20" i="2"/>
  <c r="AY20" i="2"/>
  <c r="AZ20" i="2"/>
  <c r="AW21" i="2"/>
  <c r="AX21" i="2"/>
  <c r="AY21" i="2"/>
  <c r="AZ21" i="2"/>
  <c r="AW22" i="2"/>
  <c r="AX22" i="2"/>
  <c r="AY22" i="2"/>
  <c r="AZ22" i="2"/>
  <c r="AW23" i="2"/>
  <c r="AX23" i="2"/>
  <c r="AY23" i="2"/>
  <c r="AZ23" i="2"/>
  <c r="AW24" i="2"/>
  <c r="AX24" i="2"/>
  <c r="AY24" i="2"/>
  <c r="AZ24" i="2"/>
  <c r="AW25" i="2"/>
  <c r="AX25" i="2"/>
  <c r="AY25" i="2"/>
  <c r="AZ25" i="2"/>
  <c r="AW26" i="2"/>
  <c r="AX26" i="2"/>
  <c r="AY26" i="2"/>
  <c r="AZ26" i="2"/>
  <c r="AW27" i="2"/>
  <c r="AX27" i="2"/>
  <c r="AY27" i="2"/>
  <c r="AZ27" i="2"/>
  <c r="AW28" i="2"/>
  <c r="AX28" i="2"/>
  <c r="AY28" i="2"/>
  <c r="AZ28" i="2"/>
  <c r="AW29" i="2"/>
  <c r="AX29" i="2"/>
  <c r="AY29" i="2"/>
  <c r="AZ29" i="2"/>
  <c r="AW30" i="2"/>
  <c r="AX30" i="2"/>
  <c r="AY30" i="2"/>
  <c r="AZ30" i="2"/>
  <c r="AW31" i="2"/>
  <c r="AX31" i="2"/>
  <c r="AY31" i="2"/>
  <c r="AZ31" i="2"/>
  <c r="AW32" i="2"/>
  <c r="AX32" i="2"/>
  <c r="AY32" i="2"/>
  <c r="AZ32" i="2"/>
  <c r="AW33" i="2"/>
  <c r="AX33" i="2"/>
  <c r="AY33" i="2"/>
  <c r="AZ33" i="2"/>
  <c r="AW34" i="2"/>
  <c r="AX34" i="2"/>
  <c r="AY34" i="2"/>
  <c r="AZ34" i="2"/>
  <c r="AW35" i="2"/>
  <c r="AX35" i="2"/>
  <c r="AY35" i="2"/>
  <c r="AZ35" i="2"/>
  <c r="AW36" i="2"/>
  <c r="AX36" i="2"/>
  <c r="AY36" i="2"/>
  <c r="AZ36" i="2"/>
  <c r="AW37" i="2"/>
  <c r="AX37" i="2"/>
  <c r="AY37" i="2"/>
  <c r="AZ37" i="2"/>
  <c r="AW38" i="2"/>
  <c r="AX38" i="2"/>
  <c r="AY38" i="2"/>
  <c r="AZ38" i="2"/>
  <c r="AW39" i="2"/>
  <c r="AX39" i="2"/>
  <c r="AY39" i="2"/>
  <c r="AZ39" i="2"/>
  <c r="AW40" i="2"/>
  <c r="AX40" i="2"/>
  <c r="AY40" i="2"/>
  <c r="AZ40" i="2"/>
  <c r="AW41" i="2"/>
  <c r="AX41" i="2"/>
  <c r="AY41" i="2"/>
  <c r="AZ41" i="2"/>
  <c r="AW42" i="2"/>
  <c r="AX42" i="2"/>
  <c r="AY42" i="2"/>
  <c r="AZ42" i="2"/>
  <c r="AW43" i="2"/>
  <c r="AX43" i="2"/>
  <c r="AY43" i="2"/>
  <c r="AZ43" i="2"/>
  <c r="AW44" i="2"/>
  <c r="AX44" i="2"/>
  <c r="AY44" i="2"/>
  <c r="AZ44" i="2"/>
  <c r="AW45" i="2"/>
  <c r="AX45" i="2"/>
  <c r="AY45" i="2"/>
  <c r="AZ45" i="2"/>
  <c r="AW46" i="2"/>
  <c r="AX46" i="2"/>
  <c r="AY46" i="2"/>
  <c r="AZ46" i="2"/>
  <c r="AW47" i="2"/>
  <c r="AX47" i="2"/>
  <c r="AY47" i="2"/>
  <c r="AZ47" i="2"/>
  <c r="AW48" i="2"/>
  <c r="AX48" i="2"/>
  <c r="AY48" i="2"/>
  <c r="AZ48" i="2"/>
  <c r="AW49" i="2"/>
  <c r="AX49" i="2"/>
  <c r="AY49" i="2"/>
  <c r="AZ49" i="2"/>
  <c r="AW50" i="2"/>
  <c r="AX50" i="2"/>
  <c r="AY50" i="2"/>
  <c r="AZ50" i="2"/>
  <c r="AW51" i="2"/>
  <c r="AX51" i="2"/>
  <c r="AY51" i="2"/>
  <c r="AZ51" i="2"/>
  <c r="AW52" i="2"/>
  <c r="AX52" i="2"/>
  <c r="AY52" i="2"/>
  <c r="AZ52" i="2"/>
  <c r="AW53" i="2"/>
  <c r="AX53" i="2"/>
  <c r="AY53" i="2"/>
  <c r="AZ53" i="2"/>
  <c r="AW54" i="2"/>
  <c r="AX54" i="2"/>
  <c r="AY54" i="2"/>
  <c r="AZ54" i="2"/>
  <c r="AW55" i="2"/>
  <c r="AX55" i="2"/>
  <c r="AY55" i="2"/>
  <c r="AZ55" i="2"/>
  <c r="AW56" i="2"/>
  <c r="AX56" i="2"/>
  <c r="AY56" i="2"/>
  <c r="AZ56" i="2"/>
  <c r="AW57" i="2"/>
  <c r="AX57" i="2"/>
  <c r="AY57" i="2"/>
  <c r="AZ57" i="2"/>
  <c r="AW58" i="2"/>
  <c r="AX58" i="2"/>
  <c r="AY58" i="2"/>
  <c r="AZ58" i="2"/>
  <c r="AW59" i="2"/>
  <c r="BD14" i="2" s="1"/>
  <c r="AX59" i="2"/>
  <c r="BE26" i="2" s="1"/>
  <c r="BE27" i="2" s="1"/>
  <c r="AY59" i="2"/>
  <c r="BF26" i="2" s="1"/>
  <c r="BF27" i="2" s="1"/>
  <c r="BF28" i="2" s="1"/>
  <c r="AZ59" i="2"/>
  <c r="BG26" i="2" s="1"/>
  <c r="AX10" i="2"/>
  <c r="AY10" i="2"/>
  <c r="AZ10" i="2"/>
  <c r="AW10" i="2"/>
  <c r="AM8" i="2"/>
  <c r="AM7" i="2" s="1"/>
  <c r="AO8" i="2"/>
  <c r="AJ3" i="2"/>
  <c r="AJ2" i="2" s="1"/>
  <c r="AK3" i="2"/>
  <c r="AK2" i="2" s="1"/>
  <c r="BF25" i="2" s="1"/>
  <c r="AL3" i="2"/>
  <c r="AM3" i="2"/>
  <c r="AN3" i="2"/>
  <c r="AS4" i="2" s="1"/>
  <c r="AO3" i="2"/>
  <c r="AO2" i="2" s="1"/>
  <c r="BD9" i="2" s="1"/>
  <c r="AJ4" i="2"/>
  <c r="AJ8" i="2" s="1"/>
  <c r="AK4" i="2"/>
  <c r="AK8" i="2" s="1"/>
  <c r="AK7" i="2" s="1"/>
  <c r="BF24" i="2" s="1"/>
  <c r="AL4" i="2"/>
  <c r="AL8" i="2" s="1"/>
  <c r="AL7" i="2" s="1"/>
  <c r="BG24" i="2" s="1"/>
  <c r="AM4" i="2"/>
  <c r="AN4" i="2"/>
  <c r="AN8" i="2" s="1"/>
  <c r="AO4" i="2"/>
  <c r="AI4" i="2"/>
  <c r="AI8" i="2" s="1"/>
  <c r="AI3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P10" i="2"/>
  <c r="Q10" i="2"/>
  <c r="R10" i="2"/>
  <c r="O10" i="2"/>
  <c r="F10" i="2"/>
  <c r="F11" i="2" s="1"/>
  <c r="E10" i="2"/>
  <c r="E11" i="2" s="1"/>
  <c r="D10" i="2"/>
  <c r="D11" i="2" s="1"/>
  <c r="C10" i="2"/>
  <c r="C11" i="2" s="1"/>
  <c r="G9" i="1"/>
  <c r="G10" i="1" s="1"/>
  <c r="F9" i="1"/>
  <c r="E9" i="1"/>
  <c r="M9" i="1" s="1"/>
  <c r="D9" i="1"/>
  <c r="BE25" i="2" l="1"/>
  <c r="BE28" i="2"/>
  <c r="AO7" i="2"/>
  <c r="BD26" i="2"/>
  <c r="BD15" i="2"/>
  <c r="BD17" i="2" s="1"/>
  <c r="K9" i="1"/>
  <c r="AF9" i="1" s="1"/>
  <c r="AM2" i="2"/>
  <c r="AS3" i="2"/>
  <c r="O9" i="1"/>
  <c r="AN7" i="2"/>
  <c r="AJ7" i="2"/>
  <c r="BE24" i="2" s="1"/>
  <c r="AV4" i="2"/>
  <c r="AS5" i="2"/>
  <c r="AL2" i="2"/>
  <c r="BG25" i="2" s="1"/>
  <c r="AV5" i="2"/>
  <c r="AI7" i="2"/>
  <c r="BD24" i="2" s="1"/>
  <c r="AN2" i="2"/>
  <c r="BD8" i="2" s="1"/>
  <c r="BD16" i="2" s="1"/>
  <c r="AI2" i="2"/>
  <c r="BD25" i="2" s="1"/>
  <c r="BD32" i="2" s="1"/>
  <c r="C12" i="2"/>
  <c r="E12" i="2"/>
  <c r="D12" i="2"/>
  <c r="Z11" i="2"/>
  <c r="F12" i="2"/>
  <c r="G11" i="1"/>
  <c r="O10" i="1"/>
  <c r="K10" i="1"/>
  <c r="L9" i="1"/>
  <c r="H9" i="1"/>
  <c r="N9" i="1"/>
  <c r="AA9" i="1" s="1"/>
  <c r="J9" i="1"/>
  <c r="D10" i="1"/>
  <c r="F10" i="1"/>
  <c r="E10" i="1"/>
  <c r="I9" i="1"/>
  <c r="BD30" i="2" l="1"/>
  <c r="X9" i="1"/>
  <c r="AM9" i="1"/>
  <c r="BD27" i="2"/>
  <c r="BD28" i="2" s="1"/>
  <c r="AV3" i="2"/>
  <c r="BG27" i="2"/>
  <c r="BG28" i="2" s="1"/>
  <c r="AD10" i="2"/>
  <c r="AK10" i="2" s="1"/>
  <c r="AE10" i="2"/>
  <c r="AL10" i="2" s="1"/>
  <c r="AE11" i="2"/>
  <c r="AL11" i="2" s="1"/>
  <c r="F13" i="2"/>
  <c r="AD11" i="2"/>
  <c r="AK11" i="2" s="1"/>
  <c r="E13" i="2"/>
  <c r="W11" i="2"/>
  <c r="T11" i="2"/>
  <c r="W10" i="2"/>
  <c r="T10" i="2"/>
  <c r="S10" i="2"/>
  <c r="AB10" i="2"/>
  <c r="AI10" i="2" s="1"/>
  <c r="V10" i="2"/>
  <c r="Z10" i="2"/>
  <c r="AC10" i="2"/>
  <c r="AJ10" i="2" s="1"/>
  <c r="AQ10" i="2" s="1"/>
  <c r="Y10" i="2"/>
  <c r="AC11" i="2"/>
  <c r="AJ11" i="2" s="1"/>
  <c r="Y11" i="2"/>
  <c r="D13" i="2"/>
  <c r="Z12" i="2"/>
  <c r="S11" i="2"/>
  <c r="AB11" i="2"/>
  <c r="AI11" i="2" s="1"/>
  <c r="V11" i="2"/>
  <c r="C13" i="2"/>
  <c r="AE9" i="1"/>
  <c r="AL9" i="1" s="1"/>
  <c r="S9" i="1"/>
  <c r="AF10" i="1"/>
  <c r="AM10" i="1" s="1"/>
  <c r="Z9" i="1"/>
  <c r="AD9" i="1"/>
  <c r="AK9" i="1" s="1"/>
  <c r="W9" i="1"/>
  <c r="AC9" i="1"/>
  <c r="AJ9" i="1" s="1"/>
  <c r="T9" i="1"/>
  <c r="I10" i="1"/>
  <c r="E11" i="1"/>
  <c r="M10" i="1"/>
  <c r="L10" i="1"/>
  <c r="X10" i="1" s="1"/>
  <c r="H10" i="1"/>
  <c r="D11" i="1"/>
  <c r="U9" i="1"/>
  <c r="N10" i="1"/>
  <c r="J10" i="1"/>
  <c r="F11" i="1"/>
  <c r="G12" i="1"/>
  <c r="O11" i="1"/>
  <c r="K11" i="1"/>
  <c r="BD29" i="2" l="1"/>
  <c r="BD31" i="2"/>
  <c r="AT9" i="1"/>
  <c r="AA10" i="2"/>
  <c r="U10" i="2"/>
  <c r="X10" i="2"/>
  <c r="AP10" i="2"/>
  <c r="AH11" i="2"/>
  <c r="AO11" i="2" s="1"/>
  <c r="AG10" i="2"/>
  <c r="AN10" i="2" s="1"/>
  <c r="AF10" i="2"/>
  <c r="AM10" i="2" s="1"/>
  <c r="AR11" i="2"/>
  <c r="AD12" i="2"/>
  <c r="AK12" i="2" s="1"/>
  <c r="E14" i="2"/>
  <c r="AR10" i="2"/>
  <c r="AE12" i="2"/>
  <c r="AL12" i="2" s="1"/>
  <c r="AS11" i="2"/>
  <c r="F14" i="2"/>
  <c r="W12" i="2"/>
  <c r="T12" i="2"/>
  <c r="AG11" i="2"/>
  <c r="AN11" i="2" s="1"/>
  <c r="S12" i="2"/>
  <c r="AP11" i="2"/>
  <c r="AB12" i="2"/>
  <c r="AI12" i="2" s="1"/>
  <c r="V12" i="2"/>
  <c r="X11" i="2" s="1"/>
  <c r="C14" i="2"/>
  <c r="AF11" i="2"/>
  <c r="AM11" i="2" s="1"/>
  <c r="AC12" i="2"/>
  <c r="AJ12" i="2" s="1"/>
  <c r="Y12" i="2"/>
  <c r="AA11" i="2" s="1"/>
  <c r="AQ11" i="2"/>
  <c r="D14" i="2"/>
  <c r="Z13" i="2"/>
  <c r="AH10" i="2"/>
  <c r="AO10" i="2" s="1"/>
  <c r="AS10" i="2"/>
  <c r="AI9" i="1"/>
  <c r="AP9" i="1" s="1"/>
  <c r="AH9" i="1"/>
  <c r="AO9" i="1" s="1"/>
  <c r="AG9" i="1"/>
  <c r="AN9" i="1" s="1"/>
  <c r="AC10" i="1"/>
  <c r="AJ10" i="1" s="1"/>
  <c r="S10" i="1"/>
  <c r="AT10" i="1" s="1"/>
  <c r="AF11" i="1"/>
  <c r="AM11" i="1" s="1"/>
  <c r="R9" i="1"/>
  <c r="AS9" i="1" s="1"/>
  <c r="AE10" i="1"/>
  <c r="AL10" i="1" s="1"/>
  <c r="Q9" i="1"/>
  <c r="AR9" i="1" s="1"/>
  <c r="AD10" i="1"/>
  <c r="AK10" i="1" s="1"/>
  <c r="W10" i="1"/>
  <c r="P9" i="1"/>
  <c r="AQ9" i="1" s="1"/>
  <c r="AA10" i="1"/>
  <c r="Z10" i="1"/>
  <c r="N11" i="1"/>
  <c r="F12" i="1"/>
  <c r="J11" i="1"/>
  <c r="D12" i="1"/>
  <c r="L11" i="1"/>
  <c r="X11" i="1" s="1"/>
  <c r="H11" i="1"/>
  <c r="U10" i="1"/>
  <c r="I11" i="1"/>
  <c r="E12" i="1"/>
  <c r="M11" i="1"/>
  <c r="G13" i="1"/>
  <c r="O12" i="1"/>
  <c r="K12" i="1"/>
  <c r="T10" i="1"/>
  <c r="U11" i="2" l="1"/>
  <c r="AT11" i="2" s="1"/>
  <c r="AU10" i="2"/>
  <c r="AC13" i="2"/>
  <c r="Y13" i="2"/>
  <c r="AA12" i="2" s="1"/>
  <c r="AJ13" i="2"/>
  <c r="AQ12" i="2"/>
  <c r="D15" i="2"/>
  <c r="S13" i="2"/>
  <c r="U12" i="2" s="1"/>
  <c r="AP12" i="2"/>
  <c r="AB13" i="2"/>
  <c r="AI13" i="2" s="1"/>
  <c r="V13" i="2"/>
  <c r="X12" i="2" s="1"/>
  <c r="C15" i="2"/>
  <c r="AF12" i="2"/>
  <c r="AM12" i="2" s="1"/>
  <c r="AR12" i="2"/>
  <c r="AD13" i="2"/>
  <c r="AK13" i="2" s="1"/>
  <c r="E15" i="2"/>
  <c r="AV10" i="2"/>
  <c r="AV11" i="2"/>
  <c r="AH12" i="2"/>
  <c r="AO12" i="2" s="1"/>
  <c r="W13" i="2"/>
  <c r="T13" i="2"/>
  <c r="AG12" i="2"/>
  <c r="AN12" i="2" s="1"/>
  <c r="AU11" i="2"/>
  <c r="AE13" i="2"/>
  <c r="AL13" i="2" s="1"/>
  <c r="AS12" i="2"/>
  <c r="F15" i="2"/>
  <c r="AT10" i="2"/>
  <c r="AG10" i="1"/>
  <c r="AN10" i="1" s="1"/>
  <c r="Q10" i="1"/>
  <c r="AR10" i="1" s="1"/>
  <c r="AD11" i="1"/>
  <c r="AK11" i="1" s="1"/>
  <c r="P10" i="1"/>
  <c r="AQ10" i="1" s="1"/>
  <c r="AC11" i="1"/>
  <c r="AJ11" i="1" s="1"/>
  <c r="AB9" i="1"/>
  <c r="AW9" i="1" s="1"/>
  <c r="AI10" i="1"/>
  <c r="AP10" i="1" s="1"/>
  <c r="S11" i="1"/>
  <c r="AT11" i="1" s="1"/>
  <c r="AF12" i="1"/>
  <c r="AM12" i="1" s="1"/>
  <c r="R10" i="1"/>
  <c r="AS10" i="1" s="1"/>
  <c r="AE11" i="1"/>
  <c r="AL11" i="1" s="1"/>
  <c r="Y9" i="1"/>
  <c r="AV9" i="1" s="1"/>
  <c r="AH10" i="1"/>
  <c r="AO10" i="1" s="1"/>
  <c r="V9" i="1"/>
  <c r="AU9" i="1" s="1"/>
  <c r="W11" i="1"/>
  <c r="AA11" i="1"/>
  <c r="Z11" i="1"/>
  <c r="T11" i="1"/>
  <c r="D13" i="1"/>
  <c r="L12" i="1"/>
  <c r="X12" i="1" s="1"/>
  <c r="H12" i="1"/>
  <c r="N12" i="1"/>
  <c r="J12" i="1"/>
  <c r="F13" i="1"/>
  <c r="G14" i="1"/>
  <c r="O13" i="1"/>
  <c r="K13" i="1"/>
  <c r="I12" i="1"/>
  <c r="E13" i="1"/>
  <c r="M12" i="1"/>
  <c r="U11" i="1"/>
  <c r="AA12" i="1" l="1"/>
  <c r="W14" i="2"/>
  <c r="T14" i="2"/>
  <c r="AG13" i="2"/>
  <c r="AN13" i="2" s="1"/>
  <c r="AU12" i="2"/>
  <c r="AC14" i="2"/>
  <c r="Y14" i="2"/>
  <c r="AA13" i="2" s="1"/>
  <c r="AJ14" i="2"/>
  <c r="AQ13" i="2"/>
  <c r="D16" i="2"/>
  <c r="AE14" i="2"/>
  <c r="AL14" i="2" s="1"/>
  <c r="AS13" i="2"/>
  <c r="F16" i="2"/>
  <c r="AR13" i="2"/>
  <c r="AD14" i="2"/>
  <c r="AK14" i="2" s="1"/>
  <c r="E16" i="2"/>
  <c r="AT12" i="2"/>
  <c r="AI14" i="2"/>
  <c r="S14" i="2"/>
  <c r="AP13" i="2"/>
  <c r="AB14" i="2"/>
  <c r="V14" i="2"/>
  <c r="X13" i="2" s="1"/>
  <c r="C16" i="2"/>
  <c r="AF13" i="2"/>
  <c r="AM13" i="2" s="1"/>
  <c r="Z14" i="2"/>
  <c r="AV12" i="2"/>
  <c r="AH13" i="2"/>
  <c r="AO13" i="2" s="1"/>
  <c r="S12" i="1"/>
  <c r="AT12" i="1" s="1"/>
  <c r="AF13" i="1"/>
  <c r="AM13" i="1" s="1"/>
  <c r="R11" i="1"/>
  <c r="AS11" i="1" s="1"/>
  <c r="AE12" i="1"/>
  <c r="AL12" i="1" s="1"/>
  <c r="P11" i="1"/>
  <c r="AQ11" i="1" s="1"/>
  <c r="AC12" i="1"/>
  <c r="AJ12" i="1" s="1"/>
  <c r="AB10" i="1"/>
  <c r="AW10" i="1" s="1"/>
  <c r="AI11" i="1"/>
  <c r="AP11" i="1" s="1"/>
  <c r="Y10" i="1"/>
  <c r="AV10" i="1" s="1"/>
  <c r="AH11" i="1"/>
  <c r="AO11" i="1" s="1"/>
  <c r="Q11" i="1"/>
  <c r="AR11" i="1" s="1"/>
  <c r="AD12" i="1"/>
  <c r="AK12" i="1" s="1"/>
  <c r="V10" i="1"/>
  <c r="AU10" i="1" s="1"/>
  <c r="AG11" i="1"/>
  <c r="AN11" i="1" s="1"/>
  <c r="W12" i="1"/>
  <c r="Z12" i="1"/>
  <c r="I13" i="1"/>
  <c r="E14" i="1"/>
  <c r="M13" i="1"/>
  <c r="G15" i="1"/>
  <c r="O14" i="1"/>
  <c r="K14" i="1"/>
  <c r="T12" i="1"/>
  <c r="D14" i="1"/>
  <c r="L13" i="1"/>
  <c r="X13" i="1" s="1"/>
  <c r="H13" i="1"/>
  <c r="N13" i="1"/>
  <c r="F14" i="1"/>
  <c r="J13" i="1"/>
  <c r="U12" i="1"/>
  <c r="U13" i="2" l="1"/>
  <c r="AT13" i="2"/>
  <c r="S15" i="2"/>
  <c r="AP14" i="2"/>
  <c r="AB15" i="2"/>
  <c r="AI15" i="2" s="1"/>
  <c r="V15" i="2"/>
  <c r="X14" i="2" s="1"/>
  <c r="C17" i="2"/>
  <c r="AF14" i="2"/>
  <c r="AM14" i="2" s="1"/>
  <c r="AC15" i="2"/>
  <c r="AJ15" i="2" s="1"/>
  <c r="Y15" i="2"/>
  <c r="AA14" i="2" s="1"/>
  <c r="AQ14" i="2"/>
  <c r="D17" i="2"/>
  <c r="W15" i="2"/>
  <c r="T15" i="2"/>
  <c r="AG14" i="2"/>
  <c r="AN14" i="2" s="1"/>
  <c r="AU13" i="2"/>
  <c r="AR14" i="2"/>
  <c r="AD15" i="2"/>
  <c r="AK15" i="2" s="1"/>
  <c r="E17" i="2"/>
  <c r="AE15" i="2"/>
  <c r="AL15" i="2" s="1"/>
  <c r="AS14" i="2"/>
  <c r="F17" i="2"/>
  <c r="Z15" i="2"/>
  <c r="AV13" i="2"/>
  <c r="AH14" i="2"/>
  <c r="AO14" i="2" s="1"/>
  <c r="AG12" i="1"/>
  <c r="AN12" i="1" s="1"/>
  <c r="P12" i="1"/>
  <c r="AQ12" i="1" s="1"/>
  <c r="AC13" i="1"/>
  <c r="AJ13" i="1" s="1"/>
  <c r="S13" i="1"/>
  <c r="AT13" i="1" s="1"/>
  <c r="AF14" i="1"/>
  <c r="AM14" i="1" s="1"/>
  <c r="AB11" i="1"/>
  <c r="AW11" i="1" s="1"/>
  <c r="AI12" i="1"/>
  <c r="AP12" i="1" s="1"/>
  <c r="R12" i="1"/>
  <c r="AS12" i="1" s="1"/>
  <c r="AE13" i="1"/>
  <c r="AL13" i="1" s="1"/>
  <c r="Q12" i="1"/>
  <c r="AR12" i="1" s="1"/>
  <c r="AD13" i="1"/>
  <c r="AK13" i="1" s="1"/>
  <c r="Y11" i="1"/>
  <c r="AV11" i="1" s="1"/>
  <c r="AH12" i="1"/>
  <c r="AO12" i="1" s="1"/>
  <c r="V11" i="1"/>
  <c r="AU11" i="1" s="1"/>
  <c r="W13" i="1"/>
  <c r="AA13" i="1"/>
  <c r="Z13" i="1"/>
  <c r="T13" i="1"/>
  <c r="N14" i="1"/>
  <c r="J14" i="1"/>
  <c r="F15" i="1"/>
  <c r="D15" i="1"/>
  <c r="L14" i="1"/>
  <c r="X14" i="1" s="1"/>
  <c r="H14" i="1"/>
  <c r="G16" i="1"/>
  <c r="O15" i="1"/>
  <c r="K15" i="1"/>
  <c r="I14" i="1"/>
  <c r="E15" i="1"/>
  <c r="M14" i="1"/>
  <c r="U13" i="1"/>
  <c r="U14" i="2" l="1"/>
  <c r="F18" i="2"/>
  <c r="Z16" i="2"/>
  <c r="AV14" i="2"/>
  <c r="AH15" i="2"/>
  <c r="AO15" i="2" s="1"/>
  <c r="W16" i="2"/>
  <c r="T16" i="2"/>
  <c r="AG15" i="2"/>
  <c r="AN15" i="2" s="1"/>
  <c r="AU14" i="2"/>
  <c r="AE16" i="2"/>
  <c r="AL16" i="2" s="1"/>
  <c r="AS15" i="2"/>
  <c r="AR15" i="2"/>
  <c r="AD16" i="2"/>
  <c r="AK16" i="2" s="1"/>
  <c r="E18" i="2"/>
  <c r="AC16" i="2"/>
  <c r="AJ16" i="2" s="1"/>
  <c r="Y16" i="2"/>
  <c r="AA15" i="2" s="1"/>
  <c r="AQ15" i="2"/>
  <c r="D18" i="2"/>
  <c r="Z17" i="2"/>
  <c r="AT14" i="2"/>
  <c r="S16" i="2"/>
  <c r="AP15" i="2"/>
  <c r="AB16" i="2"/>
  <c r="AI16" i="2" s="1"/>
  <c r="V16" i="2"/>
  <c r="X15" i="2" s="1"/>
  <c r="C18" i="2"/>
  <c r="AF15" i="2"/>
  <c r="AM15" i="2" s="1"/>
  <c r="AG13" i="1"/>
  <c r="AN13" i="1" s="1"/>
  <c r="AD14" i="1"/>
  <c r="AK14" i="1" s="1"/>
  <c r="S14" i="1"/>
  <c r="AT14" i="1" s="1"/>
  <c r="AF15" i="1"/>
  <c r="AM15" i="1" s="1"/>
  <c r="AB12" i="1"/>
  <c r="AW12" i="1" s="1"/>
  <c r="AI13" i="1"/>
  <c r="AP13" i="1" s="1"/>
  <c r="Y12" i="1"/>
  <c r="AV12" i="1" s="1"/>
  <c r="AH13" i="1"/>
  <c r="AO13" i="1" s="1"/>
  <c r="P13" i="1"/>
  <c r="AQ13" i="1" s="1"/>
  <c r="AC14" i="1"/>
  <c r="AJ14" i="1" s="1"/>
  <c r="R13" i="1"/>
  <c r="AS13" i="1" s="1"/>
  <c r="AE14" i="1"/>
  <c r="AL14" i="1" s="1"/>
  <c r="V12" i="1"/>
  <c r="AU12" i="1" s="1"/>
  <c r="Z14" i="1"/>
  <c r="Q13" i="1"/>
  <c r="AR13" i="1" s="1"/>
  <c r="W14" i="1"/>
  <c r="AA14" i="1"/>
  <c r="T14" i="1"/>
  <c r="D16" i="1"/>
  <c r="L15" i="1"/>
  <c r="X15" i="1" s="1"/>
  <c r="H15" i="1"/>
  <c r="I15" i="1"/>
  <c r="E16" i="1"/>
  <c r="M15" i="1"/>
  <c r="G17" i="1"/>
  <c r="O16" i="1"/>
  <c r="K16" i="1"/>
  <c r="U14" i="1"/>
  <c r="N15" i="1"/>
  <c r="F16" i="1"/>
  <c r="J15" i="1"/>
  <c r="U15" i="2" l="1"/>
  <c r="AT15" i="2"/>
  <c r="S17" i="2"/>
  <c r="AP16" i="2"/>
  <c r="AB17" i="2"/>
  <c r="AI17" i="2" s="1"/>
  <c r="V17" i="2"/>
  <c r="X16" i="2" s="1"/>
  <c r="C19" i="2"/>
  <c r="AF16" i="2"/>
  <c r="AM16" i="2" s="1"/>
  <c r="AV15" i="2"/>
  <c r="AH16" i="2"/>
  <c r="AO16" i="2" s="1"/>
  <c r="AR16" i="2"/>
  <c r="AD17" i="2"/>
  <c r="AK17" i="2" s="1"/>
  <c r="E19" i="2"/>
  <c r="AE17" i="2"/>
  <c r="AL17" i="2" s="1"/>
  <c r="AS16" i="2"/>
  <c r="F19" i="2"/>
  <c r="W17" i="2"/>
  <c r="T17" i="2"/>
  <c r="AG16" i="2"/>
  <c r="AN16" i="2" s="1"/>
  <c r="AU15" i="2"/>
  <c r="AC17" i="2"/>
  <c r="Y17" i="2"/>
  <c r="AA16" i="2" s="1"/>
  <c r="AJ17" i="2"/>
  <c r="AQ16" i="2"/>
  <c r="D19" i="2"/>
  <c r="Z18" i="2"/>
  <c r="AG14" i="1"/>
  <c r="AN14" i="1" s="1"/>
  <c r="Q14" i="1"/>
  <c r="AR14" i="1" s="1"/>
  <c r="AD15" i="1"/>
  <c r="AK15" i="1" s="1"/>
  <c r="Y13" i="1"/>
  <c r="AV13" i="1" s="1"/>
  <c r="AH14" i="1"/>
  <c r="AO14" i="1" s="1"/>
  <c r="AB13" i="1"/>
  <c r="AW13" i="1" s="1"/>
  <c r="AI14" i="1"/>
  <c r="AP14" i="1" s="1"/>
  <c r="R14" i="1"/>
  <c r="AS14" i="1" s="1"/>
  <c r="AE15" i="1"/>
  <c r="AL15" i="1" s="1"/>
  <c r="S15" i="1"/>
  <c r="AT15" i="1" s="1"/>
  <c r="AF16" i="1"/>
  <c r="AM16" i="1" s="1"/>
  <c r="P14" i="1"/>
  <c r="AQ14" i="1" s="1"/>
  <c r="AC15" i="1"/>
  <c r="AJ15" i="1" s="1"/>
  <c r="V13" i="1"/>
  <c r="AU13" i="1" s="1"/>
  <c r="W15" i="1"/>
  <c r="AA15" i="1"/>
  <c r="Z15" i="1"/>
  <c r="G18" i="1"/>
  <c r="O17" i="1"/>
  <c r="K17" i="1"/>
  <c r="I16" i="1"/>
  <c r="E17" i="1"/>
  <c r="M16" i="1"/>
  <c r="T15" i="1"/>
  <c r="D17" i="1"/>
  <c r="L16" i="1"/>
  <c r="X16" i="1" s="1"/>
  <c r="H16" i="1"/>
  <c r="N16" i="1"/>
  <c r="J16" i="1"/>
  <c r="F17" i="1"/>
  <c r="U15" i="1"/>
  <c r="U16" i="2" l="1"/>
  <c r="AC18" i="2"/>
  <c r="AJ18" i="2" s="1"/>
  <c r="Y18" i="2"/>
  <c r="AA17" i="2" s="1"/>
  <c r="AQ17" i="2"/>
  <c r="D20" i="2"/>
  <c r="AE18" i="2"/>
  <c r="AL18" i="2" s="1"/>
  <c r="AS17" i="2"/>
  <c r="F20" i="2"/>
  <c r="W18" i="2"/>
  <c r="T18" i="2"/>
  <c r="AG17" i="2"/>
  <c r="AN17" i="2" s="1"/>
  <c r="AU16" i="2"/>
  <c r="AV16" i="2"/>
  <c r="AH17" i="2"/>
  <c r="AO17" i="2" s="1"/>
  <c r="AR17" i="2"/>
  <c r="AD18" i="2"/>
  <c r="AK18" i="2" s="1"/>
  <c r="E20" i="2"/>
  <c r="AT16" i="2"/>
  <c r="S18" i="2"/>
  <c r="AP17" i="2"/>
  <c r="AB18" i="2"/>
  <c r="AI18" i="2" s="1"/>
  <c r="V18" i="2"/>
  <c r="X17" i="2" s="1"/>
  <c r="C20" i="2"/>
  <c r="AF17" i="2"/>
  <c r="AM17" i="2" s="1"/>
  <c r="AG15" i="1"/>
  <c r="AN15" i="1" s="1"/>
  <c r="R15" i="1"/>
  <c r="AS15" i="1" s="1"/>
  <c r="AE16" i="1"/>
  <c r="AL16" i="1" s="1"/>
  <c r="P15" i="1"/>
  <c r="AQ15" i="1" s="1"/>
  <c r="AC16" i="1"/>
  <c r="AJ16" i="1" s="1"/>
  <c r="Q15" i="1"/>
  <c r="AR15" i="1" s="1"/>
  <c r="AD16" i="1"/>
  <c r="AK16" i="1" s="1"/>
  <c r="AB14" i="1"/>
  <c r="AW14" i="1" s="1"/>
  <c r="AI15" i="1"/>
  <c r="AP15" i="1" s="1"/>
  <c r="Y14" i="1"/>
  <c r="AV14" i="1" s="1"/>
  <c r="AH15" i="1"/>
  <c r="AO15" i="1" s="1"/>
  <c r="S16" i="1"/>
  <c r="AT16" i="1" s="1"/>
  <c r="AF17" i="1"/>
  <c r="AM17" i="1" s="1"/>
  <c r="V14" i="1"/>
  <c r="AU14" i="1" s="1"/>
  <c r="W16" i="1"/>
  <c r="AA16" i="1"/>
  <c r="Z16" i="1"/>
  <c r="T16" i="1"/>
  <c r="D18" i="1"/>
  <c r="L17" i="1"/>
  <c r="X17" i="1" s="1"/>
  <c r="H17" i="1"/>
  <c r="N17" i="1"/>
  <c r="F18" i="1"/>
  <c r="J17" i="1"/>
  <c r="U16" i="1"/>
  <c r="I17" i="1"/>
  <c r="E18" i="1"/>
  <c r="M17" i="1"/>
  <c r="G19" i="1"/>
  <c r="O18" i="1"/>
  <c r="K18" i="1"/>
  <c r="U17" i="2" l="1"/>
  <c r="AT17" i="2" s="1"/>
  <c r="AA17" i="1"/>
  <c r="AI19" i="2"/>
  <c r="S19" i="2"/>
  <c r="U18" i="2" s="1"/>
  <c r="AP18" i="2"/>
  <c r="AB19" i="2"/>
  <c r="V19" i="2"/>
  <c r="X18" i="2" s="1"/>
  <c r="C21" i="2"/>
  <c r="AF18" i="2"/>
  <c r="AM18" i="2" s="1"/>
  <c r="Z19" i="2"/>
  <c r="AV17" i="2"/>
  <c r="AH18" i="2"/>
  <c r="AO18" i="2" s="1"/>
  <c r="W19" i="2"/>
  <c r="T19" i="2"/>
  <c r="AG18" i="2"/>
  <c r="AN18" i="2" s="1"/>
  <c r="AU17" i="2"/>
  <c r="AR18" i="2"/>
  <c r="AD19" i="2"/>
  <c r="AK19" i="2" s="1"/>
  <c r="E21" i="2"/>
  <c r="AE19" i="2"/>
  <c r="AL19" i="2" s="1"/>
  <c r="AS18" i="2"/>
  <c r="F21" i="2"/>
  <c r="AC19" i="2"/>
  <c r="Y19" i="2"/>
  <c r="AA18" i="2" s="1"/>
  <c r="AJ19" i="2"/>
  <c r="AQ18" i="2"/>
  <c r="D21" i="2"/>
  <c r="AG16" i="1"/>
  <c r="AN16" i="1" s="1"/>
  <c r="AD17" i="1"/>
  <c r="AK17" i="1" s="1"/>
  <c r="S17" i="1"/>
  <c r="AT17" i="1" s="1"/>
  <c r="AF18" i="1"/>
  <c r="AM18" i="1" s="1"/>
  <c r="P16" i="1"/>
  <c r="AQ16" i="1" s="1"/>
  <c r="AC17" i="1"/>
  <c r="AJ17" i="1" s="1"/>
  <c r="AB15" i="1"/>
  <c r="AW15" i="1" s="1"/>
  <c r="AI16" i="1"/>
  <c r="AP16" i="1" s="1"/>
  <c r="Y15" i="1"/>
  <c r="AV15" i="1" s="1"/>
  <c r="AH16" i="1"/>
  <c r="AO16" i="1" s="1"/>
  <c r="R16" i="1"/>
  <c r="AS16" i="1" s="1"/>
  <c r="AE17" i="1"/>
  <c r="AL17" i="1" s="1"/>
  <c r="V15" i="1"/>
  <c r="AU15" i="1" s="1"/>
  <c r="Z17" i="1"/>
  <c r="Q16" i="1"/>
  <c r="AR16" i="1" s="1"/>
  <c r="W17" i="1"/>
  <c r="T17" i="1"/>
  <c r="G20" i="1"/>
  <c r="O19" i="1"/>
  <c r="K19" i="1"/>
  <c r="I18" i="1"/>
  <c r="E19" i="1"/>
  <c r="M18" i="1"/>
  <c r="N18" i="1"/>
  <c r="J18" i="1"/>
  <c r="F19" i="1"/>
  <c r="D19" i="1"/>
  <c r="L18" i="1"/>
  <c r="X18" i="1" s="1"/>
  <c r="H18" i="1"/>
  <c r="U17" i="1"/>
  <c r="AC20" i="2" l="1"/>
  <c r="Y20" i="2"/>
  <c r="AA19" i="2" s="1"/>
  <c r="AJ20" i="2"/>
  <c r="AQ19" i="2"/>
  <c r="D22" i="2"/>
  <c r="Z21" i="2"/>
  <c r="W20" i="2"/>
  <c r="T20" i="2"/>
  <c r="AG19" i="2"/>
  <c r="AN19" i="2" s="1"/>
  <c r="AU18" i="2"/>
  <c r="Z20" i="2"/>
  <c r="AV18" i="2"/>
  <c r="AH19" i="2"/>
  <c r="AO19" i="2" s="1"/>
  <c r="AE20" i="2"/>
  <c r="AL20" i="2" s="1"/>
  <c r="AS19" i="2"/>
  <c r="F22" i="2"/>
  <c r="AR19" i="2"/>
  <c r="AD20" i="2"/>
  <c r="AK20" i="2" s="1"/>
  <c r="E22" i="2"/>
  <c r="AT18" i="2"/>
  <c r="AI20" i="2"/>
  <c r="S20" i="2"/>
  <c r="AP19" i="2"/>
  <c r="AB20" i="2"/>
  <c r="V20" i="2"/>
  <c r="X19" i="2" s="1"/>
  <c r="C22" i="2"/>
  <c r="AF19" i="2"/>
  <c r="AM19" i="2" s="1"/>
  <c r="AG17" i="1"/>
  <c r="AN17" i="1" s="1"/>
  <c r="S18" i="1"/>
  <c r="AT18" i="1" s="1"/>
  <c r="AF19" i="1"/>
  <c r="AM19" i="1" s="1"/>
  <c r="Y16" i="1"/>
  <c r="AV16" i="1" s="1"/>
  <c r="AH17" i="1"/>
  <c r="AO17" i="1" s="1"/>
  <c r="AB16" i="1"/>
  <c r="AW16" i="1" s="1"/>
  <c r="AI17" i="1"/>
  <c r="AP17" i="1" s="1"/>
  <c r="P17" i="1"/>
  <c r="AQ17" i="1" s="1"/>
  <c r="AC18" i="1"/>
  <c r="AJ18" i="1" s="1"/>
  <c r="R17" i="1"/>
  <c r="AS17" i="1" s="1"/>
  <c r="AE18" i="1"/>
  <c r="AL18" i="1" s="1"/>
  <c r="Q17" i="1"/>
  <c r="AR17" i="1" s="1"/>
  <c r="AD18" i="1"/>
  <c r="AK18" i="1" s="1"/>
  <c r="V16" i="1"/>
  <c r="AU16" i="1" s="1"/>
  <c r="W18" i="1"/>
  <c r="AA18" i="1"/>
  <c r="Z18" i="1"/>
  <c r="T18" i="1"/>
  <c r="D20" i="1"/>
  <c r="L19" i="1"/>
  <c r="X19" i="1" s="1"/>
  <c r="H19" i="1"/>
  <c r="U18" i="1"/>
  <c r="N19" i="1"/>
  <c r="J19" i="1"/>
  <c r="F20" i="1"/>
  <c r="I19" i="1"/>
  <c r="M19" i="1"/>
  <c r="E20" i="1"/>
  <c r="G21" i="1"/>
  <c r="O20" i="1"/>
  <c r="K20" i="1"/>
  <c r="U19" i="2" l="1"/>
  <c r="AA19" i="1"/>
  <c r="W21" i="2"/>
  <c r="T21" i="2"/>
  <c r="AG20" i="2"/>
  <c r="AN20" i="2" s="1"/>
  <c r="AU19" i="2"/>
  <c r="AR20" i="2"/>
  <c r="AD21" i="2"/>
  <c r="AK21" i="2" s="1"/>
  <c r="E23" i="2"/>
  <c r="AE21" i="2"/>
  <c r="AL21" i="2" s="1"/>
  <c r="AS20" i="2"/>
  <c r="F23" i="2"/>
  <c r="AV19" i="2"/>
  <c r="AH20" i="2"/>
  <c r="AO20" i="2" s="1"/>
  <c r="AT19" i="2"/>
  <c r="S21" i="2"/>
  <c r="AP20" i="2"/>
  <c r="AB21" i="2"/>
  <c r="AI21" i="2" s="1"/>
  <c r="V21" i="2"/>
  <c r="X20" i="2" s="1"/>
  <c r="C23" i="2"/>
  <c r="AF20" i="2"/>
  <c r="AM20" i="2" s="1"/>
  <c r="AC21" i="2"/>
  <c r="Y21" i="2"/>
  <c r="AA20" i="2" s="1"/>
  <c r="AJ21" i="2"/>
  <c r="AQ20" i="2"/>
  <c r="D23" i="2"/>
  <c r="Z22" i="2"/>
  <c r="AG18" i="1"/>
  <c r="AN18" i="1" s="1"/>
  <c r="AD19" i="1"/>
  <c r="AK19" i="1" s="1"/>
  <c r="S19" i="1"/>
  <c r="AT19" i="1" s="1"/>
  <c r="AF20" i="1"/>
  <c r="AM20" i="1" s="1"/>
  <c r="P18" i="1"/>
  <c r="AQ18" i="1" s="1"/>
  <c r="AC19" i="1"/>
  <c r="AJ19" i="1" s="1"/>
  <c r="AB17" i="1"/>
  <c r="AW17" i="1" s="1"/>
  <c r="AI18" i="1"/>
  <c r="AP18" i="1" s="1"/>
  <c r="Y17" i="1"/>
  <c r="AV17" i="1" s="1"/>
  <c r="AH18" i="1"/>
  <c r="AO18" i="1" s="1"/>
  <c r="R18" i="1"/>
  <c r="AS18" i="1" s="1"/>
  <c r="AE19" i="1"/>
  <c r="AL19" i="1" s="1"/>
  <c r="V17" i="1"/>
  <c r="AU17" i="1" s="1"/>
  <c r="Z19" i="1"/>
  <c r="Q18" i="1"/>
  <c r="AR18" i="1" s="1"/>
  <c r="W19" i="1"/>
  <c r="U19" i="1"/>
  <c r="I20" i="1"/>
  <c r="E21" i="1"/>
  <c r="M20" i="1"/>
  <c r="G22" i="1"/>
  <c r="O21" i="1"/>
  <c r="K21" i="1"/>
  <c r="N20" i="1"/>
  <c r="J20" i="1"/>
  <c r="F21" i="1"/>
  <c r="T19" i="1"/>
  <c r="D21" i="1"/>
  <c r="L20" i="1"/>
  <c r="X20" i="1" s="1"/>
  <c r="H20" i="1"/>
  <c r="U20" i="2" l="1"/>
  <c r="AV20" i="2"/>
  <c r="AH21" i="2"/>
  <c r="AO21" i="2" s="1"/>
  <c r="W22" i="2"/>
  <c r="T22" i="2"/>
  <c r="AG21" i="2"/>
  <c r="AN21" i="2" s="1"/>
  <c r="AU20" i="2"/>
  <c r="AC22" i="2"/>
  <c r="AJ22" i="2" s="1"/>
  <c r="Y22" i="2"/>
  <c r="AA21" i="2" s="1"/>
  <c r="AQ21" i="2"/>
  <c r="D24" i="2"/>
  <c r="AT20" i="2"/>
  <c r="AB22" i="2"/>
  <c r="AI22" i="2" s="1"/>
  <c r="S22" i="2"/>
  <c r="AP21" i="2"/>
  <c r="V22" i="2"/>
  <c r="X21" i="2" s="1"/>
  <c r="C24" i="2"/>
  <c r="AF21" i="2"/>
  <c r="AM21" i="2" s="1"/>
  <c r="AE22" i="2"/>
  <c r="AL22" i="2" s="1"/>
  <c r="AS21" i="2"/>
  <c r="F24" i="2"/>
  <c r="AD22" i="2"/>
  <c r="AK22" i="2" s="1"/>
  <c r="AR21" i="2"/>
  <c r="E24" i="2"/>
  <c r="AG19" i="1"/>
  <c r="AN19" i="1" s="1"/>
  <c r="P19" i="1"/>
  <c r="AQ19" i="1" s="1"/>
  <c r="AC20" i="1"/>
  <c r="AJ20" i="1" s="1"/>
  <c r="Q19" i="1"/>
  <c r="AR19" i="1" s="1"/>
  <c r="AD20" i="1"/>
  <c r="AK20" i="1" s="1"/>
  <c r="Y18" i="1"/>
  <c r="AV18" i="1" s="1"/>
  <c r="AH19" i="1"/>
  <c r="AO19" i="1" s="1"/>
  <c r="AB18" i="1"/>
  <c r="AW18" i="1" s="1"/>
  <c r="AI19" i="1"/>
  <c r="AP19" i="1" s="1"/>
  <c r="R19" i="1"/>
  <c r="AS19" i="1" s="1"/>
  <c r="AE20" i="1"/>
  <c r="AL20" i="1" s="1"/>
  <c r="S20" i="1"/>
  <c r="AT20" i="1" s="1"/>
  <c r="AF21" i="1"/>
  <c r="AM21" i="1" s="1"/>
  <c r="V18" i="1"/>
  <c r="AU18" i="1" s="1"/>
  <c r="W20" i="1"/>
  <c r="AA20" i="1"/>
  <c r="Z20" i="1"/>
  <c r="U20" i="1"/>
  <c r="G23" i="1"/>
  <c r="O22" i="1"/>
  <c r="K22" i="1"/>
  <c r="I21" i="1"/>
  <c r="M21" i="1"/>
  <c r="E22" i="1"/>
  <c r="T20" i="1"/>
  <c r="D22" i="1"/>
  <c r="L21" i="1"/>
  <c r="X21" i="1" s="1"/>
  <c r="H21" i="1"/>
  <c r="N21" i="1"/>
  <c r="J21" i="1"/>
  <c r="F22" i="1"/>
  <c r="U21" i="2" l="1"/>
  <c r="AT21" i="2" s="1"/>
  <c r="AB23" i="2"/>
  <c r="AI23" i="2" s="1"/>
  <c r="V23" i="2"/>
  <c r="X22" i="2" s="1"/>
  <c r="S23" i="2"/>
  <c r="AP22" i="2"/>
  <c r="C25" i="2"/>
  <c r="Z23" i="2"/>
  <c r="AD23" i="2"/>
  <c r="AK23" i="2"/>
  <c r="AR22" i="2"/>
  <c r="E25" i="2"/>
  <c r="AE23" i="2"/>
  <c r="AL23" i="2" s="1"/>
  <c r="AS22" i="2"/>
  <c r="F25" i="2"/>
  <c r="T23" i="2"/>
  <c r="W23" i="2"/>
  <c r="AG22" i="2"/>
  <c r="AN22" i="2" s="1"/>
  <c r="AU21" i="2"/>
  <c r="AF22" i="2"/>
  <c r="AM22" i="2" s="1"/>
  <c r="AC23" i="2"/>
  <c r="AJ23" i="2" s="1"/>
  <c r="Y23" i="2"/>
  <c r="AA22" i="2" s="1"/>
  <c r="AQ22" i="2"/>
  <c r="D25" i="2"/>
  <c r="Z24" i="2"/>
  <c r="AH22" i="2"/>
  <c r="AO22" i="2" s="1"/>
  <c r="AV21" i="2"/>
  <c r="AG20" i="1"/>
  <c r="AN20" i="1" s="1"/>
  <c r="S21" i="1"/>
  <c r="AT21" i="1" s="1"/>
  <c r="AF22" i="1"/>
  <c r="AM22" i="1" s="1"/>
  <c r="AB19" i="1"/>
  <c r="AW19" i="1" s="1"/>
  <c r="AI20" i="1"/>
  <c r="AP20" i="1" s="1"/>
  <c r="Y19" i="1"/>
  <c r="AV19" i="1" s="1"/>
  <c r="AH20" i="1"/>
  <c r="AO20" i="1" s="1"/>
  <c r="R20" i="1"/>
  <c r="AS20" i="1" s="1"/>
  <c r="AE21" i="1"/>
  <c r="AL21" i="1" s="1"/>
  <c r="P20" i="1"/>
  <c r="AQ20" i="1" s="1"/>
  <c r="AC21" i="1"/>
  <c r="AJ21" i="1" s="1"/>
  <c r="Q20" i="1"/>
  <c r="AR20" i="1" s="1"/>
  <c r="AD21" i="1"/>
  <c r="AK21" i="1" s="1"/>
  <c r="V19" i="1"/>
  <c r="AU19" i="1" s="1"/>
  <c r="W21" i="1"/>
  <c r="Z21" i="1"/>
  <c r="AA21" i="1"/>
  <c r="T21" i="1"/>
  <c r="D23" i="1"/>
  <c r="L22" i="1"/>
  <c r="X22" i="1" s="1"/>
  <c r="H22" i="1"/>
  <c r="I22" i="1"/>
  <c r="E23" i="1"/>
  <c r="M22" i="1"/>
  <c r="N22" i="1"/>
  <c r="J22" i="1"/>
  <c r="F23" i="1"/>
  <c r="U21" i="1"/>
  <c r="G24" i="1"/>
  <c r="O23" i="1"/>
  <c r="K23" i="1"/>
  <c r="X23" i="2" l="1"/>
  <c r="U22" i="2"/>
  <c r="AT22" i="2" s="1"/>
  <c r="AS23" i="2"/>
  <c r="AE24" i="2"/>
  <c r="AL24" i="2" s="1"/>
  <c r="F26" i="2"/>
  <c r="AD24" i="2"/>
  <c r="AK24" i="2"/>
  <c r="AR23" i="2"/>
  <c r="E26" i="2"/>
  <c r="T24" i="2"/>
  <c r="W24" i="2"/>
  <c r="AQ23" i="2"/>
  <c r="AC24" i="2"/>
  <c r="AJ24" i="2" s="1"/>
  <c r="Y24" i="2"/>
  <c r="AA23" i="2" s="1"/>
  <c r="D26" i="2"/>
  <c r="Z25" i="2"/>
  <c r="AH23" i="2"/>
  <c r="AO23" i="2" s="1"/>
  <c r="AV22" i="2"/>
  <c r="AB24" i="2"/>
  <c r="AI24" i="2" s="1"/>
  <c r="V24" i="2"/>
  <c r="S24" i="2"/>
  <c r="AP23" i="2"/>
  <c r="C26" i="2"/>
  <c r="AF23" i="2"/>
  <c r="AM23" i="2" s="1"/>
  <c r="AG23" i="2"/>
  <c r="AN23" i="2" s="1"/>
  <c r="AU22" i="2"/>
  <c r="AG21" i="1"/>
  <c r="AN21" i="1" s="1"/>
  <c r="S22" i="1"/>
  <c r="AT22" i="1" s="1"/>
  <c r="AF23" i="1"/>
  <c r="AM23" i="1" s="1"/>
  <c r="P21" i="1"/>
  <c r="AQ21" i="1" s="1"/>
  <c r="AC22" i="1"/>
  <c r="AJ22" i="1" s="1"/>
  <c r="Y20" i="1"/>
  <c r="AV20" i="1" s="1"/>
  <c r="AH21" i="1"/>
  <c r="AO21" i="1" s="1"/>
  <c r="R21" i="1"/>
  <c r="AS21" i="1" s="1"/>
  <c r="AE22" i="1"/>
  <c r="AL22" i="1" s="1"/>
  <c r="Q21" i="1"/>
  <c r="AR21" i="1" s="1"/>
  <c r="AD22" i="1"/>
  <c r="AK22" i="1" s="1"/>
  <c r="AB20" i="1"/>
  <c r="AW20" i="1" s="1"/>
  <c r="AI21" i="1"/>
  <c r="AP21" i="1" s="1"/>
  <c r="V20" i="1"/>
  <c r="AU20" i="1" s="1"/>
  <c r="W22" i="1"/>
  <c r="AA22" i="1"/>
  <c r="Z22" i="1"/>
  <c r="T22" i="1"/>
  <c r="G25" i="1"/>
  <c r="O24" i="1"/>
  <c r="K24" i="1"/>
  <c r="N23" i="1"/>
  <c r="J23" i="1"/>
  <c r="F24" i="1"/>
  <c r="I23" i="1"/>
  <c r="M23" i="1"/>
  <c r="E24" i="1"/>
  <c r="D24" i="1"/>
  <c r="L23" i="1"/>
  <c r="X23" i="1" s="1"/>
  <c r="H23" i="1"/>
  <c r="U22" i="1"/>
  <c r="U23" i="2" l="1"/>
  <c r="AT23" i="2" s="1"/>
  <c r="AA23" i="1"/>
  <c r="T25" i="2"/>
  <c r="W25" i="2"/>
  <c r="AQ24" i="2"/>
  <c r="AC25" i="2"/>
  <c r="AJ25" i="2" s="1"/>
  <c r="Y25" i="2"/>
  <c r="AA24" i="2" s="1"/>
  <c r="D27" i="2"/>
  <c r="AB25" i="2"/>
  <c r="AI25" i="2" s="1"/>
  <c r="V25" i="2"/>
  <c r="X24" i="2" s="1"/>
  <c r="S25" i="2"/>
  <c r="U24" i="2" s="1"/>
  <c r="AP24" i="2"/>
  <c r="C27" i="2"/>
  <c r="AF24" i="2"/>
  <c r="AM24" i="2" s="1"/>
  <c r="AU23" i="2"/>
  <c r="AG24" i="2"/>
  <c r="AN24" i="2" s="1"/>
  <c r="AH24" i="2"/>
  <c r="AO24" i="2" s="1"/>
  <c r="AV23" i="2"/>
  <c r="AD25" i="2"/>
  <c r="AK25" i="2" s="1"/>
  <c r="AR24" i="2"/>
  <c r="E27" i="2"/>
  <c r="AS24" i="2"/>
  <c r="AE25" i="2"/>
  <c r="AL25" i="2" s="1"/>
  <c r="F27" i="2"/>
  <c r="AG22" i="1"/>
  <c r="AN22" i="1" s="1"/>
  <c r="AD23" i="1"/>
  <c r="AK23" i="1" s="1"/>
  <c r="R22" i="1"/>
  <c r="AS22" i="1" s="1"/>
  <c r="AE23" i="1"/>
  <c r="AL23" i="1" s="1"/>
  <c r="S23" i="1"/>
  <c r="AT23" i="1" s="1"/>
  <c r="AF24" i="1"/>
  <c r="AM24" i="1" s="1"/>
  <c r="AB21" i="1"/>
  <c r="AW21" i="1" s="1"/>
  <c r="AI22" i="1"/>
  <c r="AP22" i="1" s="1"/>
  <c r="Y21" i="1"/>
  <c r="AV21" i="1" s="1"/>
  <c r="AH22" i="1"/>
  <c r="AO22" i="1" s="1"/>
  <c r="P22" i="1"/>
  <c r="AQ22" i="1" s="1"/>
  <c r="AC23" i="1"/>
  <c r="AJ23" i="1" s="1"/>
  <c r="V21" i="1"/>
  <c r="AU21" i="1" s="1"/>
  <c r="Z23" i="1"/>
  <c r="Q22" i="1"/>
  <c r="AR22" i="1" s="1"/>
  <c r="W23" i="1"/>
  <c r="T23" i="1"/>
  <c r="D25" i="1"/>
  <c r="L24" i="1"/>
  <c r="X24" i="1" s="1"/>
  <c r="H24" i="1"/>
  <c r="N24" i="1"/>
  <c r="J24" i="1"/>
  <c r="F25" i="1"/>
  <c r="U23" i="1"/>
  <c r="I24" i="1"/>
  <c r="E25" i="1"/>
  <c r="M24" i="1"/>
  <c r="G26" i="1"/>
  <c r="O25" i="1"/>
  <c r="K25" i="1"/>
  <c r="AA24" i="1" l="1"/>
  <c r="AT24" i="2"/>
  <c r="AS25" i="2"/>
  <c r="AE26" i="2"/>
  <c r="AL26" i="2" s="1"/>
  <c r="F28" i="2"/>
  <c r="AD26" i="2"/>
  <c r="AK26" i="2" s="1"/>
  <c r="AR25" i="2"/>
  <c r="E28" i="2"/>
  <c r="T26" i="2"/>
  <c r="W26" i="2"/>
  <c r="Z26" i="2"/>
  <c r="AH25" i="2"/>
  <c r="AO25" i="2"/>
  <c r="AV24" i="2"/>
  <c r="AB26" i="2"/>
  <c r="AI26" i="2" s="1"/>
  <c r="V26" i="2"/>
  <c r="X25" i="2" s="1"/>
  <c r="S26" i="2"/>
  <c r="AP25" i="2"/>
  <c r="C28" i="2"/>
  <c r="AF25" i="2"/>
  <c r="AM25" i="2" s="1"/>
  <c r="AU24" i="2"/>
  <c r="AG25" i="2"/>
  <c r="AN25" i="2" s="1"/>
  <c r="AQ25" i="2"/>
  <c r="AC26" i="2"/>
  <c r="AJ26" i="2" s="1"/>
  <c r="Y26" i="2"/>
  <c r="AA25" i="2" s="1"/>
  <c r="D28" i="2"/>
  <c r="AG23" i="1"/>
  <c r="AN23" i="1" s="1"/>
  <c r="S24" i="1"/>
  <c r="AT24" i="1" s="1"/>
  <c r="AF25" i="1"/>
  <c r="AM25" i="1" s="1"/>
  <c r="R23" i="1"/>
  <c r="AS23" i="1" s="1"/>
  <c r="AE24" i="1"/>
  <c r="AL24" i="1" s="1"/>
  <c r="P23" i="1"/>
  <c r="AQ23" i="1" s="1"/>
  <c r="AC24" i="1"/>
  <c r="AJ24" i="1" s="1"/>
  <c r="Y22" i="1"/>
  <c r="AV22" i="1" s="1"/>
  <c r="AH23" i="1"/>
  <c r="AO23" i="1" s="1"/>
  <c r="AB22" i="1"/>
  <c r="AW22" i="1" s="1"/>
  <c r="AI23" i="1"/>
  <c r="AP23" i="1" s="1"/>
  <c r="Q23" i="1"/>
  <c r="AR23" i="1" s="1"/>
  <c r="AD24" i="1"/>
  <c r="AK24" i="1" s="1"/>
  <c r="V22" i="1"/>
  <c r="AU22" i="1" s="1"/>
  <c r="W24" i="1"/>
  <c r="Z24" i="1"/>
  <c r="N25" i="1"/>
  <c r="J25" i="1"/>
  <c r="F26" i="1"/>
  <c r="U24" i="1"/>
  <c r="G27" i="1"/>
  <c r="O26" i="1"/>
  <c r="K26" i="1"/>
  <c r="I25" i="1"/>
  <c r="M25" i="1"/>
  <c r="E26" i="1"/>
  <c r="T24" i="1"/>
  <c r="D26" i="1"/>
  <c r="L25" i="1"/>
  <c r="H25" i="1"/>
  <c r="U25" i="2" l="1"/>
  <c r="AQ26" i="2"/>
  <c r="AC27" i="2"/>
  <c r="AJ27" i="2" s="1"/>
  <c r="Y27" i="2"/>
  <c r="AA26" i="2" s="1"/>
  <c r="AT25" i="2"/>
  <c r="Z27" i="2"/>
  <c r="AH26" i="2"/>
  <c r="AO26" i="2" s="1"/>
  <c r="AV25" i="2"/>
  <c r="AB27" i="2"/>
  <c r="V27" i="2"/>
  <c r="X26" i="2" s="1"/>
  <c r="AI27" i="2"/>
  <c r="S27" i="2"/>
  <c r="AP26" i="2"/>
  <c r="C29" i="2"/>
  <c r="AF26" i="2"/>
  <c r="AM26" i="2" s="1"/>
  <c r="AU25" i="2"/>
  <c r="AG26" i="2"/>
  <c r="AN26" i="2" s="1"/>
  <c r="AD27" i="2"/>
  <c r="AK27" i="2" s="1"/>
  <c r="AR26" i="2"/>
  <c r="E29" i="2"/>
  <c r="AS26" i="2"/>
  <c r="AE27" i="2"/>
  <c r="AL27" i="2" s="1"/>
  <c r="F29" i="2"/>
  <c r="AA25" i="1"/>
  <c r="D29" i="2"/>
  <c r="Z28" i="2"/>
  <c r="T27" i="2"/>
  <c r="W27" i="2"/>
  <c r="AG24" i="1"/>
  <c r="AN24" i="1" s="1"/>
  <c r="AD25" i="1"/>
  <c r="AK25" i="1" s="1"/>
  <c r="S25" i="1"/>
  <c r="AT25" i="1" s="1"/>
  <c r="AF26" i="1"/>
  <c r="AM26" i="1" s="1"/>
  <c r="Y23" i="1"/>
  <c r="AV23" i="1" s="1"/>
  <c r="AH24" i="1"/>
  <c r="AO24" i="1" s="1"/>
  <c r="P24" i="1"/>
  <c r="AQ24" i="1" s="1"/>
  <c r="AC25" i="1"/>
  <c r="AJ25" i="1" s="1"/>
  <c r="R24" i="1"/>
  <c r="AS24" i="1" s="1"/>
  <c r="AE25" i="1"/>
  <c r="AL25" i="1" s="1"/>
  <c r="AB23" i="1"/>
  <c r="AW23" i="1" s="1"/>
  <c r="AI24" i="1"/>
  <c r="AP24" i="1" s="1"/>
  <c r="V23" i="1"/>
  <c r="AU23" i="1" s="1"/>
  <c r="Z25" i="1"/>
  <c r="Q24" i="1"/>
  <c r="AR24" i="1" s="1"/>
  <c r="W25" i="1"/>
  <c r="U25" i="1"/>
  <c r="X25" i="1"/>
  <c r="T25" i="1"/>
  <c r="D27" i="1"/>
  <c r="L26" i="1"/>
  <c r="X26" i="1" s="1"/>
  <c r="H26" i="1"/>
  <c r="I26" i="1"/>
  <c r="E27" i="1"/>
  <c r="M26" i="1"/>
  <c r="G28" i="1"/>
  <c r="O27" i="1"/>
  <c r="K27" i="1"/>
  <c r="N26" i="1"/>
  <c r="J26" i="1"/>
  <c r="F27" i="1"/>
  <c r="U26" i="2" l="1"/>
  <c r="AT26" i="2" s="1"/>
  <c r="U27" i="2"/>
  <c r="T28" i="2"/>
  <c r="W28" i="2"/>
  <c r="AH27" i="2"/>
  <c r="AO27" i="2" s="1"/>
  <c r="AV26" i="2"/>
  <c r="AQ27" i="2"/>
  <c r="AC28" i="2"/>
  <c r="AJ28" i="2" s="1"/>
  <c r="Y28" i="2"/>
  <c r="AA27" i="2" s="1"/>
  <c r="D30" i="2"/>
  <c r="AS27" i="2"/>
  <c r="AE28" i="2"/>
  <c r="AL28" i="2" s="1"/>
  <c r="F30" i="2"/>
  <c r="AD28" i="2"/>
  <c r="AK28" i="2" s="1"/>
  <c r="AR27" i="2"/>
  <c r="E30" i="2"/>
  <c r="AB28" i="2"/>
  <c r="V28" i="2"/>
  <c r="X27" i="2" s="1"/>
  <c r="AI28" i="2"/>
  <c r="S28" i="2"/>
  <c r="AP27" i="2"/>
  <c r="C30" i="2"/>
  <c r="AF27" i="2"/>
  <c r="AM27" i="2" s="1"/>
  <c r="AU26" i="2"/>
  <c r="AG27" i="2"/>
  <c r="AN27" i="2" s="1"/>
  <c r="AG25" i="1"/>
  <c r="AN25" i="1" s="1"/>
  <c r="R25" i="1"/>
  <c r="AS25" i="1" s="1"/>
  <c r="AE26" i="1"/>
  <c r="AL26" i="1" s="1"/>
  <c r="S26" i="1"/>
  <c r="AT26" i="1" s="1"/>
  <c r="AF27" i="1"/>
  <c r="AM27" i="1" s="1"/>
  <c r="P25" i="1"/>
  <c r="AQ25" i="1" s="1"/>
  <c r="AC26" i="1"/>
  <c r="AJ26" i="1" s="1"/>
  <c r="Y24" i="1"/>
  <c r="AV24" i="1" s="1"/>
  <c r="AH25" i="1"/>
  <c r="AO25" i="1" s="1"/>
  <c r="AB24" i="1"/>
  <c r="AW24" i="1" s="1"/>
  <c r="AI25" i="1"/>
  <c r="AP25" i="1" s="1"/>
  <c r="Q25" i="1"/>
  <c r="AR25" i="1" s="1"/>
  <c r="AD26" i="1"/>
  <c r="AK26" i="1" s="1"/>
  <c r="V24" i="1"/>
  <c r="AU24" i="1" s="1"/>
  <c r="W26" i="1"/>
  <c r="Z26" i="1"/>
  <c r="AA26" i="1"/>
  <c r="N27" i="1"/>
  <c r="J27" i="1"/>
  <c r="F28" i="1"/>
  <c r="U26" i="1"/>
  <c r="G29" i="1"/>
  <c r="O28" i="1"/>
  <c r="K28" i="1"/>
  <c r="I27" i="1"/>
  <c r="M27" i="1"/>
  <c r="E28" i="1"/>
  <c r="T26" i="1"/>
  <c r="D28" i="1"/>
  <c r="L27" i="1"/>
  <c r="H27" i="1"/>
  <c r="AA27" i="1" l="1"/>
  <c r="AT27" i="2"/>
  <c r="T29" i="2"/>
  <c r="W29" i="2"/>
  <c r="Z29" i="2"/>
  <c r="AH28" i="2"/>
  <c r="AO28" i="2"/>
  <c r="AV27" i="2"/>
  <c r="AB29" i="2"/>
  <c r="V29" i="2"/>
  <c r="X28" i="2" s="1"/>
  <c r="AI29" i="2"/>
  <c r="S29" i="2"/>
  <c r="AP28" i="2"/>
  <c r="C31" i="2"/>
  <c r="AF28" i="2"/>
  <c r="AM28" i="2" s="1"/>
  <c r="AU27" i="2"/>
  <c r="AG28" i="2"/>
  <c r="AN28" i="2" s="1"/>
  <c r="AD29" i="2"/>
  <c r="AK29" i="2" s="1"/>
  <c r="AR28" i="2"/>
  <c r="E31" i="2"/>
  <c r="AS28" i="2"/>
  <c r="AE29" i="2"/>
  <c r="AL29" i="2" s="1"/>
  <c r="F31" i="2"/>
  <c r="AQ28" i="2"/>
  <c r="AC29" i="2"/>
  <c r="AJ29" i="2" s="1"/>
  <c r="Y29" i="2"/>
  <c r="AA28" i="2" s="1"/>
  <c r="D31" i="2"/>
  <c r="AG26" i="1"/>
  <c r="AN26" i="1" s="1"/>
  <c r="AD27" i="1"/>
  <c r="AK27" i="1" s="1"/>
  <c r="P26" i="1"/>
  <c r="AQ26" i="1" s="1"/>
  <c r="AC27" i="1"/>
  <c r="AJ27" i="1" s="1"/>
  <c r="R26" i="1"/>
  <c r="AS26" i="1" s="1"/>
  <c r="AE27" i="1"/>
  <c r="AL27" i="1" s="1"/>
  <c r="Y25" i="1"/>
  <c r="AV25" i="1" s="1"/>
  <c r="AH26" i="1"/>
  <c r="AO26" i="1" s="1"/>
  <c r="S27" i="1"/>
  <c r="AT27" i="1" s="1"/>
  <c r="AF28" i="1"/>
  <c r="AM28" i="1" s="1"/>
  <c r="AB25" i="1"/>
  <c r="AW25" i="1" s="1"/>
  <c r="AI26" i="1"/>
  <c r="AP26" i="1" s="1"/>
  <c r="V25" i="1"/>
  <c r="AU25" i="1" s="1"/>
  <c r="Z27" i="1"/>
  <c r="Q26" i="1"/>
  <c r="AR26" i="1" s="1"/>
  <c r="W27" i="1"/>
  <c r="U27" i="1"/>
  <c r="X27" i="1"/>
  <c r="T27" i="1"/>
  <c r="D29" i="1"/>
  <c r="L28" i="1"/>
  <c r="X28" i="1" s="1"/>
  <c r="H28" i="1"/>
  <c r="I28" i="1"/>
  <c r="E29" i="1"/>
  <c r="M28" i="1"/>
  <c r="G30" i="1"/>
  <c r="O29" i="1"/>
  <c r="K29" i="1"/>
  <c r="N28" i="1"/>
  <c r="J28" i="1"/>
  <c r="F29" i="1"/>
  <c r="U28" i="2" l="1"/>
  <c r="AT28" i="2" s="1"/>
  <c r="AQ29" i="2"/>
  <c r="AC30" i="2"/>
  <c r="AJ30" i="2" s="1"/>
  <c r="Y30" i="2"/>
  <c r="AA29" i="2" s="1"/>
  <c r="D32" i="2"/>
  <c r="Z31" i="2"/>
  <c r="T30" i="2"/>
  <c r="W30" i="2"/>
  <c r="Z30" i="2"/>
  <c r="AH29" i="2"/>
  <c r="AO29" i="2" s="1"/>
  <c r="AV28" i="2"/>
  <c r="AS29" i="2"/>
  <c r="AE30" i="2"/>
  <c r="AL30" i="2" s="1"/>
  <c r="F32" i="2"/>
  <c r="AD30" i="2"/>
  <c r="AK30" i="2" s="1"/>
  <c r="AR29" i="2"/>
  <c r="E32" i="2"/>
  <c r="AB30" i="2"/>
  <c r="V30" i="2"/>
  <c r="X29" i="2" s="1"/>
  <c r="AI30" i="2"/>
  <c r="S30" i="2"/>
  <c r="U29" i="2" s="1"/>
  <c r="AP29" i="2"/>
  <c r="C32" i="2"/>
  <c r="AF29" i="2"/>
  <c r="AM29" i="2" s="1"/>
  <c r="AU28" i="2"/>
  <c r="AG29" i="2"/>
  <c r="AN29" i="2" s="1"/>
  <c r="AG27" i="1"/>
  <c r="AN27" i="1" s="1"/>
  <c r="R27" i="1"/>
  <c r="AS27" i="1" s="1"/>
  <c r="AE28" i="1"/>
  <c r="AL28" i="1" s="1"/>
  <c r="S28" i="1"/>
  <c r="AT28" i="1" s="1"/>
  <c r="AF29" i="1"/>
  <c r="AM29" i="1" s="1"/>
  <c r="P27" i="1"/>
  <c r="AQ27" i="1" s="1"/>
  <c r="AC28" i="1"/>
  <c r="AJ28" i="1" s="1"/>
  <c r="Y26" i="1"/>
  <c r="AV26" i="1" s="1"/>
  <c r="AH27" i="1"/>
  <c r="AO27" i="1" s="1"/>
  <c r="AB26" i="1"/>
  <c r="AW26" i="1" s="1"/>
  <c r="AI27" i="1"/>
  <c r="AP27" i="1" s="1"/>
  <c r="Q27" i="1"/>
  <c r="AR27" i="1" s="1"/>
  <c r="AD28" i="1"/>
  <c r="AK28" i="1" s="1"/>
  <c r="V26" i="1"/>
  <c r="AU26" i="1" s="1"/>
  <c r="W28" i="1"/>
  <c r="Z28" i="1"/>
  <c r="AA28" i="1"/>
  <c r="N29" i="1"/>
  <c r="J29" i="1"/>
  <c r="F30" i="1"/>
  <c r="U28" i="1"/>
  <c r="G31" i="1"/>
  <c r="O30" i="1"/>
  <c r="K30" i="1"/>
  <c r="I29" i="1"/>
  <c r="M29" i="1"/>
  <c r="E30" i="1"/>
  <c r="T28" i="1"/>
  <c r="D30" i="1"/>
  <c r="L29" i="1"/>
  <c r="H29" i="1"/>
  <c r="AA29" i="1" l="1"/>
  <c r="AB31" i="2"/>
  <c r="V31" i="2"/>
  <c r="X30" i="2" s="1"/>
  <c r="AI31" i="2"/>
  <c r="S31" i="2"/>
  <c r="AP30" i="2"/>
  <c r="C33" i="2"/>
  <c r="AF30" i="2"/>
  <c r="AM30" i="2" s="1"/>
  <c r="AU29" i="2"/>
  <c r="AG30" i="2"/>
  <c r="AN30" i="2" s="1"/>
  <c r="AD31" i="2"/>
  <c r="AK31" i="2" s="1"/>
  <c r="AR30" i="2"/>
  <c r="E33" i="2"/>
  <c r="AS30" i="2"/>
  <c r="AE31" i="2"/>
  <c r="AL31" i="2" s="1"/>
  <c r="F33" i="2"/>
  <c r="AH30" i="2"/>
  <c r="AO30" i="2" s="1"/>
  <c r="AV29" i="2"/>
  <c r="AT29" i="2"/>
  <c r="T31" i="2"/>
  <c r="W31" i="2"/>
  <c r="AQ30" i="2"/>
  <c r="AC31" i="2"/>
  <c r="AJ31" i="2" s="1"/>
  <c r="Y31" i="2"/>
  <c r="AA30" i="2" s="1"/>
  <c r="D33" i="2"/>
  <c r="Z32" i="2"/>
  <c r="AG28" i="1"/>
  <c r="AN28" i="1" s="1"/>
  <c r="AD29" i="1"/>
  <c r="AK29" i="1" s="1"/>
  <c r="P28" i="1"/>
  <c r="AQ28" i="1" s="1"/>
  <c r="AC29" i="1"/>
  <c r="AJ29" i="1" s="1"/>
  <c r="R28" i="1"/>
  <c r="AS28" i="1" s="1"/>
  <c r="AE29" i="1"/>
  <c r="AL29" i="1" s="1"/>
  <c r="Y27" i="1"/>
  <c r="AV27" i="1" s="1"/>
  <c r="AH28" i="1"/>
  <c r="AO28" i="1" s="1"/>
  <c r="S29" i="1"/>
  <c r="AT29" i="1" s="1"/>
  <c r="AF30" i="1"/>
  <c r="AM30" i="1" s="1"/>
  <c r="AB27" i="1"/>
  <c r="AW27" i="1" s="1"/>
  <c r="AI28" i="1"/>
  <c r="AP28" i="1" s="1"/>
  <c r="V27" i="1"/>
  <c r="AU27" i="1" s="1"/>
  <c r="Z29" i="1"/>
  <c r="Q28" i="1"/>
  <c r="AR28" i="1" s="1"/>
  <c r="W29" i="1"/>
  <c r="U29" i="1"/>
  <c r="X29" i="1"/>
  <c r="T29" i="1"/>
  <c r="D31" i="1"/>
  <c r="L30" i="1"/>
  <c r="X30" i="1" s="1"/>
  <c r="H30" i="1"/>
  <c r="I30" i="1"/>
  <c r="E31" i="1"/>
  <c r="M30" i="1"/>
  <c r="G32" i="1"/>
  <c r="O31" i="1"/>
  <c r="K31" i="1"/>
  <c r="N30" i="1"/>
  <c r="J30" i="1"/>
  <c r="F31" i="1"/>
  <c r="U30" i="2" l="1"/>
  <c r="AT30" i="2" s="1"/>
  <c r="AH31" i="2"/>
  <c r="AO31" i="2" s="1"/>
  <c r="AV30" i="2"/>
  <c r="AS31" i="2"/>
  <c r="AE32" i="2"/>
  <c r="AL32" i="2" s="1"/>
  <c r="F34" i="2"/>
  <c r="AD32" i="2"/>
  <c r="AK32" i="2" s="1"/>
  <c r="AR31" i="2"/>
  <c r="E34" i="2"/>
  <c r="AB32" i="2"/>
  <c r="AI32" i="2" s="1"/>
  <c r="V32" i="2"/>
  <c r="X31" i="2" s="1"/>
  <c r="S32" i="2"/>
  <c r="AP31" i="2"/>
  <c r="C34" i="2"/>
  <c r="AF31" i="2"/>
  <c r="AM31" i="2" s="1"/>
  <c r="AU30" i="2"/>
  <c r="AG31" i="2"/>
  <c r="AN31" i="2" s="1"/>
  <c r="AQ31" i="2"/>
  <c r="AC32" i="2"/>
  <c r="AJ32" i="2" s="1"/>
  <c r="Y32" i="2"/>
  <c r="AA31" i="2" s="1"/>
  <c r="D34" i="2"/>
  <c r="Z33" i="2"/>
  <c r="T32" i="2"/>
  <c r="W32" i="2"/>
  <c r="AG29" i="1"/>
  <c r="AN29" i="1" s="1"/>
  <c r="R29" i="1"/>
  <c r="AS29" i="1" s="1"/>
  <c r="AE30" i="1"/>
  <c r="AL30" i="1" s="1"/>
  <c r="S30" i="1"/>
  <c r="AT30" i="1" s="1"/>
  <c r="AF31" i="1"/>
  <c r="AM31" i="1" s="1"/>
  <c r="P29" i="1"/>
  <c r="AQ29" i="1" s="1"/>
  <c r="AC30" i="1"/>
  <c r="AJ30" i="1" s="1"/>
  <c r="Y28" i="1"/>
  <c r="AV28" i="1" s="1"/>
  <c r="AH29" i="1"/>
  <c r="AO29" i="1" s="1"/>
  <c r="AB28" i="1"/>
  <c r="AW28" i="1" s="1"/>
  <c r="AI29" i="1"/>
  <c r="AP29" i="1" s="1"/>
  <c r="Q29" i="1"/>
  <c r="AR29" i="1" s="1"/>
  <c r="AD30" i="1"/>
  <c r="AK30" i="1" s="1"/>
  <c r="V28" i="1"/>
  <c r="AU28" i="1" s="1"/>
  <c r="W30" i="1"/>
  <c r="Z30" i="1"/>
  <c r="AA30" i="1"/>
  <c r="N31" i="1"/>
  <c r="J31" i="1"/>
  <c r="F32" i="1"/>
  <c r="U30" i="1"/>
  <c r="G33" i="1"/>
  <c r="O32" i="1"/>
  <c r="K32" i="1"/>
  <c r="I31" i="1"/>
  <c r="M31" i="1"/>
  <c r="E32" i="1"/>
  <c r="T30" i="1"/>
  <c r="D32" i="1"/>
  <c r="L31" i="1"/>
  <c r="H31" i="1"/>
  <c r="U31" i="2" l="1"/>
  <c r="AT31" i="2" s="1"/>
  <c r="AA31" i="1"/>
  <c r="AQ32" i="2"/>
  <c r="AC33" i="2"/>
  <c r="AJ33" i="2" s="1"/>
  <c r="Y33" i="2"/>
  <c r="AA32" i="2" s="1"/>
  <c r="D35" i="2"/>
  <c r="T33" i="2"/>
  <c r="W33" i="2"/>
  <c r="AH32" i="2"/>
  <c r="AO32" i="2" s="1"/>
  <c r="AV31" i="2"/>
  <c r="AB33" i="2"/>
  <c r="AI33" i="2" s="1"/>
  <c r="V33" i="2"/>
  <c r="X32" i="2" s="1"/>
  <c r="S33" i="2"/>
  <c r="AP32" i="2"/>
  <c r="C35" i="2"/>
  <c r="AF32" i="2"/>
  <c r="AM32" i="2" s="1"/>
  <c r="AU31" i="2"/>
  <c r="AG32" i="2"/>
  <c r="AN32" i="2" s="1"/>
  <c r="AD33" i="2"/>
  <c r="AK33" i="2" s="1"/>
  <c r="AR32" i="2"/>
  <c r="E35" i="2"/>
  <c r="AS32" i="2"/>
  <c r="AE33" i="2"/>
  <c r="AL33" i="2" s="1"/>
  <c r="F35" i="2"/>
  <c r="AG30" i="1"/>
  <c r="AN30" i="1" s="1"/>
  <c r="AD31" i="1"/>
  <c r="AK31" i="1" s="1"/>
  <c r="P30" i="1"/>
  <c r="AQ30" i="1" s="1"/>
  <c r="AC31" i="1"/>
  <c r="AJ31" i="1" s="1"/>
  <c r="R30" i="1"/>
  <c r="AS30" i="1" s="1"/>
  <c r="AE31" i="1"/>
  <c r="AL31" i="1" s="1"/>
  <c r="Y29" i="1"/>
  <c r="AV29" i="1" s="1"/>
  <c r="AH30" i="1"/>
  <c r="AO30" i="1" s="1"/>
  <c r="S31" i="1"/>
  <c r="AT31" i="1" s="1"/>
  <c r="AF32" i="1"/>
  <c r="AM32" i="1" s="1"/>
  <c r="AB29" i="1"/>
  <c r="AW29" i="1" s="1"/>
  <c r="AI30" i="1"/>
  <c r="AP30" i="1" s="1"/>
  <c r="V29" i="1"/>
  <c r="AU29" i="1" s="1"/>
  <c r="Z31" i="1"/>
  <c r="Q30" i="1"/>
  <c r="AR30" i="1" s="1"/>
  <c r="W31" i="1"/>
  <c r="U31" i="1"/>
  <c r="X31" i="1"/>
  <c r="T31" i="1"/>
  <c r="D33" i="1"/>
  <c r="L32" i="1"/>
  <c r="X32" i="1" s="1"/>
  <c r="H32" i="1"/>
  <c r="I32" i="1"/>
  <c r="E33" i="1"/>
  <c r="M32" i="1"/>
  <c r="G34" i="1"/>
  <c r="O33" i="1"/>
  <c r="K33" i="1"/>
  <c r="N32" i="1"/>
  <c r="J32" i="1"/>
  <c r="F33" i="1"/>
  <c r="U32" i="2" l="1"/>
  <c r="AT32" i="2" s="1"/>
  <c r="T34" i="2"/>
  <c r="W34" i="2"/>
  <c r="Z34" i="2"/>
  <c r="AH33" i="2"/>
  <c r="AO33" i="2"/>
  <c r="AV32" i="2"/>
  <c r="AS33" i="2"/>
  <c r="AE34" i="2"/>
  <c r="AL34" i="2" s="1"/>
  <c r="F36" i="2"/>
  <c r="AD34" i="2"/>
  <c r="AK34" i="2" s="1"/>
  <c r="AR33" i="2"/>
  <c r="E36" i="2"/>
  <c r="AB34" i="2"/>
  <c r="V34" i="2"/>
  <c r="X33" i="2" s="1"/>
  <c r="AI34" i="2"/>
  <c r="S34" i="2"/>
  <c r="AP33" i="2"/>
  <c r="C36" i="2"/>
  <c r="AF33" i="2"/>
  <c r="AM33" i="2" s="1"/>
  <c r="AU32" i="2"/>
  <c r="AG33" i="2"/>
  <c r="AN33" i="2" s="1"/>
  <c r="AQ33" i="2"/>
  <c r="AC34" i="2"/>
  <c r="AJ34" i="2" s="1"/>
  <c r="Y34" i="2"/>
  <c r="AA33" i="2" s="1"/>
  <c r="D36" i="2"/>
  <c r="AG31" i="1"/>
  <c r="AN31" i="1" s="1"/>
  <c r="R31" i="1"/>
  <c r="AS31" i="1" s="1"/>
  <c r="AE32" i="1"/>
  <c r="AL32" i="1" s="1"/>
  <c r="S32" i="1"/>
  <c r="AT32" i="1" s="1"/>
  <c r="AF33" i="1"/>
  <c r="AM33" i="1" s="1"/>
  <c r="P31" i="1"/>
  <c r="AQ31" i="1" s="1"/>
  <c r="AC32" i="1"/>
  <c r="AJ32" i="1" s="1"/>
  <c r="Y30" i="1"/>
  <c r="AV30" i="1" s="1"/>
  <c r="AH31" i="1"/>
  <c r="AO31" i="1" s="1"/>
  <c r="AB30" i="1"/>
  <c r="AW30" i="1" s="1"/>
  <c r="AI31" i="1"/>
  <c r="AP31" i="1" s="1"/>
  <c r="Q31" i="1"/>
  <c r="AR31" i="1" s="1"/>
  <c r="AD32" i="1"/>
  <c r="AK32" i="1" s="1"/>
  <c r="V30" i="1"/>
  <c r="AU30" i="1" s="1"/>
  <c r="W32" i="1"/>
  <c r="Z32" i="1"/>
  <c r="AA32" i="1"/>
  <c r="N33" i="1"/>
  <c r="J33" i="1"/>
  <c r="F34" i="1"/>
  <c r="U32" i="1"/>
  <c r="G35" i="1"/>
  <c r="O34" i="1"/>
  <c r="K34" i="1"/>
  <c r="I33" i="1"/>
  <c r="M33" i="1"/>
  <c r="E34" i="1"/>
  <c r="T32" i="1"/>
  <c r="D34" i="1"/>
  <c r="L33" i="1"/>
  <c r="H33" i="1"/>
  <c r="AM34" i="2" l="1"/>
  <c r="U33" i="2"/>
  <c r="AT33" i="2" s="1"/>
  <c r="AA33" i="1"/>
  <c r="AQ34" i="2"/>
  <c r="AC35" i="2"/>
  <c r="AJ35" i="2" s="1"/>
  <c r="Y35" i="2"/>
  <c r="AA34" i="2" s="1"/>
  <c r="D37" i="2"/>
  <c r="T35" i="2"/>
  <c r="W35" i="2"/>
  <c r="Z35" i="2"/>
  <c r="AH34" i="2"/>
  <c r="AO34" i="2" s="1"/>
  <c r="AV33" i="2"/>
  <c r="AB35" i="2"/>
  <c r="AI35" i="2" s="1"/>
  <c r="V35" i="2"/>
  <c r="X34" i="2" s="1"/>
  <c r="S35" i="2"/>
  <c r="U34" i="2" s="1"/>
  <c r="AP34" i="2"/>
  <c r="C37" i="2"/>
  <c r="AF34" i="2"/>
  <c r="AU33" i="2"/>
  <c r="AG34" i="2"/>
  <c r="AN34" i="2" s="1"/>
  <c r="AD35" i="2"/>
  <c r="AK35" i="2" s="1"/>
  <c r="AR34" i="2"/>
  <c r="E37" i="2"/>
  <c r="AS34" i="2"/>
  <c r="AE35" i="2"/>
  <c r="AL35" i="2" s="1"/>
  <c r="F37" i="2"/>
  <c r="AG32" i="1"/>
  <c r="AN32" i="1" s="1"/>
  <c r="AD33" i="1"/>
  <c r="AK33" i="1" s="1"/>
  <c r="P32" i="1"/>
  <c r="AQ32" i="1" s="1"/>
  <c r="AC33" i="1"/>
  <c r="AJ33" i="1" s="1"/>
  <c r="R32" i="1"/>
  <c r="AS32" i="1" s="1"/>
  <c r="AE33" i="1"/>
  <c r="AL33" i="1" s="1"/>
  <c r="Y31" i="1"/>
  <c r="AV31" i="1" s="1"/>
  <c r="AH32" i="1"/>
  <c r="AO32" i="1" s="1"/>
  <c r="S33" i="1"/>
  <c r="AT33" i="1" s="1"/>
  <c r="AF34" i="1"/>
  <c r="AM34" i="1" s="1"/>
  <c r="AB31" i="1"/>
  <c r="AW31" i="1" s="1"/>
  <c r="AI32" i="1"/>
  <c r="AP32" i="1" s="1"/>
  <c r="V31" i="1"/>
  <c r="AU31" i="1" s="1"/>
  <c r="Z33" i="1"/>
  <c r="Q32" i="1"/>
  <c r="AR32" i="1" s="1"/>
  <c r="W33" i="1"/>
  <c r="U33" i="1"/>
  <c r="X33" i="1"/>
  <c r="T33" i="1"/>
  <c r="D35" i="1"/>
  <c r="L34" i="1"/>
  <c r="X34" i="1" s="1"/>
  <c r="H34" i="1"/>
  <c r="I34" i="1"/>
  <c r="E35" i="1"/>
  <c r="M34" i="1"/>
  <c r="G36" i="1"/>
  <c r="O35" i="1"/>
  <c r="K35" i="1"/>
  <c r="N34" i="1"/>
  <c r="J34" i="1"/>
  <c r="F35" i="1"/>
  <c r="AS35" i="2" l="1"/>
  <c r="AE36" i="2"/>
  <c r="AL36" i="2" s="1"/>
  <c r="F38" i="2"/>
  <c r="AD36" i="2"/>
  <c r="AK36" i="2" s="1"/>
  <c r="AR35" i="2"/>
  <c r="E38" i="2"/>
  <c r="AB36" i="2"/>
  <c r="AI36" i="2" s="1"/>
  <c r="V36" i="2"/>
  <c r="X35" i="2" s="1"/>
  <c r="S36" i="2"/>
  <c r="AP35" i="2"/>
  <c r="C38" i="2"/>
  <c r="AF35" i="2"/>
  <c r="AM35" i="2" s="1"/>
  <c r="AU34" i="2"/>
  <c r="AG35" i="2"/>
  <c r="AN35" i="2" s="1"/>
  <c r="Z36" i="2"/>
  <c r="AH35" i="2"/>
  <c r="AO35" i="2" s="1"/>
  <c r="AV34" i="2"/>
  <c r="AT34" i="2"/>
  <c r="T36" i="2"/>
  <c r="W36" i="2"/>
  <c r="AQ35" i="2"/>
  <c r="AC36" i="2"/>
  <c r="AJ36" i="2" s="1"/>
  <c r="Y36" i="2"/>
  <c r="AA35" i="2" s="1"/>
  <c r="D38" i="2"/>
  <c r="Z37" i="2"/>
  <c r="AG33" i="1"/>
  <c r="AN33" i="1" s="1"/>
  <c r="R33" i="1"/>
  <c r="AS33" i="1" s="1"/>
  <c r="AE34" i="1"/>
  <c r="AL34" i="1" s="1"/>
  <c r="S34" i="1"/>
  <c r="AT34" i="1" s="1"/>
  <c r="AF35" i="1"/>
  <c r="AM35" i="1" s="1"/>
  <c r="P33" i="1"/>
  <c r="AQ33" i="1" s="1"/>
  <c r="AC34" i="1"/>
  <c r="AJ34" i="1" s="1"/>
  <c r="Y32" i="1"/>
  <c r="AV32" i="1" s="1"/>
  <c r="AH33" i="1"/>
  <c r="AO33" i="1" s="1"/>
  <c r="AB32" i="1"/>
  <c r="AW32" i="1" s="1"/>
  <c r="AI33" i="1"/>
  <c r="AP33" i="1" s="1"/>
  <c r="Q33" i="1"/>
  <c r="AR33" i="1" s="1"/>
  <c r="AD34" i="1"/>
  <c r="AK34" i="1" s="1"/>
  <c r="V32" i="1"/>
  <c r="AU32" i="1" s="1"/>
  <c r="W34" i="1"/>
  <c r="Z34" i="1"/>
  <c r="AA34" i="1"/>
  <c r="N35" i="1"/>
  <c r="J35" i="1"/>
  <c r="F36" i="1"/>
  <c r="U34" i="1"/>
  <c r="G37" i="1"/>
  <c r="O36" i="1"/>
  <c r="K36" i="1"/>
  <c r="I35" i="1"/>
  <c r="M35" i="1"/>
  <c r="E36" i="1"/>
  <c r="T34" i="1"/>
  <c r="D36" i="1"/>
  <c r="L35" i="1"/>
  <c r="H35" i="1"/>
  <c r="U35" i="2" l="1"/>
  <c r="AA35" i="1"/>
  <c r="AC37" i="2"/>
  <c r="AJ37" i="2" s="1"/>
  <c r="Y37" i="2"/>
  <c r="AA36" i="2" s="1"/>
  <c r="AQ36" i="2"/>
  <c r="D39" i="2"/>
  <c r="S37" i="2"/>
  <c r="AB37" i="2"/>
  <c r="AI37" i="2" s="1"/>
  <c r="V37" i="2"/>
  <c r="X36" i="2" s="1"/>
  <c r="AP36" i="2"/>
  <c r="C39" i="2"/>
  <c r="AF36" i="2"/>
  <c r="AM36" i="2" s="1"/>
  <c r="AU35" i="2"/>
  <c r="AG36" i="2"/>
  <c r="AN36" i="2" s="1"/>
  <c r="AK37" i="2"/>
  <c r="AD37" i="2"/>
  <c r="AR36" i="2"/>
  <c r="E39" i="2"/>
  <c r="AE37" i="2"/>
  <c r="AL37" i="2" s="1"/>
  <c r="AS36" i="2"/>
  <c r="F39" i="2"/>
  <c r="AH36" i="2"/>
  <c r="AO36" i="2" s="1"/>
  <c r="AV35" i="2"/>
  <c r="AT35" i="2"/>
  <c r="W37" i="2"/>
  <c r="T37" i="2"/>
  <c r="AG34" i="1"/>
  <c r="AN34" i="1" s="1"/>
  <c r="AD35" i="1"/>
  <c r="AK35" i="1" s="1"/>
  <c r="P34" i="1"/>
  <c r="AQ34" i="1" s="1"/>
  <c r="AC35" i="1"/>
  <c r="AJ35" i="1" s="1"/>
  <c r="R34" i="1"/>
  <c r="AS34" i="1" s="1"/>
  <c r="AE35" i="1"/>
  <c r="AL35" i="1" s="1"/>
  <c r="Y33" i="1"/>
  <c r="AV33" i="1" s="1"/>
  <c r="AH34" i="1"/>
  <c r="AO34" i="1" s="1"/>
  <c r="S35" i="1"/>
  <c r="AT35" i="1" s="1"/>
  <c r="AF36" i="1"/>
  <c r="AM36" i="1" s="1"/>
  <c r="AB33" i="1"/>
  <c r="AW33" i="1" s="1"/>
  <c r="AI34" i="1"/>
  <c r="AP34" i="1" s="1"/>
  <c r="V33" i="1"/>
  <c r="AU33" i="1" s="1"/>
  <c r="Z35" i="1"/>
  <c r="Q34" i="1"/>
  <c r="AR34" i="1" s="1"/>
  <c r="W35" i="1"/>
  <c r="U35" i="1"/>
  <c r="X35" i="1"/>
  <c r="T35" i="1"/>
  <c r="D37" i="1"/>
  <c r="L36" i="1"/>
  <c r="X36" i="1" s="1"/>
  <c r="H36" i="1"/>
  <c r="I36" i="1"/>
  <c r="E37" i="1"/>
  <c r="M36" i="1"/>
  <c r="G38" i="1"/>
  <c r="O37" i="1"/>
  <c r="K37" i="1"/>
  <c r="N36" i="1"/>
  <c r="J36" i="1"/>
  <c r="F37" i="1"/>
  <c r="U36" i="2" l="1"/>
  <c r="AT36" i="2" s="1"/>
  <c r="W38" i="2"/>
  <c r="T38" i="2"/>
  <c r="Z38" i="2"/>
  <c r="AH37" i="2"/>
  <c r="AO37" i="2" s="1"/>
  <c r="AV36" i="2"/>
  <c r="AE38" i="2"/>
  <c r="AL38" i="2" s="1"/>
  <c r="AS37" i="2"/>
  <c r="F40" i="2"/>
  <c r="AR37" i="2"/>
  <c r="AD38" i="2"/>
  <c r="AK38" i="2" s="1"/>
  <c r="E40" i="2"/>
  <c r="S38" i="2"/>
  <c r="AB38" i="2"/>
  <c r="AI38" i="2" s="1"/>
  <c r="V38" i="2"/>
  <c r="X37" i="2" s="1"/>
  <c r="AP37" i="2"/>
  <c r="C40" i="2"/>
  <c r="AG37" i="2"/>
  <c r="AN37" i="2" s="1"/>
  <c r="AU36" i="2"/>
  <c r="AF37" i="2"/>
  <c r="AM37" i="2" s="1"/>
  <c r="AC38" i="2"/>
  <c r="Y38" i="2"/>
  <c r="AA37" i="2" s="1"/>
  <c r="AJ38" i="2"/>
  <c r="AQ37" i="2"/>
  <c r="D40" i="2"/>
  <c r="AG35" i="1"/>
  <c r="AN35" i="1" s="1"/>
  <c r="R35" i="1"/>
  <c r="AS35" i="1" s="1"/>
  <c r="AE36" i="1"/>
  <c r="AL36" i="1" s="1"/>
  <c r="S36" i="1"/>
  <c r="AT36" i="1" s="1"/>
  <c r="AF37" i="1"/>
  <c r="AM37" i="1" s="1"/>
  <c r="P35" i="1"/>
  <c r="AQ35" i="1" s="1"/>
  <c r="AC36" i="1"/>
  <c r="AJ36" i="1" s="1"/>
  <c r="Y34" i="1"/>
  <c r="AV34" i="1" s="1"/>
  <c r="AH35" i="1"/>
  <c r="AO35" i="1" s="1"/>
  <c r="AB34" i="1"/>
  <c r="AW34" i="1" s="1"/>
  <c r="AI35" i="1"/>
  <c r="AP35" i="1" s="1"/>
  <c r="Q35" i="1"/>
  <c r="AR35" i="1" s="1"/>
  <c r="AD36" i="1"/>
  <c r="AK36" i="1" s="1"/>
  <c r="V34" i="1"/>
  <c r="AU34" i="1" s="1"/>
  <c r="W36" i="1"/>
  <c r="Z36" i="1"/>
  <c r="AA36" i="1"/>
  <c r="N37" i="1"/>
  <c r="J37" i="1"/>
  <c r="F38" i="1"/>
  <c r="U36" i="1"/>
  <c r="G39" i="1"/>
  <c r="O38" i="1"/>
  <c r="K38" i="1"/>
  <c r="I37" i="1"/>
  <c r="M37" i="1"/>
  <c r="E38" i="1"/>
  <c r="T36" i="1"/>
  <c r="D38" i="1"/>
  <c r="L37" i="1"/>
  <c r="H37" i="1"/>
  <c r="U37" i="2" l="1"/>
  <c r="AA37" i="1"/>
  <c r="D41" i="2"/>
  <c r="Z40" i="2"/>
  <c r="AT37" i="2"/>
  <c r="W39" i="2"/>
  <c r="T39" i="2"/>
  <c r="AC39" i="2"/>
  <c r="AJ39" i="2" s="1"/>
  <c r="Y39" i="2"/>
  <c r="AA38" i="2" s="1"/>
  <c r="AQ38" i="2"/>
  <c r="Z39" i="2"/>
  <c r="AV37" i="2"/>
  <c r="AH38" i="2"/>
  <c r="AO38" i="2" s="1"/>
  <c r="S39" i="2"/>
  <c r="U38" i="2" s="1"/>
  <c r="AP38" i="2"/>
  <c r="AB39" i="2"/>
  <c r="AI39" i="2" s="1"/>
  <c r="V39" i="2"/>
  <c r="X38" i="2" s="1"/>
  <c r="C41" i="2"/>
  <c r="AG38" i="2"/>
  <c r="AN38" i="2" s="1"/>
  <c r="AU37" i="2"/>
  <c r="AF38" i="2"/>
  <c r="AM38" i="2" s="1"/>
  <c r="AR38" i="2"/>
  <c r="AD39" i="2"/>
  <c r="AK39" i="2" s="1"/>
  <c r="E41" i="2"/>
  <c r="AE39" i="2"/>
  <c r="AL39" i="2" s="1"/>
  <c r="AS38" i="2"/>
  <c r="F41" i="2"/>
  <c r="AG36" i="1"/>
  <c r="AN36" i="1" s="1"/>
  <c r="AD37" i="1"/>
  <c r="AK37" i="1" s="1"/>
  <c r="P36" i="1"/>
  <c r="AQ36" i="1" s="1"/>
  <c r="AC37" i="1"/>
  <c r="AJ37" i="1" s="1"/>
  <c r="R36" i="1"/>
  <c r="AS36" i="1" s="1"/>
  <c r="AE37" i="1"/>
  <c r="AL37" i="1" s="1"/>
  <c r="Y35" i="1"/>
  <c r="AV35" i="1" s="1"/>
  <c r="AH36" i="1"/>
  <c r="AO36" i="1" s="1"/>
  <c r="S37" i="1"/>
  <c r="AT37" i="1" s="1"/>
  <c r="AF38" i="1"/>
  <c r="AM38" i="1" s="1"/>
  <c r="AB35" i="1"/>
  <c r="AW35" i="1" s="1"/>
  <c r="AI36" i="1"/>
  <c r="AP36" i="1" s="1"/>
  <c r="V35" i="1"/>
  <c r="AU35" i="1" s="1"/>
  <c r="Z37" i="1"/>
  <c r="Q36" i="1"/>
  <c r="AR36" i="1" s="1"/>
  <c r="W37" i="1"/>
  <c r="U37" i="1"/>
  <c r="X37" i="1"/>
  <c r="T37" i="1"/>
  <c r="D39" i="1"/>
  <c r="L38" i="1"/>
  <c r="X38" i="1" s="1"/>
  <c r="H38" i="1"/>
  <c r="I38" i="1"/>
  <c r="E39" i="1"/>
  <c r="M38" i="1"/>
  <c r="G40" i="1"/>
  <c r="O39" i="1"/>
  <c r="K39" i="1"/>
  <c r="N38" i="1"/>
  <c r="J38" i="1"/>
  <c r="F39" i="1"/>
  <c r="AE40" i="2" l="1"/>
  <c r="AL40" i="2" s="1"/>
  <c r="AS39" i="2"/>
  <c r="F42" i="2"/>
  <c r="AR39" i="2"/>
  <c r="AD40" i="2"/>
  <c r="AK40" i="2" s="1"/>
  <c r="E42" i="2"/>
  <c r="S40" i="2"/>
  <c r="AP39" i="2"/>
  <c r="AB40" i="2"/>
  <c r="AI40" i="2" s="1"/>
  <c r="V40" i="2"/>
  <c r="X39" i="2" s="1"/>
  <c r="C42" i="2"/>
  <c r="AF39" i="2"/>
  <c r="AM39" i="2" s="1"/>
  <c r="AV38" i="2"/>
  <c r="AH39" i="2"/>
  <c r="AO39" i="2" s="1"/>
  <c r="AT38" i="2"/>
  <c r="W40" i="2"/>
  <c r="T40" i="2"/>
  <c r="AG39" i="2"/>
  <c r="AN39" i="2"/>
  <c r="AU38" i="2"/>
  <c r="AC40" i="2"/>
  <c r="Y40" i="2"/>
  <c r="AA39" i="2" s="1"/>
  <c r="AJ40" i="2"/>
  <c r="AQ39" i="2"/>
  <c r="D42" i="2"/>
  <c r="Z41" i="2"/>
  <c r="AG37" i="1"/>
  <c r="AN37" i="1" s="1"/>
  <c r="R37" i="1"/>
  <c r="AS37" i="1" s="1"/>
  <c r="AE38" i="1"/>
  <c r="AL38" i="1" s="1"/>
  <c r="S38" i="1"/>
  <c r="AT38" i="1" s="1"/>
  <c r="AF39" i="1"/>
  <c r="AM39" i="1" s="1"/>
  <c r="P37" i="1"/>
  <c r="AQ37" i="1" s="1"/>
  <c r="AC38" i="1"/>
  <c r="AJ38" i="1" s="1"/>
  <c r="Y36" i="1"/>
  <c r="AV36" i="1" s="1"/>
  <c r="AH37" i="1"/>
  <c r="AO37" i="1" s="1"/>
  <c r="AB36" i="1"/>
  <c r="AW36" i="1" s="1"/>
  <c r="AI37" i="1"/>
  <c r="AP37" i="1" s="1"/>
  <c r="Q37" i="1"/>
  <c r="AR37" i="1" s="1"/>
  <c r="AD38" i="1"/>
  <c r="AK38" i="1" s="1"/>
  <c r="V36" i="1"/>
  <c r="AU36" i="1" s="1"/>
  <c r="W38" i="1"/>
  <c r="Z38" i="1"/>
  <c r="AA38" i="1"/>
  <c r="N39" i="1"/>
  <c r="J39" i="1"/>
  <c r="F40" i="1"/>
  <c r="U38" i="1"/>
  <c r="G41" i="1"/>
  <c r="O40" i="1"/>
  <c r="K40" i="1"/>
  <c r="I39" i="1"/>
  <c r="M39" i="1"/>
  <c r="E40" i="1"/>
  <c r="T38" i="1"/>
  <c r="D40" i="1"/>
  <c r="L39" i="1"/>
  <c r="H39" i="1"/>
  <c r="U39" i="2" l="1"/>
  <c r="AT39" i="2" s="1"/>
  <c r="AA39" i="1"/>
  <c r="AV39" i="2"/>
  <c r="AH40" i="2"/>
  <c r="AO40" i="2" s="1"/>
  <c r="S41" i="2"/>
  <c r="U40" i="2" s="1"/>
  <c r="AP40" i="2"/>
  <c r="AB41" i="2"/>
  <c r="AI41" i="2" s="1"/>
  <c r="V41" i="2"/>
  <c r="X40" i="2" s="1"/>
  <c r="C43" i="2"/>
  <c r="AF40" i="2"/>
  <c r="AM40" i="2" s="1"/>
  <c r="AR40" i="2"/>
  <c r="AD41" i="2"/>
  <c r="AK41" i="2" s="1"/>
  <c r="E43" i="2"/>
  <c r="AE41" i="2"/>
  <c r="AL41" i="2" s="1"/>
  <c r="AS40" i="2"/>
  <c r="F43" i="2"/>
  <c r="AC41" i="2"/>
  <c r="AJ41" i="2" s="1"/>
  <c r="Y41" i="2"/>
  <c r="AA40" i="2" s="1"/>
  <c r="AQ40" i="2"/>
  <c r="D43" i="2"/>
  <c r="Z42" i="2"/>
  <c r="W41" i="2"/>
  <c r="T41" i="2"/>
  <c r="AG40" i="2"/>
  <c r="AN40" i="2" s="1"/>
  <c r="AU39" i="2"/>
  <c r="AG38" i="1"/>
  <c r="AN38" i="1" s="1"/>
  <c r="AD39" i="1"/>
  <c r="AK39" i="1" s="1"/>
  <c r="P38" i="1"/>
  <c r="AQ38" i="1" s="1"/>
  <c r="AC39" i="1"/>
  <c r="AJ39" i="1" s="1"/>
  <c r="R38" i="1"/>
  <c r="AS38" i="1" s="1"/>
  <c r="AE39" i="1"/>
  <c r="AL39" i="1" s="1"/>
  <c r="Y37" i="1"/>
  <c r="AV37" i="1" s="1"/>
  <c r="AH38" i="1"/>
  <c r="AO38" i="1" s="1"/>
  <c r="S39" i="1"/>
  <c r="AT39" i="1" s="1"/>
  <c r="AF40" i="1"/>
  <c r="AM40" i="1" s="1"/>
  <c r="AB37" i="1"/>
  <c r="AW37" i="1" s="1"/>
  <c r="AI38" i="1"/>
  <c r="AP38" i="1" s="1"/>
  <c r="V37" i="1"/>
  <c r="AU37" i="1" s="1"/>
  <c r="Z39" i="1"/>
  <c r="Q38" i="1"/>
  <c r="AR38" i="1" s="1"/>
  <c r="W39" i="1"/>
  <c r="U39" i="1"/>
  <c r="X39" i="1"/>
  <c r="T39" i="1"/>
  <c r="D41" i="1"/>
  <c r="L40" i="1"/>
  <c r="X40" i="1" s="1"/>
  <c r="H40" i="1"/>
  <c r="I40" i="1"/>
  <c r="E41" i="1"/>
  <c r="M40" i="1"/>
  <c r="G42" i="1"/>
  <c r="O41" i="1"/>
  <c r="K41" i="1"/>
  <c r="N40" i="1"/>
  <c r="J40" i="1"/>
  <c r="F41" i="1"/>
  <c r="AC42" i="2" l="1"/>
  <c r="Y42" i="2"/>
  <c r="AA41" i="2" s="1"/>
  <c r="AJ42" i="2"/>
  <c r="AQ41" i="2"/>
  <c r="D44" i="2"/>
  <c r="AT40" i="2"/>
  <c r="AI42" i="2"/>
  <c r="S42" i="2"/>
  <c r="U41" i="2" s="1"/>
  <c r="AP41" i="2"/>
  <c r="AB42" i="2"/>
  <c r="V42" i="2"/>
  <c r="X41" i="2" s="1"/>
  <c r="C44" i="2"/>
  <c r="AF41" i="2"/>
  <c r="AM41" i="2" s="1"/>
  <c r="AV40" i="2"/>
  <c r="AH41" i="2"/>
  <c r="AO41" i="2" s="1"/>
  <c r="AE42" i="2"/>
  <c r="AL42" i="2" s="1"/>
  <c r="AS41" i="2"/>
  <c r="F44" i="2"/>
  <c r="AR41" i="2"/>
  <c r="AD42" i="2"/>
  <c r="AK42" i="2" s="1"/>
  <c r="E44" i="2"/>
  <c r="W42" i="2"/>
  <c r="T42" i="2"/>
  <c r="AG41" i="2"/>
  <c r="AN41" i="2" s="1"/>
  <c r="AU40" i="2"/>
  <c r="AG39" i="1"/>
  <c r="AN39" i="1" s="1"/>
  <c r="R39" i="1"/>
  <c r="AS39" i="1" s="1"/>
  <c r="AE40" i="1"/>
  <c r="AL40" i="1" s="1"/>
  <c r="S40" i="1"/>
  <c r="AT40" i="1" s="1"/>
  <c r="AF41" i="1"/>
  <c r="AM41" i="1" s="1"/>
  <c r="P39" i="1"/>
  <c r="AQ39" i="1" s="1"/>
  <c r="AC40" i="1"/>
  <c r="AJ40" i="1" s="1"/>
  <c r="Y38" i="1"/>
  <c r="AV38" i="1" s="1"/>
  <c r="AH39" i="1"/>
  <c r="AO39" i="1" s="1"/>
  <c r="AB38" i="1"/>
  <c r="AW38" i="1" s="1"/>
  <c r="AI39" i="1"/>
  <c r="AP39" i="1" s="1"/>
  <c r="Q39" i="1"/>
  <c r="AR39" i="1" s="1"/>
  <c r="AD40" i="1"/>
  <c r="AK40" i="1" s="1"/>
  <c r="V38" i="1"/>
  <c r="AU38" i="1" s="1"/>
  <c r="W40" i="1"/>
  <c r="Z40" i="1"/>
  <c r="AA40" i="1"/>
  <c r="N41" i="1"/>
  <c r="J41" i="1"/>
  <c r="F42" i="1"/>
  <c r="U40" i="1"/>
  <c r="G43" i="1"/>
  <c r="O42" i="1"/>
  <c r="K42" i="1"/>
  <c r="I41" i="1"/>
  <c r="M41" i="1"/>
  <c r="E42" i="1"/>
  <c r="T40" i="1"/>
  <c r="D42" i="1"/>
  <c r="L41" i="1"/>
  <c r="H41" i="1"/>
  <c r="AA41" i="1" l="1"/>
  <c r="AR42" i="2"/>
  <c r="AD43" i="2"/>
  <c r="AK43" i="2" s="1"/>
  <c r="E45" i="2"/>
  <c r="AE43" i="2"/>
  <c r="AL43" i="2" s="1"/>
  <c r="AS42" i="2"/>
  <c r="F45" i="2"/>
  <c r="AT41" i="2"/>
  <c r="S43" i="2"/>
  <c r="U42" i="2" s="1"/>
  <c r="AP42" i="2"/>
  <c r="AB43" i="2"/>
  <c r="AI43" i="2" s="1"/>
  <c r="V43" i="2"/>
  <c r="X42" i="2" s="1"/>
  <c r="C45" i="2"/>
  <c r="AF42" i="2"/>
  <c r="AM42" i="2" s="1"/>
  <c r="Z43" i="2"/>
  <c r="AV41" i="2"/>
  <c r="AH42" i="2"/>
  <c r="AO42" i="2" s="1"/>
  <c r="W43" i="2"/>
  <c r="T43" i="2"/>
  <c r="AG42" i="2"/>
  <c r="AN42" i="2" s="1"/>
  <c r="AU41" i="2"/>
  <c r="AC43" i="2"/>
  <c r="Y43" i="2"/>
  <c r="AA42" i="2" s="1"/>
  <c r="AJ43" i="2"/>
  <c r="AQ42" i="2"/>
  <c r="D45" i="2"/>
  <c r="Z44" i="2"/>
  <c r="AG40" i="1"/>
  <c r="AN40" i="1" s="1"/>
  <c r="AD41" i="1"/>
  <c r="AK41" i="1" s="1"/>
  <c r="P40" i="1"/>
  <c r="AQ40" i="1" s="1"/>
  <c r="AC41" i="1"/>
  <c r="AJ41" i="1" s="1"/>
  <c r="R40" i="1"/>
  <c r="AS40" i="1" s="1"/>
  <c r="AE41" i="1"/>
  <c r="AL41" i="1" s="1"/>
  <c r="Y39" i="1"/>
  <c r="AV39" i="1" s="1"/>
  <c r="AH40" i="1"/>
  <c r="AO40" i="1" s="1"/>
  <c r="S41" i="1"/>
  <c r="AT41" i="1" s="1"/>
  <c r="AF42" i="1"/>
  <c r="AM42" i="1" s="1"/>
  <c r="AB39" i="1"/>
  <c r="AW39" i="1" s="1"/>
  <c r="AI40" i="1"/>
  <c r="AP40" i="1" s="1"/>
  <c r="V39" i="1"/>
  <c r="AU39" i="1" s="1"/>
  <c r="Z41" i="1"/>
  <c r="Q40" i="1"/>
  <c r="AR40" i="1" s="1"/>
  <c r="W41" i="1"/>
  <c r="U41" i="1"/>
  <c r="X41" i="1"/>
  <c r="T41" i="1"/>
  <c r="D43" i="1"/>
  <c r="L42" i="1"/>
  <c r="X42" i="1" s="1"/>
  <c r="H42" i="1"/>
  <c r="I42" i="1"/>
  <c r="E43" i="1"/>
  <c r="M42" i="1"/>
  <c r="G44" i="1"/>
  <c r="O43" i="1"/>
  <c r="K43" i="1"/>
  <c r="N42" i="1"/>
  <c r="J42" i="1"/>
  <c r="F43" i="1"/>
  <c r="AC44" i="2" l="1"/>
  <c r="AJ44" i="2" s="1"/>
  <c r="Y44" i="2"/>
  <c r="AA43" i="2" s="1"/>
  <c r="AQ43" i="2"/>
  <c r="D46" i="2"/>
  <c r="Z45" i="2"/>
  <c r="W44" i="2"/>
  <c r="T44" i="2"/>
  <c r="AG43" i="2"/>
  <c r="AN43" i="2" s="1"/>
  <c r="AU42" i="2"/>
  <c r="AE44" i="2"/>
  <c r="AL44" i="2" s="1"/>
  <c r="AS43" i="2"/>
  <c r="F46" i="2"/>
  <c r="AR43" i="2"/>
  <c r="AD44" i="2"/>
  <c r="AK44" i="2" s="1"/>
  <c r="E46" i="2"/>
  <c r="AV42" i="2"/>
  <c r="AH43" i="2"/>
  <c r="AO43" i="2" s="1"/>
  <c r="AT42" i="2"/>
  <c r="S44" i="2"/>
  <c r="AP43" i="2"/>
  <c r="AB44" i="2"/>
  <c r="AI44" i="2" s="1"/>
  <c r="V44" i="2"/>
  <c r="X43" i="2" s="1"/>
  <c r="C46" i="2"/>
  <c r="AF43" i="2"/>
  <c r="AM43" i="2" s="1"/>
  <c r="AG41" i="1"/>
  <c r="AN41" i="1" s="1"/>
  <c r="R41" i="1"/>
  <c r="AS41" i="1" s="1"/>
  <c r="AE42" i="1"/>
  <c r="AL42" i="1" s="1"/>
  <c r="S42" i="1"/>
  <c r="AT42" i="1" s="1"/>
  <c r="AF43" i="1"/>
  <c r="AM43" i="1" s="1"/>
  <c r="P41" i="1"/>
  <c r="AQ41" i="1" s="1"/>
  <c r="AC42" i="1"/>
  <c r="AJ42" i="1" s="1"/>
  <c r="Y40" i="1"/>
  <c r="AV40" i="1" s="1"/>
  <c r="AH41" i="1"/>
  <c r="AO41" i="1" s="1"/>
  <c r="AB40" i="1"/>
  <c r="AW40" i="1" s="1"/>
  <c r="AI41" i="1"/>
  <c r="AP41" i="1" s="1"/>
  <c r="Q41" i="1"/>
  <c r="AR41" i="1" s="1"/>
  <c r="AD42" i="1"/>
  <c r="AK42" i="1" s="1"/>
  <c r="V40" i="1"/>
  <c r="AU40" i="1" s="1"/>
  <c r="W42" i="1"/>
  <c r="Z42" i="1"/>
  <c r="AA42" i="1"/>
  <c r="N43" i="1"/>
  <c r="J43" i="1"/>
  <c r="F44" i="1"/>
  <c r="U42" i="1"/>
  <c r="G45" i="1"/>
  <c r="O44" i="1"/>
  <c r="K44" i="1"/>
  <c r="I43" i="1"/>
  <c r="M43" i="1"/>
  <c r="E44" i="1"/>
  <c r="T42" i="1"/>
  <c r="D44" i="1"/>
  <c r="L43" i="1"/>
  <c r="H43" i="1"/>
  <c r="U43" i="2" l="1"/>
  <c r="AT43" i="2" s="1"/>
  <c r="C47" i="2"/>
  <c r="AD45" i="2"/>
  <c r="AK45" i="2" s="1"/>
  <c r="AR44" i="2"/>
  <c r="F47" i="2"/>
  <c r="AB45" i="2"/>
  <c r="AI45" i="2" s="1"/>
  <c r="V45" i="2"/>
  <c r="X44" i="2" s="1"/>
  <c r="S45" i="2"/>
  <c r="AP44" i="2"/>
  <c r="AF44" i="2"/>
  <c r="AM44" i="2" s="1"/>
  <c r="E47" i="2"/>
  <c r="AE45" i="2"/>
  <c r="AL45" i="2" s="1"/>
  <c r="AS44" i="2"/>
  <c r="T45" i="2"/>
  <c r="W45" i="2"/>
  <c r="AG44" i="2"/>
  <c r="AN44" i="2" s="1"/>
  <c r="AU43" i="2"/>
  <c r="AC45" i="2"/>
  <c r="AJ45" i="2" s="1"/>
  <c r="Y45" i="2"/>
  <c r="AA44" i="2" s="1"/>
  <c r="AQ44" i="2"/>
  <c r="D47" i="2"/>
  <c r="Z46" i="2"/>
  <c r="AV43" i="2"/>
  <c r="AH44" i="2"/>
  <c r="AO44" i="2" s="1"/>
  <c r="AG42" i="1"/>
  <c r="AN42" i="1" s="1"/>
  <c r="AA43" i="1"/>
  <c r="AD43" i="1"/>
  <c r="AK43" i="1" s="1"/>
  <c r="P42" i="1"/>
  <c r="AQ42" i="1" s="1"/>
  <c r="AC43" i="1"/>
  <c r="AJ43" i="1" s="1"/>
  <c r="R42" i="1"/>
  <c r="AS42" i="1" s="1"/>
  <c r="AE43" i="1"/>
  <c r="AL43" i="1" s="1"/>
  <c r="Y41" i="1"/>
  <c r="AV41" i="1" s="1"/>
  <c r="AH42" i="1"/>
  <c r="AO42" i="1" s="1"/>
  <c r="S43" i="1"/>
  <c r="AT43" i="1" s="1"/>
  <c r="AF44" i="1"/>
  <c r="AM44" i="1" s="1"/>
  <c r="AB41" i="1"/>
  <c r="AW41" i="1" s="1"/>
  <c r="AI42" i="1"/>
  <c r="AP42" i="1" s="1"/>
  <c r="V41" i="1"/>
  <c r="AU41" i="1" s="1"/>
  <c r="Z43" i="1"/>
  <c r="Q42" i="1"/>
  <c r="AR42" i="1" s="1"/>
  <c r="W43" i="1"/>
  <c r="U43" i="1"/>
  <c r="X43" i="1"/>
  <c r="T43" i="1"/>
  <c r="D45" i="1"/>
  <c r="L44" i="1"/>
  <c r="X44" i="1" s="1"/>
  <c r="H44" i="1"/>
  <c r="I44" i="1"/>
  <c r="E45" i="1"/>
  <c r="M44" i="1"/>
  <c r="G46" i="1"/>
  <c r="O45" i="1"/>
  <c r="K45" i="1"/>
  <c r="N44" i="1"/>
  <c r="J44" i="1"/>
  <c r="F45" i="1"/>
  <c r="U44" i="2" l="1"/>
  <c r="AT44" i="2" s="1"/>
  <c r="AQ45" i="2"/>
  <c r="AC46" i="2"/>
  <c r="AJ46" i="2" s="1"/>
  <c r="Y46" i="2"/>
  <c r="AA45" i="2" s="1"/>
  <c r="D48" i="2"/>
  <c r="AH45" i="2"/>
  <c r="AO45" i="2" s="1"/>
  <c r="AV44" i="2"/>
  <c r="AF45" i="2"/>
  <c r="AM45" i="2" s="1"/>
  <c r="AG45" i="2"/>
  <c r="AN45" i="2" s="1"/>
  <c r="AU44" i="2"/>
  <c r="AS45" i="2"/>
  <c r="AE46" i="2"/>
  <c r="AL46" i="2" s="1"/>
  <c r="F48" i="2"/>
  <c r="AB46" i="2"/>
  <c r="V46" i="2"/>
  <c r="X45" i="2" s="1"/>
  <c r="AI46" i="2"/>
  <c r="S46" i="2"/>
  <c r="U45" i="2" s="1"/>
  <c r="AP45" i="2"/>
  <c r="C48" i="2"/>
  <c r="AD46" i="2"/>
  <c r="AK46" i="2" s="1"/>
  <c r="AR45" i="2"/>
  <c r="E48" i="2"/>
  <c r="T46" i="2"/>
  <c r="W46" i="2"/>
  <c r="AG43" i="1"/>
  <c r="AN43" i="1" s="1"/>
  <c r="R43" i="1"/>
  <c r="AS43" i="1" s="1"/>
  <c r="AE44" i="1"/>
  <c r="AL44" i="1" s="1"/>
  <c r="S44" i="1"/>
  <c r="AT44" i="1" s="1"/>
  <c r="AF45" i="1"/>
  <c r="AM45" i="1" s="1"/>
  <c r="P43" i="1"/>
  <c r="AQ43" i="1" s="1"/>
  <c r="AC44" i="1"/>
  <c r="AJ44" i="1" s="1"/>
  <c r="Y42" i="1"/>
  <c r="AV42" i="1" s="1"/>
  <c r="AH43" i="1"/>
  <c r="AO43" i="1" s="1"/>
  <c r="AB42" i="1"/>
  <c r="AW42" i="1" s="1"/>
  <c r="AI43" i="1"/>
  <c r="AP43" i="1" s="1"/>
  <c r="Q43" i="1"/>
  <c r="AR43" i="1" s="1"/>
  <c r="AD44" i="1"/>
  <c r="AK44" i="1" s="1"/>
  <c r="V42" i="1"/>
  <c r="AU42" i="1" s="1"/>
  <c r="W44" i="1"/>
  <c r="Z44" i="1"/>
  <c r="AA44" i="1"/>
  <c r="N45" i="1"/>
  <c r="J45" i="1"/>
  <c r="F46" i="1"/>
  <c r="U44" i="1"/>
  <c r="G47" i="1"/>
  <c r="O46" i="1"/>
  <c r="K46" i="1"/>
  <c r="I45" i="1"/>
  <c r="M45" i="1"/>
  <c r="E46" i="1"/>
  <c r="T44" i="1"/>
  <c r="D46" i="1"/>
  <c r="L45" i="1"/>
  <c r="H45" i="1"/>
  <c r="AA45" i="1" l="1"/>
  <c r="AT45" i="2"/>
  <c r="T47" i="2"/>
  <c r="W47" i="2"/>
  <c r="Z47" i="2"/>
  <c r="AH46" i="2"/>
  <c r="AO46" i="2" s="1"/>
  <c r="AV45" i="2"/>
  <c r="AD47" i="2"/>
  <c r="AK47" i="2" s="1"/>
  <c r="AR46" i="2"/>
  <c r="E49" i="2"/>
  <c r="AB47" i="2"/>
  <c r="AI47" i="2" s="1"/>
  <c r="V47" i="2"/>
  <c r="X46" i="2" s="1"/>
  <c r="S47" i="2"/>
  <c r="AP46" i="2"/>
  <c r="C49" i="2"/>
  <c r="AF46" i="2"/>
  <c r="AM46" i="2" s="1"/>
  <c r="AU45" i="2"/>
  <c r="AG46" i="2"/>
  <c r="AN46" i="2" s="1"/>
  <c r="AS46" i="2"/>
  <c r="AE47" i="2"/>
  <c r="AL47" i="2" s="1"/>
  <c r="F49" i="2"/>
  <c r="AQ46" i="2"/>
  <c r="AC47" i="2"/>
  <c r="AJ47" i="2" s="1"/>
  <c r="Y47" i="2"/>
  <c r="AA46" i="2" s="1"/>
  <c r="D49" i="2"/>
  <c r="AG44" i="1"/>
  <c r="AN44" i="1" s="1"/>
  <c r="AD45" i="1"/>
  <c r="AK45" i="1" s="1"/>
  <c r="P44" i="1"/>
  <c r="AQ44" i="1" s="1"/>
  <c r="AC45" i="1"/>
  <c r="AJ45" i="1" s="1"/>
  <c r="R44" i="1"/>
  <c r="AS44" i="1" s="1"/>
  <c r="AE45" i="1"/>
  <c r="AL45" i="1" s="1"/>
  <c r="Y43" i="1"/>
  <c r="AV43" i="1" s="1"/>
  <c r="AH44" i="1"/>
  <c r="AO44" i="1" s="1"/>
  <c r="S45" i="1"/>
  <c r="AT45" i="1" s="1"/>
  <c r="AF46" i="1"/>
  <c r="AM46" i="1" s="1"/>
  <c r="AB43" i="1"/>
  <c r="AW43" i="1" s="1"/>
  <c r="AI44" i="1"/>
  <c r="AP44" i="1" s="1"/>
  <c r="V43" i="1"/>
  <c r="AU43" i="1" s="1"/>
  <c r="Z45" i="1"/>
  <c r="Q44" i="1"/>
  <c r="AR44" i="1" s="1"/>
  <c r="W45" i="1"/>
  <c r="U45" i="1"/>
  <c r="X45" i="1"/>
  <c r="T45" i="1"/>
  <c r="D47" i="1"/>
  <c r="L46" i="1"/>
  <c r="X46" i="1" s="1"/>
  <c r="H46" i="1"/>
  <c r="I46" i="1"/>
  <c r="E47" i="1"/>
  <c r="M46" i="1"/>
  <c r="G48" i="1"/>
  <c r="O47" i="1"/>
  <c r="K47" i="1"/>
  <c r="N46" i="1"/>
  <c r="J46" i="1"/>
  <c r="F47" i="1"/>
  <c r="U46" i="2" l="1"/>
  <c r="D50" i="2"/>
  <c r="Z48" i="2"/>
  <c r="AH47" i="2"/>
  <c r="AO47" i="2" s="1"/>
  <c r="AV46" i="2"/>
  <c r="AS47" i="2"/>
  <c r="AE48" i="2"/>
  <c r="AL48" i="2" s="1"/>
  <c r="F50" i="2"/>
  <c r="AB48" i="2"/>
  <c r="V48" i="2"/>
  <c r="X47" i="2" s="1"/>
  <c r="AI48" i="2"/>
  <c r="S48" i="2"/>
  <c r="AP47" i="2"/>
  <c r="C50" i="2"/>
  <c r="AF47" i="2"/>
  <c r="AM47" i="2" s="1"/>
  <c r="AU46" i="2"/>
  <c r="AG47" i="2"/>
  <c r="AN47" i="2" s="1"/>
  <c r="AD48" i="2"/>
  <c r="AK48" i="2" s="1"/>
  <c r="AR47" i="2"/>
  <c r="E50" i="2"/>
  <c r="AQ47" i="2"/>
  <c r="AC48" i="2"/>
  <c r="AJ48" i="2" s="1"/>
  <c r="Y48" i="2"/>
  <c r="AA47" i="2" s="1"/>
  <c r="AT46" i="2"/>
  <c r="T48" i="2"/>
  <c r="W48" i="2"/>
  <c r="AG45" i="1"/>
  <c r="AN45" i="1" s="1"/>
  <c r="R45" i="1"/>
  <c r="AS45" i="1" s="1"/>
  <c r="AE46" i="1"/>
  <c r="AL46" i="1" s="1"/>
  <c r="S46" i="1"/>
  <c r="AT46" i="1" s="1"/>
  <c r="AF47" i="1"/>
  <c r="AM47" i="1" s="1"/>
  <c r="P45" i="1"/>
  <c r="AQ45" i="1" s="1"/>
  <c r="AC46" i="1"/>
  <c r="AJ46" i="1" s="1"/>
  <c r="Y44" i="1"/>
  <c r="AV44" i="1" s="1"/>
  <c r="AH45" i="1"/>
  <c r="AO45" i="1" s="1"/>
  <c r="AB44" i="1"/>
  <c r="AW44" i="1" s="1"/>
  <c r="AI45" i="1"/>
  <c r="AP45" i="1" s="1"/>
  <c r="Q45" i="1"/>
  <c r="AR45" i="1" s="1"/>
  <c r="AD46" i="1"/>
  <c r="AK46" i="1" s="1"/>
  <c r="V44" i="1"/>
  <c r="AU44" i="1" s="1"/>
  <c r="W46" i="1"/>
  <c r="Z46" i="1"/>
  <c r="AA46" i="1"/>
  <c r="N47" i="1"/>
  <c r="J47" i="1"/>
  <c r="F48" i="1"/>
  <c r="U46" i="1"/>
  <c r="G49" i="1"/>
  <c r="O48" i="1"/>
  <c r="K48" i="1"/>
  <c r="I47" i="1"/>
  <c r="M47" i="1"/>
  <c r="E48" i="1"/>
  <c r="T46" i="1"/>
  <c r="D48" i="1"/>
  <c r="L47" i="1"/>
  <c r="H47" i="1"/>
  <c r="U47" i="2" l="1"/>
  <c r="AA47" i="1"/>
  <c r="AT47" i="2"/>
  <c r="T49" i="2"/>
  <c r="W49" i="2"/>
  <c r="Z49" i="2"/>
  <c r="AH48" i="2"/>
  <c r="AO48" i="2" s="1"/>
  <c r="AV47" i="2"/>
  <c r="AD49" i="2"/>
  <c r="AK49" i="2" s="1"/>
  <c r="AR48" i="2"/>
  <c r="E51" i="2"/>
  <c r="AB49" i="2"/>
  <c r="V49" i="2"/>
  <c r="X48" i="2" s="1"/>
  <c r="AI49" i="2"/>
  <c r="S49" i="2"/>
  <c r="U48" i="2" s="1"/>
  <c r="AP48" i="2"/>
  <c r="C51" i="2"/>
  <c r="AF48" i="2"/>
  <c r="AM48" i="2" s="1"/>
  <c r="AU47" i="2"/>
  <c r="AG48" i="2"/>
  <c r="AN48" i="2" s="1"/>
  <c r="AS48" i="2"/>
  <c r="AE49" i="2"/>
  <c r="AL49" i="2" s="1"/>
  <c r="F51" i="2"/>
  <c r="AQ48" i="2"/>
  <c r="AC49" i="2"/>
  <c r="AJ49" i="2" s="1"/>
  <c r="Y49" i="2"/>
  <c r="AA48" i="2" s="1"/>
  <c r="D51" i="2"/>
  <c r="AG46" i="1"/>
  <c r="AN46" i="1" s="1"/>
  <c r="AD47" i="1"/>
  <c r="AK47" i="1" s="1"/>
  <c r="P46" i="1"/>
  <c r="AQ46" i="1" s="1"/>
  <c r="AC47" i="1"/>
  <c r="AJ47" i="1" s="1"/>
  <c r="R46" i="1"/>
  <c r="AS46" i="1" s="1"/>
  <c r="AE47" i="1"/>
  <c r="AL47" i="1" s="1"/>
  <c r="Y45" i="1"/>
  <c r="AV45" i="1" s="1"/>
  <c r="AH46" i="1"/>
  <c r="AO46" i="1" s="1"/>
  <c r="S47" i="1"/>
  <c r="AT47" i="1" s="1"/>
  <c r="AF48" i="1"/>
  <c r="AM48" i="1" s="1"/>
  <c r="AB45" i="1"/>
  <c r="AW45" i="1" s="1"/>
  <c r="AI46" i="1"/>
  <c r="AP46" i="1" s="1"/>
  <c r="V45" i="1"/>
  <c r="AU45" i="1" s="1"/>
  <c r="Z47" i="1"/>
  <c r="Q46" i="1"/>
  <c r="AR46" i="1" s="1"/>
  <c r="W47" i="1"/>
  <c r="U47" i="1"/>
  <c r="X47" i="1"/>
  <c r="T47" i="1"/>
  <c r="D49" i="1"/>
  <c r="L48" i="1"/>
  <c r="X48" i="1" s="1"/>
  <c r="H48" i="1"/>
  <c r="I48" i="1"/>
  <c r="E49" i="1"/>
  <c r="M48" i="1"/>
  <c r="G50" i="1"/>
  <c r="O49" i="1"/>
  <c r="K49" i="1"/>
  <c r="N48" i="1"/>
  <c r="J48" i="1"/>
  <c r="F49" i="1"/>
  <c r="AQ49" i="2" l="1"/>
  <c r="AC50" i="2"/>
  <c r="AJ50" i="2" s="1"/>
  <c r="Y50" i="2"/>
  <c r="AA49" i="2" s="1"/>
  <c r="D52" i="2"/>
  <c r="Z51" i="2"/>
  <c r="AT48" i="2"/>
  <c r="T50" i="2"/>
  <c r="W50" i="2"/>
  <c r="Z50" i="2"/>
  <c r="AH49" i="2"/>
  <c r="AO49" i="2" s="1"/>
  <c r="AV48" i="2"/>
  <c r="AS49" i="2"/>
  <c r="AE50" i="2"/>
  <c r="AL50" i="2" s="1"/>
  <c r="F52" i="2"/>
  <c r="AB50" i="2"/>
  <c r="AI50" i="2" s="1"/>
  <c r="V50" i="2"/>
  <c r="X49" i="2" s="1"/>
  <c r="S50" i="2"/>
  <c r="AP49" i="2"/>
  <c r="C52" i="2"/>
  <c r="AF49" i="2"/>
  <c r="AM49" i="2" s="1"/>
  <c r="AU48" i="2"/>
  <c r="AG49" i="2"/>
  <c r="AN49" i="2" s="1"/>
  <c r="AD50" i="2"/>
  <c r="AK50" i="2" s="1"/>
  <c r="AR49" i="2"/>
  <c r="E52" i="2"/>
  <c r="AG47" i="1"/>
  <c r="AN47" i="1" s="1"/>
  <c r="R47" i="1"/>
  <c r="AS47" i="1" s="1"/>
  <c r="AE48" i="1"/>
  <c r="AL48" i="1" s="1"/>
  <c r="S48" i="1"/>
  <c r="AT48" i="1" s="1"/>
  <c r="AF49" i="1"/>
  <c r="AM49" i="1" s="1"/>
  <c r="P47" i="1"/>
  <c r="AQ47" i="1" s="1"/>
  <c r="AC48" i="1"/>
  <c r="AJ48" i="1" s="1"/>
  <c r="Y46" i="1"/>
  <c r="AV46" i="1" s="1"/>
  <c r="AH47" i="1"/>
  <c r="AO47" i="1" s="1"/>
  <c r="AB46" i="1"/>
  <c r="AW46" i="1" s="1"/>
  <c r="AI47" i="1"/>
  <c r="AP47" i="1" s="1"/>
  <c r="Q47" i="1"/>
  <c r="AR47" i="1" s="1"/>
  <c r="AD48" i="1"/>
  <c r="AK48" i="1" s="1"/>
  <c r="V46" i="1"/>
  <c r="AU46" i="1" s="1"/>
  <c r="W48" i="1"/>
  <c r="Z48" i="1"/>
  <c r="AA48" i="1"/>
  <c r="N49" i="1"/>
  <c r="J49" i="1"/>
  <c r="F50" i="1"/>
  <c r="U48" i="1"/>
  <c r="G51" i="1"/>
  <c r="O50" i="1"/>
  <c r="K50" i="1"/>
  <c r="I49" i="1"/>
  <c r="M49" i="1"/>
  <c r="E50" i="1"/>
  <c r="T48" i="1"/>
  <c r="D50" i="1"/>
  <c r="L49" i="1"/>
  <c r="H49" i="1"/>
  <c r="U49" i="2" l="1"/>
  <c r="AA49" i="1"/>
  <c r="E53" i="2"/>
  <c r="AF50" i="2"/>
  <c r="AM50" i="2" s="1"/>
  <c r="AH50" i="2"/>
  <c r="AO50" i="2" s="1"/>
  <c r="AV49" i="2"/>
  <c r="AD51" i="2"/>
  <c r="AK51" i="2" s="1"/>
  <c r="AR50" i="2"/>
  <c r="AB51" i="2"/>
  <c r="V51" i="2"/>
  <c r="X50" i="2" s="1"/>
  <c r="AI51" i="2"/>
  <c r="S51" i="2"/>
  <c r="AP50" i="2"/>
  <c r="C53" i="2"/>
  <c r="AU49" i="2"/>
  <c r="AG50" i="2"/>
  <c r="AN50" i="2" s="1"/>
  <c r="AS50" i="2"/>
  <c r="AE51" i="2"/>
  <c r="AL51" i="2" s="1"/>
  <c r="F53" i="2"/>
  <c r="AT49" i="2"/>
  <c r="T51" i="2"/>
  <c r="W51" i="2"/>
  <c r="AQ50" i="2"/>
  <c r="AC51" i="2"/>
  <c r="AJ51" i="2" s="1"/>
  <c r="Y51" i="2"/>
  <c r="AA50" i="2" s="1"/>
  <c r="D53" i="2"/>
  <c r="Z52" i="2"/>
  <c r="AG48" i="1"/>
  <c r="AN48" i="1" s="1"/>
  <c r="AD49" i="1"/>
  <c r="AK49" i="1" s="1"/>
  <c r="P48" i="1"/>
  <c r="AQ48" i="1" s="1"/>
  <c r="AC49" i="1"/>
  <c r="AJ49" i="1" s="1"/>
  <c r="R48" i="1"/>
  <c r="AS48" i="1" s="1"/>
  <c r="AE49" i="1"/>
  <c r="AL49" i="1" s="1"/>
  <c r="Y47" i="1"/>
  <c r="AV47" i="1" s="1"/>
  <c r="AH48" i="1"/>
  <c r="AO48" i="1" s="1"/>
  <c r="S49" i="1"/>
  <c r="AT49" i="1" s="1"/>
  <c r="AF50" i="1"/>
  <c r="AM50" i="1" s="1"/>
  <c r="AB47" i="1"/>
  <c r="AW47" i="1" s="1"/>
  <c r="AI48" i="1"/>
  <c r="AP48" i="1" s="1"/>
  <c r="V47" i="1"/>
  <c r="AU47" i="1" s="1"/>
  <c r="Z49" i="1"/>
  <c r="Q48" i="1"/>
  <c r="AR48" i="1" s="1"/>
  <c r="W49" i="1"/>
  <c r="U49" i="1"/>
  <c r="X49" i="1"/>
  <c r="T49" i="1"/>
  <c r="D51" i="1"/>
  <c r="L50" i="1"/>
  <c r="X50" i="1" s="1"/>
  <c r="H50" i="1"/>
  <c r="I50" i="1"/>
  <c r="E51" i="1"/>
  <c r="M50" i="1"/>
  <c r="G52" i="1"/>
  <c r="O51" i="1"/>
  <c r="K51" i="1"/>
  <c r="N50" i="1"/>
  <c r="J50" i="1"/>
  <c r="F51" i="1"/>
  <c r="U51" i="2" l="1"/>
  <c r="U50" i="2"/>
  <c r="AH51" i="2"/>
  <c r="AO51" i="2" s="1"/>
  <c r="AV50" i="2"/>
  <c r="AB52" i="2"/>
  <c r="AI52" i="2" s="1"/>
  <c r="V52" i="2"/>
  <c r="X51" i="2" s="1"/>
  <c r="S52" i="2"/>
  <c r="AP51" i="2"/>
  <c r="C54" i="2"/>
  <c r="AF51" i="2"/>
  <c r="AM51" i="2" s="1"/>
  <c r="AU50" i="2"/>
  <c r="AG51" i="2"/>
  <c r="AN51" i="2" s="1"/>
  <c r="AT50" i="2"/>
  <c r="AC52" i="2"/>
  <c r="AJ52" i="2" s="1"/>
  <c r="Y52" i="2"/>
  <c r="AA51" i="2" s="1"/>
  <c r="AQ51" i="2"/>
  <c r="D54" i="2"/>
  <c r="AE52" i="2"/>
  <c r="AL52" i="2" s="1"/>
  <c r="AS51" i="2"/>
  <c r="F54" i="2"/>
  <c r="T52" i="2"/>
  <c r="W52" i="2"/>
  <c r="AD52" i="2"/>
  <c r="AK52" i="2" s="1"/>
  <c r="AR51" i="2"/>
  <c r="E54" i="2"/>
  <c r="AG49" i="1"/>
  <c r="AN49" i="1" s="1"/>
  <c r="R49" i="1"/>
  <c r="AS49" i="1" s="1"/>
  <c r="AE50" i="1"/>
  <c r="AL50" i="1" s="1"/>
  <c r="S50" i="1"/>
  <c r="AT50" i="1" s="1"/>
  <c r="AF51" i="1"/>
  <c r="AM51" i="1" s="1"/>
  <c r="P49" i="1"/>
  <c r="AQ49" i="1" s="1"/>
  <c r="AC50" i="1"/>
  <c r="AJ50" i="1" s="1"/>
  <c r="Y48" i="1"/>
  <c r="AV48" i="1" s="1"/>
  <c r="AH49" i="1"/>
  <c r="AO49" i="1" s="1"/>
  <c r="AB48" i="1"/>
  <c r="AW48" i="1" s="1"/>
  <c r="AI49" i="1"/>
  <c r="AP49" i="1" s="1"/>
  <c r="Q49" i="1"/>
  <c r="AR49" i="1" s="1"/>
  <c r="AD50" i="1"/>
  <c r="AK50" i="1" s="1"/>
  <c r="V48" i="1"/>
  <c r="AU48" i="1" s="1"/>
  <c r="W50" i="1"/>
  <c r="Z50" i="1"/>
  <c r="AA50" i="1"/>
  <c r="N51" i="1"/>
  <c r="J51" i="1"/>
  <c r="F52" i="1"/>
  <c r="U50" i="1"/>
  <c r="G53" i="1"/>
  <c r="O52" i="1"/>
  <c r="K52" i="1"/>
  <c r="M51" i="1"/>
  <c r="I51" i="1"/>
  <c r="E52" i="1"/>
  <c r="T50" i="1"/>
  <c r="D52" i="1"/>
  <c r="L51" i="1"/>
  <c r="X51" i="1" s="1"/>
  <c r="H51" i="1"/>
  <c r="AM52" i="2" l="1"/>
  <c r="Z53" i="2"/>
  <c r="AT51" i="2"/>
  <c r="T53" i="2"/>
  <c r="W53" i="2"/>
  <c r="AD53" i="2"/>
  <c r="AK53" i="2" s="1"/>
  <c r="AR52" i="2"/>
  <c r="E55" i="2"/>
  <c r="AS52" i="2"/>
  <c r="AE53" i="2"/>
  <c r="AL53" i="2" s="1"/>
  <c r="F55" i="2"/>
  <c r="AQ52" i="2"/>
  <c r="AC53" i="2"/>
  <c r="AJ53" i="2" s="1"/>
  <c r="Y53" i="2"/>
  <c r="AA52" i="2" s="1"/>
  <c r="D55" i="2"/>
  <c r="Z54" i="2"/>
  <c r="AH52" i="2"/>
  <c r="AO52" i="2" s="1"/>
  <c r="AV51" i="2"/>
  <c r="AB53" i="2"/>
  <c r="AI53" i="2" s="1"/>
  <c r="V53" i="2"/>
  <c r="X52" i="2" s="1"/>
  <c r="S53" i="2"/>
  <c r="AP52" i="2"/>
  <c r="C55" i="2"/>
  <c r="AF52" i="2"/>
  <c r="AG52" i="2"/>
  <c r="AN52" i="2" s="1"/>
  <c r="AU51" i="2"/>
  <c r="AG50" i="1"/>
  <c r="AN50" i="1" s="1"/>
  <c r="P50" i="1"/>
  <c r="AQ50" i="1" s="1"/>
  <c r="AC51" i="1"/>
  <c r="AJ51" i="1" s="1"/>
  <c r="R50" i="1"/>
  <c r="AS50" i="1" s="1"/>
  <c r="AE51" i="1"/>
  <c r="AL51" i="1" s="1"/>
  <c r="Y49" i="1"/>
  <c r="AV49" i="1" s="1"/>
  <c r="AH50" i="1"/>
  <c r="AO50" i="1" s="1"/>
  <c r="Q50" i="1"/>
  <c r="AR50" i="1" s="1"/>
  <c r="AD51" i="1"/>
  <c r="AK51" i="1" s="1"/>
  <c r="S51" i="1"/>
  <c r="AT51" i="1" s="1"/>
  <c r="AF52" i="1"/>
  <c r="AM52" i="1" s="1"/>
  <c r="AB49" i="1"/>
  <c r="AW49" i="1" s="1"/>
  <c r="AI50" i="1"/>
  <c r="AP50" i="1" s="1"/>
  <c r="V49" i="1"/>
  <c r="AU49" i="1" s="1"/>
  <c r="W51" i="1"/>
  <c r="AA51" i="1"/>
  <c r="Z51" i="1"/>
  <c r="T51" i="1"/>
  <c r="D53" i="1"/>
  <c r="L52" i="1"/>
  <c r="X52" i="1" s="1"/>
  <c r="H52" i="1"/>
  <c r="M52" i="1"/>
  <c r="I52" i="1"/>
  <c r="E53" i="1"/>
  <c r="U51" i="1"/>
  <c r="G54" i="1"/>
  <c r="O53" i="1"/>
  <c r="K53" i="1"/>
  <c r="N52" i="1"/>
  <c r="J52" i="1"/>
  <c r="F53" i="1"/>
  <c r="X53" i="2" l="1"/>
  <c r="U52" i="2"/>
  <c r="AB54" i="2"/>
  <c r="V54" i="2"/>
  <c r="AI54" i="2"/>
  <c r="S54" i="2"/>
  <c r="U53" i="2" s="1"/>
  <c r="AP53" i="2"/>
  <c r="C56" i="2"/>
  <c r="AF53" i="2"/>
  <c r="AM53" i="2" s="1"/>
  <c r="AU52" i="2"/>
  <c r="AG53" i="2"/>
  <c r="AN53" i="2" s="1"/>
  <c r="AH53" i="2"/>
  <c r="AO53" i="2" s="1"/>
  <c r="AV52" i="2"/>
  <c r="AS53" i="2"/>
  <c r="AE54" i="2"/>
  <c r="AL54" i="2" s="1"/>
  <c r="F56" i="2"/>
  <c r="AD54" i="2"/>
  <c r="AK54" i="2" s="1"/>
  <c r="AR53" i="2"/>
  <c r="E56" i="2"/>
  <c r="AT52" i="2"/>
  <c r="T54" i="2"/>
  <c r="W54" i="2"/>
  <c r="AQ53" i="2"/>
  <c r="AC54" i="2"/>
  <c r="AJ54" i="2" s="1"/>
  <c r="Y54" i="2"/>
  <c r="AA53" i="2" s="1"/>
  <c r="D56" i="2"/>
  <c r="Z55" i="2"/>
  <c r="AG51" i="1"/>
  <c r="AN51" i="1" s="1"/>
  <c r="Q51" i="1"/>
  <c r="AR51" i="1" s="1"/>
  <c r="AD52" i="1"/>
  <c r="AK52" i="1" s="1"/>
  <c r="P51" i="1"/>
  <c r="AQ51" i="1" s="1"/>
  <c r="AC52" i="1"/>
  <c r="AJ52" i="1" s="1"/>
  <c r="AB50" i="1"/>
  <c r="AW50" i="1" s="1"/>
  <c r="AI51" i="1"/>
  <c r="AP51" i="1" s="1"/>
  <c r="Y50" i="1"/>
  <c r="AV50" i="1" s="1"/>
  <c r="AH51" i="1"/>
  <c r="AO51" i="1" s="1"/>
  <c r="R51" i="1"/>
  <c r="AS51" i="1" s="1"/>
  <c r="AE52" i="1"/>
  <c r="AL52" i="1" s="1"/>
  <c r="S52" i="1"/>
  <c r="AT52" i="1" s="1"/>
  <c r="AF53" i="1"/>
  <c r="AM53" i="1" s="1"/>
  <c r="V50" i="1"/>
  <c r="AU50" i="1" s="1"/>
  <c r="W52" i="1"/>
  <c r="Z52" i="1"/>
  <c r="AA52" i="1"/>
  <c r="U52" i="1"/>
  <c r="G55" i="1"/>
  <c r="O54" i="1"/>
  <c r="K54" i="1"/>
  <c r="M53" i="1"/>
  <c r="I53" i="1"/>
  <c r="E54" i="1"/>
  <c r="N53" i="1"/>
  <c r="J53" i="1"/>
  <c r="F54" i="1"/>
  <c r="T52" i="1"/>
  <c r="D54" i="1"/>
  <c r="L53" i="1"/>
  <c r="X53" i="1" s="1"/>
  <c r="H53" i="1"/>
  <c r="AH54" i="2" l="1"/>
  <c r="AO54" i="2" s="1"/>
  <c r="AV53" i="2"/>
  <c r="AB55" i="2"/>
  <c r="AI55" i="2" s="1"/>
  <c r="V55" i="2"/>
  <c r="X54" i="2" s="1"/>
  <c r="S55" i="2"/>
  <c r="U54" i="2" s="1"/>
  <c r="AP54" i="2"/>
  <c r="C57" i="2"/>
  <c r="AF54" i="2"/>
  <c r="AM54" i="2" s="1"/>
  <c r="AU53" i="2"/>
  <c r="AG54" i="2"/>
  <c r="AN54" i="2" s="1"/>
  <c r="AQ54" i="2"/>
  <c r="AC55" i="2"/>
  <c r="AJ55" i="2" s="1"/>
  <c r="Y55" i="2"/>
  <c r="AA54" i="2" s="1"/>
  <c r="D57" i="2"/>
  <c r="AD55" i="2"/>
  <c r="AK55" i="2" s="1"/>
  <c r="AR54" i="2"/>
  <c r="E57" i="2"/>
  <c r="AS54" i="2"/>
  <c r="AE55" i="2"/>
  <c r="AL55" i="2" s="1"/>
  <c r="F57" i="2"/>
  <c r="AT53" i="2"/>
  <c r="T55" i="2"/>
  <c r="W55" i="2"/>
  <c r="AG52" i="1"/>
  <c r="AN52" i="1" s="1"/>
  <c r="P52" i="1"/>
  <c r="AQ52" i="1" s="1"/>
  <c r="AC53" i="1"/>
  <c r="AJ53" i="1" s="1"/>
  <c r="Q52" i="1"/>
  <c r="AR52" i="1" s="1"/>
  <c r="AD53" i="1"/>
  <c r="AK53" i="1" s="1"/>
  <c r="S53" i="1"/>
  <c r="AT53" i="1" s="1"/>
  <c r="AF54" i="1"/>
  <c r="AM54" i="1" s="1"/>
  <c r="Y51" i="1"/>
  <c r="AV51" i="1" s="1"/>
  <c r="AH52" i="1"/>
  <c r="AO52" i="1" s="1"/>
  <c r="R52" i="1"/>
  <c r="AS52" i="1" s="1"/>
  <c r="AE53" i="1"/>
  <c r="AL53" i="1" s="1"/>
  <c r="AB51" i="1"/>
  <c r="AW51" i="1" s="1"/>
  <c r="AI52" i="1"/>
  <c r="AP52" i="1" s="1"/>
  <c r="V51" i="1"/>
  <c r="AU51" i="1" s="1"/>
  <c r="W53" i="1"/>
  <c r="Z53" i="1"/>
  <c r="AA53" i="1"/>
  <c r="U53" i="1"/>
  <c r="M54" i="1"/>
  <c r="I54" i="1"/>
  <c r="E55" i="1"/>
  <c r="T53" i="1"/>
  <c r="D55" i="1"/>
  <c r="L54" i="1"/>
  <c r="X54" i="1" s="1"/>
  <c r="H54" i="1"/>
  <c r="N54" i="1"/>
  <c r="J54" i="1"/>
  <c r="F55" i="1"/>
  <c r="G56" i="1"/>
  <c r="O55" i="1"/>
  <c r="K55" i="1"/>
  <c r="AE56" i="2" l="1"/>
  <c r="AL56" i="2" s="1"/>
  <c r="AS55" i="2"/>
  <c r="F58" i="2"/>
  <c r="AD56" i="2"/>
  <c r="AK56" i="2" s="1"/>
  <c r="AR55" i="2"/>
  <c r="E58" i="2"/>
  <c r="AC56" i="2"/>
  <c r="AJ56" i="2" s="1"/>
  <c r="Y56" i="2"/>
  <c r="AA55" i="2" s="1"/>
  <c r="AQ55" i="2"/>
  <c r="D58" i="2"/>
  <c r="Z57" i="2"/>
  <c r="AT54" i="2"/>
  <c r="T56" i="2"/>
  <c r="W56" i="2"/>
  <c r="AU54" i="2"/>
  <c r="AG55" i="2"/>
  <c r="AN55" i="2" s="1"/>
  <c r="Z56" i="2"/>
  <c r="AH55" i="2"/>
  <c r="AO55" i="2" s="1"/>
  <c r="AV54" i="2"/>
  <c r="AB56" i="2"/>
  <c r="V56" i="2"/>
  <c r="X55" i="2" s="1"/>
  <c r="AI56" i="2"/>
  <c r="S56" i="2"/>
  <c r="AP55" i="2"/>
  <c r="C58" i="2"/>
  <c r="AF55" i="2"/>
  <c r="AM55" i="2" s="1"/>
  <c r="AG53" i="1"/>
  <c r="AN53" i="1" s="1"/>
  <c r="S54" i="1"/>
  <c r="AT54" i="1" s="1"/>
  <c r="AF55" i="1"/>
  <c r="AM55" i="1" s="1"/>
  <c r="R53" i="1"/>
  <c r="AS53" i="1" s="1"/>
  <c r="AE54" i="1"/>
  <c r="AL54" i="1" s="1"/>
  <c r="P53" i="1"/>
  <c r="AQ53" i="1" s="1"/>
  <c r="AC54" i="1"/>
  <c r="AJ54" i="1" s="1"/>
  <c r="Y52" i="1"/>
  <c r="AV52" i="1" s="1"/>
  <c r="AH53" i="1"/>
  <c r="AO53" i="1" s="1"/>
  <c r="Q53" i="1"/>
  <c r="AR53" i="1" s="1"/>
  <c r="AD54" i="1"/>
  <c r="AK54" i="1" s="1"/>
  <c r="AB52" i="1"/>
  <c r="AW52" i="1" s="1"/>
  <c r="AI53" i="1"/>
  <c r="AP53" i="1" s="1"/>
  <c r="V52" i="1"/>
  <c r="AU52" i="1" s="1"/>
  <c r="W54" i="1"/>
  <c r="AA54" i="1"/>
  <c r="Z54" i="1"/>
  <c r="N55" i="1"/>
  <c r="J55" i="1"/>
  <c r="F56" i="1"/>
  <c r="G57" i="1"/>
  <c r="O56" i="1"/>
  <c r="K56" i="1"/>
  <c r="T54" i="1"/>
  <c r="D56" i="1"/>
  <c r="L55" i="1"/>
  <c r="X55" i="1" s="1"/>
  <c r="H55" i="1"/>
  <c r="M55" i="1"/>
  <c r="I55" i="1"/>
  <c r="E56" i="1"/>
  <c r="U54" i="1"/>
  <c r="U55" i="2" l="1"/>
  <c r="AT55" i="2" s="1"/>
  <c r="AA55" i="1"/>
  <c r="T57" i="2"/>
  <c r="W57" i="2"/>
  <c r="AD57" i="2"/>
  <c r="AK57" i="2" s="1"/>
  <c r="AR56" i="2"/>
  <c r="E59" i="2"/>
  <c r="E62" i="2" s="1"/>
  <c r="AS56" i="2"/>
  <c r="AE57" i="2"/>
  <c r="AL57" i="2" s="1"/>
  <c r="F59" i="2"/>
  <c r="F62" i="2" s="1"/>
  <c r="AB57" i="2"/>
  <c r="AI57" i="2" s="1"/>
  <c r="V57" i="2"/>
  <c r="X56" i="2" s="1"/>
  <c r="S57" i="2"/>
  <c r="AP56" i="2"/>
  <c r="C59" i="2"/>
  <c r="C62" i="2" s="1"/>
  <c r="AF56" i="2"/>
  <c r="AM56" i="2" s="1"/>
  <c r="AG56" i="2"/>
  <c r="AN56" i="2" s="1"/>
  <c r="AU55" i="2"/>
  <c r="AQ56" i="2"/>
  <c r="AC57" i="2"/>
  <c r="AJ57" i="2" s="1"/>
  <c r="Y57" i="2"/>
  <c r="AA56" i="2" s="1"/>
  <c r="D59" i="2"/>
  <c r="D62" i="2" s="1"/>
  <c r="Z58" i="2"/>
  <c r="AH56" i="2"/>
  <c r="AO56" i="2" s="1"/>
  <c r="AV55" i="2"/>
  <c r="AG54" i="1"/>
  <c r="AN54" i="1" s="1"/>
  <c r="AD55" i="1"/>
  <c r="AK55" i="1" s="1"/>
  <c r="P54" i="1"/>
  <c r="AQ54" i="1" s="1"/>
  <c r="AC55" i="1"/>
  <c r="AJ55" i="1" s="1"/>
  <c r="S55" i="1"/>
  <c r="AT55" i="1" s="1"/>
  <c r="AF56" i="1"/>
  <c r="AM56" i="1" s="1"/>
  <c r="R54" i="1"/>
  <c r="AS54" i="1" s="1"/>
  <c r="AE55" i="1"/>
  <c r="AL55" i="1" s="1"/>
  <c r="AB53" i="1"/>
  <c r="AW53" i="1" s="1"/>
  <c r="AI54" i="1"/>
  <c r="AP54" i="1" s="1"/>
  <c r="Y53" i="1"/>
  <c r="AV53" i="1" s="1"/>
  <c r="AH54" i="1"/>
  <c r="AO54" i="1" s="1"/>
  <c r="V53" i="1"/>
  <c r="AU53" i="1" s="1"/>
  <c r="Z55" i="1"/>
  <c r="Q54" i="1"/>
  <c r="AR54" i="1" s="1"/>
  <c r="W55" i="1"/>
  <c r="T55" i="1"/>
  <c r="D57" i="1"/>
  <c r="L56" i="1"/>
  <c r="X56" i="1" s="1"/>
  <c r="H56" i="1"/>
  <c r="G58" i="1"/>
  <c r="O57" i="1"/>
  <c r="K57" i="1"/>
  <c r="M56" i="1"/>
  <c r="I56" i="1"/>
  <c r="E57" i="1"/>
  <c r="U55" i="1"/>
  <c r="N56" i="1"/>
  <c r="J56" i="1"/>
  <c r="F57" i="1"/>
  <c r="E63" i="2" l="1"/>
  <c r="BF40" i="2" s="1"/>
  <c r="BF39" i="2"/>
  <c r="BE39" i="2"/>
  <c r="D63" i="2"/>
  <c r="BE40" i="2" s="1"/>
  <c r="F63" i="2"/>
  <c r="BG40" i="2" s="1"/>
  <c r="BG39" i="2"/>
  <c r="C63" i="2"/>
  <c r="BD40" i="2" s="1"/>
  <c r="BD39" i="2"/>
  <c r="U56" i="2"/>
  <c r="AT56" i="2" s="1"/>
  <c r="AH57" i="2"/>
  <c r="AO57" i="2" s="1"/>
  <c r="AV56" i="2"/>
  <c r="AB58" i="2"/>
  <c r="AI58" i="2" s="1"/>
  <c r="V58" i="2"/>
  <c r="X57" i="2" s="1"/>
  <c r="S58" i="2"/>
  <c r="AP57" i="2"/>
  <c r="AF57" i="2"/>
  <c r="AM57" i="2" s="1"/>
  <c r="AU56" i="2"/>
  <c r="AG57" i="2"/>
  <c r="AN57" i="2" s="1"/>
  <c r="AS57" i="2"/>
  <c r="AE58" i="2"/>
  <c r="AL58" i="2" s="1"/>
  <c r="AD58" i="2"/>
  <c r="AK58" i="2" s="1"/>
  <c r="AR57" i="2"/>
  <c r="AQ57" i="2"/>
  <c r="AC58" i="2"/>
  <c r="AJ58" i="2" s="1"/>
  <c r="Y58" i="2"/>
  <c r="AA57" i="2" s="1"/>
  <c r="Z59" i="2"/>
  <c r="T58" i="2"/>
  <c r="W58" i="2"/>
  <c r="AG55" i="1"/>
  <c r="AN55" i="1" s="1"/>
  <c r="P55" i="1"/>
  <c r="AQ55" i="1" s="1"/>
  <c r="AC56" i="1"/>
  <c r="AJ56" i="1" s="1"/>
  <c r="Y54" i="1"/>
  <c r="AV54" i="1" s="1"/>
  <c r="AH55" i="1"/>
  <c r="AO55" i="1" s="1"/>
  <c r="AB54" i="1"/>
  <c r="AW54" i="1" s="1"/>
  <c r="AI55" i="1"/>
  <c r="AP55" i="1" s="1"/>
  <c r="R55" i="1"/>
  <c r="AS55" i="1" s="1"/>
  <c r="AE56" i="1"/>
  <c r="AL56" i="1" s="1"/>
  <c r="Q55" i="1"/>
  <c r="AR55" i="1" s="1"/>
  <c r="AD56" i="1"/>
  <c r="AK56" i="1" s="1"/>
  <c r="S56" i="1"/>
  <c r="AT56" i="1" s="1"/>
  <c r="AF57" i="1"/>
  <c r="AM57" i="1" s="1"/>
  <c r="V54" i="1"/>
  <c r="AU54" i="1" s="1"/>
  <c r="W56" i="1"/>
  <c r="Z56" i="1"/>
  <c r="AA56" i="1"/>
  <c r="T56" i="1"/>
  <c r="N57" i="1"/>
  <c r="J57" i="1"/>
  <c r="F58" i="1"/>
  <c r="M57" i="1"/>
  <c r="I57" i="1"/>
  <c r="E58" i="1"/>
  <c r="U56" i="1"/>
  <c r="D58" i="1"/>
  <c r="L57" i="1"/>
  <c r="X57" i="1" s="1"/>
  <c r="H57" i="1"/>
  <c r="O58" i="1"/>
  <c r="K58" i="1"/>
  <c r="U57" i="2" l="1"/>
  <c r="AQ58" i="2"/>
  <c r="AQ8" i="2" s="1"/>
  <c r="Y59" i="2"/>
  <c r="AH58" i="2"/>
  <c r="AO58" i="2" s="1"/>
  <c r="AV57" i="2"/>
  <c r="AR58" i="2"/>
  <c r="AR8" i="2" s="1"/>
  <c r="V59" i="2"/>
  <c r="S59" i="2"/>
  <c r="U58" i="2" s="1"/>
  <c r="AP58" i="2"/>
  <c r="AP8" i="2" s="1"/>
  <c r="AS58" i="2"/>
  <c r="AS8" i="2" s="1"/>
  <c r="AT57" i="2"/>
  <c r="W59" i="2"/>
  <c r="T59" i="2"/>
  <c r="AF58" i="2"/>
  <c r="AM58" i="2" s="1"/>
  <c r="AU57" i="2"/>
  <c r="AG58" i="2"/>
  <c r="AN58" i="2" s="1"/>
  <c r="AG56" i="1"/>
  <c r="AN56" i="1" s="1"/>
  <c r="S57" i="1"/>
  <c r="AT57" i="1" s="1"/>
  <c r="AT7" i="1" s="1"/>
  <c r="Q56" i="1"/>
  <c r="AR56" i="1" s="1"/>
  <c r="AD57" i="1"/>
  <c r="AK57" i="1" s="1"/>
  <c r="Y55" i="1"/>
  <c r="AV55" i="1" s="1"/>
  <c r="AH56" i="1"/>
  <c r="AO56" i="1" s="1"/>
  <c r="P56" i="1"/>
  <c r="AQ56" i="1" s="1"/>
  <c r="AC57" i="1"/>
  <c r="AJ57" i="1" s="1"/>
  <c r="R56" i="1"/>
  <c r="AS56" i="1" s="1"/>
  <c r="AE57" i="1"/>
  <c r="AL57" i="1" s="1"/>
  <c r="AB55" i="1"/>
  <c r="AW55" i="1" s="1"/>
  <c r="AI56" i="1"/>
  <c r="AP56" i="1" s="1"/>
  <c r="V55" i="1"/>
  <c r="AU55" i="1" s="1"/>
  <c r="W57" i="1"/>
  <c r="AA57" i="1"/>
  <c r="Z57" i="1"/>
  <c r="T57" i="1"/>
  <c r="L58" i="1"/>
  <c r="X58" i="1" s="1"/>
  <c r="H58" i="1"/>
  <c r="M58" i="1"/>
  <c r="I58" i="1"/>
  <c r="U57" i="1"/>
  <c r="N58" i="1"/>
  <c r="J58" i="1"/>
  <c r="BD10" i="2" l="1"/>
  <c r="BD11" i="2"/>
  <c r="BE19" i="2" s="1"/>
  <c r="AA58" i="2"/>
  <c r="AV58" i="2" s="1"/>
  <c r="AV8" i="2" s="1"/>
  <c r="X58" i="2"/>
  <c r="AU58" i="2" s="1"/>
  <c r="AU8" i="2" s="1"/>
  <c r="AT58" i="2"/>
  <c r="AT8" i="2" s="1"/>
  <c r="AG57" i="1"/>
  <c r="AN57" i="1" s="1"/>
  <c r="Q57" i="1"/>
  <c r="AR57" i="1" s="1"/>
  <c r="AR7" i="1" s="1"/>
  <c r="P57" i="1"/>
  <c r="AQ57" i="1" s="1"/>
  <c r="AQ7" i="1" s="1"/>
  <c r="R57" i="1"/>
  <c r="AS57" i="1" s="1"/>
  <c r="AS7" i="1" s="1"/>
  <c r="AB56" i="1"/>
  <c r="AW56" i="1" s="1"/>
  <c r="AI57" i="1"/>
  <c r="AP57" i="1" s="1"/>
  <c r="Y56" i="1"/>
  <c r="AV56" i="1" s="1"/>
  <c r="AH57" i="1"/>
  <c r="AO57" i="1" s="1"/>
  <c r="V56" i="1"/>
  <c r="AU56" i="1" s="1"/>
  <c r="W58" i="1"/>
  <c r="AA58" i="1"/>
  <c r="Z58" i="1"/>
  <c r="T58" i="1"/>
  <c r="U58" i="1"/>
  <c r="BE18" i="2" l="1"/>
  <c r="BE20" i="2" s="1"/>
  <c r="BF18" i="2" s="1"/>
  <c r="BD19" i="2" s="1"/>
  <c r="BD13" i="2"/>
  <c r="BD12" i="2"/>
  <c r="AB57" i="1"/>
  <c r="AW57" i="1" s="1"/>
  <c r="AW7" i="1" s="1"/>
  <c r="Y57" i="1"/>
  <c r="AV57" i="1" s="1"/>
  <c r="AV7" i="1" s="1"/>
  <c r="V57" i="1"/>
  <c r="AU57" i="1" s="1"/>
  <c r="AU7" i="1" s="1"/>
  <c r="BD18" i="2" l="1"/>
  <c r="BD20" i="2"/>
  <c r="BD21" i="2" s="1"/>
  <c r="C60" i="2"/>
  <c r="F60" i="2"/>
  <c r="E60" i="2"/>
  <c r="D60" i="2"/>
  <c r="E61" i="2" l="1"/>
  <c r="BF37" i="2" s="1"/>
  <c r="BF36" i="2"/>
  <c r="C61" i="2"/>
  <c r="BD37" i="2" s="1"/>
  <c r="BD36" i="2"/>
  <c r="BE36" i="2"/>
  <c r="D61" i="2"/>
  <c r="BE37" i="2" s="1"/>
  <c r="BG36" i="2"/>
  <c r="F61" i="2"/>
  <c r="BG37" i="2" s="1"/>
</calcChain>
</file>

<file path=xl/sharedStrings.xml><?xml version="1.0" encoding="utf-8"?>
<sst xmlns="http://schemas.openxmlformats.org/spreadsheetml/2006/main" count="142" uniqueCount="71">
  <si>
    <t>f</t>
  </si>
  <si>
    <t>K</t>
  </si>
  <si>
    <t>r</t>
  </si>
  <si>
    <t>Sp A</t>
  </si>
  <si>
    <t>Sp B</t>
  </si>
  <si>
    <t>Sp C</t>
  </si>
  <si>
    <t>Sp D</t>
  </si>
  <si>
    <t>q</t>
  </si>
  <si>
    <t>t</t>
  </si>
  <si>
    <t>sigmaI</t>
  </si>
  <si>
    <t>sigmaC</t>
  </si>
  <si>
    <t>Survey Index</t>
  </si>
  <si>
    <t>Catch</t>
  </si>
  <si>
    <t>Total Bio</t>
  </si>
  <si>
    <t>Total Catch</t>
  </si>
  <si>
    <t>True Biomass</t>
  </si>
  <si>
    <t>System Data</t>
  </si>
  <si>
    <t>Annual Surplus Production</t>
  </si>
  <si>
    <t>ASP</t>
  </si>
  <si>
    <t>AD complex</t>
  </si>
  <si>
    <t>BC complex</t>
  </si>
  <si>
    <t>Model predictions</t>
  </si>
  <si>
    <t>alpha</t>
  </si>
  <si>
    <t>beta</t>
  </si>
  <si>
    <t>Residuals</t>
  </si>
  <si>
    <t>MSY</t>
  </si>
  <si>
    <t>BMSY</t>
  </si>
  <si>
    <t>UMSY</t>
  </si>
  <si>
    <t>SYSTEM CEILING</t>
  </si>
  <si>
    <t>AD MSY</t>
  </si>
  <si>
    <t>BC MSY</t>
  </si>
  <si>
    <t>Single-species</t>
  </si>
  <si>
    <t>Sum  AD MSYs</t>
  </si>
  <si>
    <t>Sum BC MSYs</t>
  </si>
  <si>
    <t>Sum SS MSYs</t>
  </si>
  <si>
    <t>Year 51 advice</t>
  </si>
  <si>
    <t>A</t>
  </si>
  <si>
    <t>B</t>
  </si>
  <si>
    <t>C</t>
  </si>
  <si>
    <t>D</t>
  </si>
  <si>
    <t>AD exploitation rate</t>
  </si>
  <si>
    <t>BC exploitation rate</t>
  </si>
  <si>
    <t>AD bio estimate</t>
  </si>
  <si>
    <t>BC bio estimate</t>
  </si>
  <si>
    <t>AD catch advice</t>
  </si>
  <si>
    <t>AD catch at uMSY</t>
  </si>
  <si>
    <t>BC catch at uMSY</t>
  </si>
  <si>
    <t>AD floor F scaler</t>
  </si>
  <si>
    <t>BC floor F scaler</t>
  </si>
  <si>
    <t>AD uMSY</t>
  </si>
  <si>
    <t>BC uMSY</t>
  </si>
  <si>
    <t>BC catch advice</t>
  </si>
  <si>
    <t>Sum of  catch advice</t>
  </si>
  <si>
    <t>&gt; Ceiling?</t>
  </si>
  <si>
    <t>Bio estimate</t>
  </si>
  <si>
    <t>catch at uMSY</t>
  </si>
  <si>
    <t>floor F scaler</t>
  </si>
  <si>
    <t>exploitation rate</t>
  </si>
  <si>
    <t>catch advice</t>
  </si>
  <si>
    <t>sum of catch advice</t>
  </si>
  <si>
    <t>sum of advice at uMSY</t>
  </si>
  <si>
    <t>Basis for floor</t>
  </si>
  <si>
    <t>Floor (frac max obs bio)</t>
  </si>
  <si>
    <t>true realized F</t>
  </si>
  <si>
    <t>true F/FMSY</t>
  </si>
  <si>
    <t>Stock Complex Based Advice</t>
  </si>
  <si>
    <t>Single-species Based Advice</t>
  </si>
  <si>
    <t>System</t>
  </si>
  <si>
    <t>AD</t>
  </si>
  <si>
    <t>BC</t>
  </si>
  <si>
    <t>(1=min in complex, 2=avg status in complex)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</si>
</sst>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1" fillId="2" borderId="0" xfId="0" applyNumberFormat="1" applyFont="1" applyFill="1"/>
    <xf numFmtId="2" fontId="1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'Data-Generator'!$H$9:$H$57</c:f>
              <c:numCache>
                <c:formatCode>General</c:formatCode>
                <c:ptCount val="49"/>
                <c:pt idx="0">
                  <c:v>786.19662369477101</c:v>
                </c:pt>
                <c:pt idx="1">
                  <c:v>892.00303840288723</c:v>
                </c:pt>
                <c:pt idx="2">
                  <c:v>581.05956585269996</c:v>
                </c:pt>
                <c:pt idx="3">
                  <c:v>643.89395208465578</c:v>
                </c:pt>
                <c:pt idx="4">
                  <c:v>1039.0943511974588</c:v>
                </c:pt>
                <c:pt idx="5">
                  <c:v>661.74417095562092</c:v>
                </c:pt>
                <c:pt idx="6">
                  <c:v>1168.9871295032553</c:v>
                </c:pt>
                <c:pt idx="7">
                  <c:v>840.23892758140096</c:v>
                </c:pt>
                <c:pt idx="8">
                  <c:v>416.20965188932217</c:v>
                </c:pt>
                <c:pt idx="9">
                  <c:v>829.97218678434774</c:v>
                </c:pt>
                <c:pt idx="10">
                  <c:v>698.82527919580639</c:v>
                </c:pt>
                <c:pt idx="11">
                  <c:v>529.66463856004145</c:v>
                </c:pt>
                <c:pt idx="12">
                  <c:v>464.70262607452048</c:v>
                </c:pt>
                <c:pt idx="13">
                  <c:v>331.736469831036</c:v>
                </c:pt>
                <c:pt idx="14">
                  <c:v>468.92425371585261</c:v>
                </c:pt>
                <c:pt idx="15">
                  <c:v>494.48405639276382</c:v>
                </c:pt>
                <c:pt idx="16">
                  <c:v>314.48207741601442</c:v>
                </c:pt>
                <c:pt idx="17">
                  <c:v>440.83605437835359</c:v>
                </c:pt>
                <c:pt idx="18">
                  <c:v>325.97216319108588</c:v>
                </c:pt>
                <c:pt idx="19">
                  <c:v>312.04050986859983</c:v>
                </c:pt>
                <c:pt idx="20">
                  <c:v>463.13924751700733</c:v>
                </c:pt>
                <c:pt idx="21">
                  <c:v>249.33413084586616</c:v>
                </c:pt>
                <c:pt idx="22">
                  <c:v>195.54929075468903</c:v>
                </c:pt>
                <c:pt idx="23">
                  <c:v>150.45369215418742</c:v>
                </c:pt>
                <c:pt idx="24">
                  <c:v>150.69624793387248</c:v>
                </c:pt>
                <c:pt idx="25">
                  <c:v>152.40594106482277</c:v>
                </c:pt>
                <c:pt idx="26">
                  <c:v>184.822567542527</c:v>
                </c:pt>
                <c:pt idx="27">
                  <c:v>97.284797350586487</c:v>
                </c:pt>
                <c:pt idx="28">
                  <c:v>56.553722040770616</c:v>
                </c:pt>
                <c:pt idx="29">
                  <c:v>104.24325323663309</c:v>
                </c:pt>
                <c:pt idx="30">
                  <c:v>72.276871806603097</c:v>
                </c:pt>
                <c:pt idx="31">
                  <c:v>103.45844158957078</c:v>
                </c:pt>
                <c:pt idx="32">
                  <c:v>87.793041351076852</c:v>
                </c:pt>
                <c:pt idx="33">
                  <c:v>66.721087116515605</c:v>
                </c:pt>
                <c:pt idx="34">
                  <c:v>50.994524202100152</c:v>
                </c:pt>
                <c:pt idx="35">
                  <c:v>84.011834467231864</c:v>
                </c:pt>
                <c:pt idx="36">
                  <c:v>85.180448710264557</c:v>
                </c:pt>
                <c:pt idx="37">
                  <c:v>53.717379700115771</c:v>
                </c:pt>
                <c:pt idx="38">
                  <c:v>50.526018701044691</c:v>
                </c:pt>
                <c:pt idx="39">
                  <c:v>50.101495311851295</c:v>
                </c:pt>
                <c:pt idx="40">
                  <c:v>72.362418711309246</c:v>
                </c:pt>
                <c:pt idx="41">
                  <c:v>44.850818674834485</c:v>
                </c:pt>
                <c:pt idx="42">
                  <c:v>40.404654744039703</c:v>
                </c:pt>
                <c:pt idx="43">
                  <c:v>54.878744823226313</c:v>
                </c:pt>
                <c:pt idx="44">
                  <c:v>68.703807320731514</c:v>
                </c:pt>
                <c:pt idx="45">
                  <c:v>130.6127631415925</c:v>
                </c:pt>
                <c:pt idx="46">
                  <c:v>119.26691725291204</c:v>
                </c:pt>
                <c:pt idx="47">
                  <c:v>236.9278621307644</c:v>
                </c:pt>
                <c:pt idx="48">
                  <c:v>248.97605236504509</c:v>
                </c:pt>
              </c:numCache>
            </c:numRef>
          </c:xVal>
          <c:yVal>
            <c:numRef>
              <c:f>'Data-Generator'!$P$9:$P$57</c:f>
              <c:numCache>
                <c:formatCode>General</c:formatCode>
                <c:ptCount val="49"/>
                <c:pt idx="0">
                  <c:v>115.9337974394595</c:v>
                </c:pt>
                <c:pt idx="1">
                  <c:v>-275.43688148865033</c:v>
                </c:pt>
                <c:pt idx="2">
                  <c:v>131.73282180236339</c:v>
                </c:pt>
                <c:pt idx="3">
                  <c:v>482.3431894732318</c:v>
                </c:pt>
                <c:pt idx="4">
                  <c:v>-251.67962008288407</c:v>
                </c:pt>
                <c:pt idx="5">
                  <c:v>657.2222865217343</c:v>
                </c:pt>
                <c:pt idx="6">
                  <c:v>-187.57637968974063</c:v>
                </c:pt>
                <c:pt idx="7">
                  <c:v>-257.78999506987532</c:v>
                </c:pt>
                <c:pt idx="8">
                  <c:v>579.27518609165179</c:v>
                </c:pt>
                <c:pt idx="9">
                  <c:v>35.388496308704219</c:v>
                </c:pt>
                <c:pt idx="10">
                  <c:v>71.508476900539449</c:v>
                </c:pt>
                <c:pt idx="11">
                  <c:v>136.97213850359424</c:v>
                </c:pt>
                <c:pt idx="12">
                  <c:v>66.545759165980172</c:v>
                </c:pt>
                <c:pt idx="13">
                  <c:v>362.82340397056487</c:v>
                </c:pt>
                <c:pt idx="14">
                  <c:v>239.93663492715541</c:v>
                </c:pt>
                <c:pt idx="15">
                  <c:v>34.011054970330946</c:v>
                </c:pt>
                <c:pt idx="16">
                  <c:v>301.74194511807877</c:v>
                </c:pt>
                <c:pt idx="17">
                  <c:v>73.825918648390768</c:v>
                </c:pt>
                <c:pt idx="18">
                  <c:v>146.3176530694895</c:v>
                </c:pt>
                <c:pt idx="19">
                  <c:v>349.0984793892278</c:v>
                </c:pt>
                <c:pt idx="20">
                  <c:v>-37.723379503529287</c:v>
                </c:pt>
                <c:pt idx="21">
                  <c:v>88.53500746539487</c:v>
                </c:pt>
                <c:pt idx="22">
                  <c:v>93.05662308575117</c:v>
                </c:pt>
                <c:pt idx="23">
                  <c:v>146.2066992304988</c:v>
                </c:pt>
                <c:pt idx="24">
                  <c:v>113.12324434322264</c:v>
                </c:pt>
                <c:pt idx="25">
                  <c:v>124.21174085075418</c:v>
                </c:pt>
                <c:pt idx="26">
                  <c:v>9.0833273551756832</c:v>
                </c:pt>
                <c:pt idx="27">
                  <c:v>45.591736648097701</c:v>
                </c:pt>
                <c:pt idx="28">
                  <c:v>136.17664281184338</c:v>
                </c:pt>
                <c:pt idx="29">
                  <c:v>31.99226270000365</c:v>
                </c:pt>
                <c:pt idx="30">
                  <c:v>99.59374544345421</c:v>
                </c:pt>
                <c:pt idx="31">
                  <c:v>52.76513123752126</c:v>
                </c:pt>
                <c:pt idx="32">
                  <c:v>32.273416448003417</c:v>
                </c:pt>
                <c:pt idx="33">
                  <c:v>33.924275479544875</c:v>
                </c:pt>
                <c:pt idx="34">
                  <c:v>86.400818847210857</c:v>
                </c:pt>
                <c:pt idx="35">
                  <c:v>49.15048564627353</c:v>
                </c:pt>
                <c:pt idx="36">
                  <c:v>10.952422610073704</c:v>
                </c:pt>
                <c:pt idx="37">
                  <c:v>42.024898970587969</c:v>
                </c:pt>
                <c:pt idx="38">
                  <c:v>41.534066191616361</c:v>
                </c:pt>
                <c:pt idx="39">
                  <c:v>59.890210656915954</c:v>
                </c:pt>
                <c:pt idx="40">
                  <c:v>7.6728595711133494</c:v>
                </c:pt>
                <c:pt idx="41">
                  <c:v>25.369985418227817</c:v>
                </c:pt>
                <c:pt idx="42">
                  <c:v>48.786044507435754</c:v>
                </c:pt>
                <c:pt idx="43">
                  <c:v>45.070867528143104</c:v>
                </c:pt>
                <c:pt idx="44">
                  <c:v>99.127369128796474</c:v>
                </c:pt>
                <c:pt idx="45">
                  <c:v>28.640918994841819</c:v>
                </c:pt>
                <c:pt idx="46">
                  <c:v>163.15222749163038</c:v>
                </c:pt>
                <c:pt idx="47">
                  <c:v>49.546723358086723</c:v>
                </c:pt>
                <c:pt idx="48">
                  <c:v>17.33129242930297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5-DD46-9481-8265B8BE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02248"/>
        <c:axId val="215177536"/>
      </c:scatterChart>
      <c:valAx>
        <c:axId val="32310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77536"/>
        <c:crosses val="autoZero"/>
        <c:crossBetween val="midCat"/>
      </c:valAx>
      <c:valAx>
        <c:axId val="215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17</xdr:row>
      <xdr:rowOff>85725</xdr:rowOff>
    </xdr:from>
    <xdr:to>
      <xdr:col>17</xdr:col>
      <xdr:colOff>158750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58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43" max="43" width="11.6640625" bestFit="1" customWidth="1"/>
  </cols>
  <sheetData>
    <row r="1" spans="2:49" x14ac:dyDescent="0.2">
      <c r="C1" t="s">
        <v>10</v>
      </c>
      <c r="D1">
        <v>0.1</v>
      </c>
      <c r="E1">
        <v>0.1</v>
      </c>
      <c r="F1">
        <v>0.1</v>
      </c>
      <c r="G1">
        <v>0.1</v>
      </c>
    </row>
    <row r="2" spans="2:49" x14ac:dyDescent="0.2">
      <c r="C2" t="s">
        <v>9</v>
      </c>
      <c r="D2">
        <v>0.25</v>
      </c>
      <c r="E2">
        <v>0.25</v>
      </c>
      <c r="F2">
        <v>0.25</v>
      </c>
      <c r="G2">
        <v>0.25</v>
      </c>
    </row>
    <row r="3" spans="2:49" x14ac:dyDescent="0.2">
      <c r="C3" t="s">
        <v>2</v>
      </c>
      <c r="D3">
        <v>0.7</v>
      </c>
      <c r="E3">
        <v>0.4</v>
      </c>
      <c r="F3">
        <v>0.1</v>
      </c>
      <c r="G3">
        <v>0.6</v>
      </c>
    </row>
    <row r="4" spans="2:49" x14ac:dyDescent="0.2">
      <c r="C4" t="s">
        <v>1</v>
      </c>
      <c r="D4">
        <v>1000</v>
      </c>
      <c r="E4">
        <v>1000</v>
      </c>
      <c r="F4">
        <v>1000</v>
      </c>
      <c r="G4">
        <v>1000</v>
      </c>
      <c r="AI4" t="s">
        <v>22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2:49" x14ac:dyDescent="0.2">
      <c r="C5" t="s">
        <v>7</v>
      </c>
      <c r="D5">
        <v>1</v>
      </c>
      <c r="E5">
        <v>0.5</v>
      </c>
      <c r="F5">
        <v>0.2</v>
      </c>
      <c r="G5">
        <v>0.8</v>
      </c>
      <c r="AI5" t="s">
        <v>23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7" spans="2:49" x14ac:dyDescent="0.2">
      <c r="D7" t="s">
        <v>15</v>
      </c>
      <c r="H7" t="s">
        <v>11</v>
      </c>
      <c r="L7" t="s">
        <v>12</v>
      </c>
      <c r="P7" t="s">
        <v>17</v>
      </c>
      <c r="T7" t="s">
        <v>16</v>
      </c>
      <c r="W7" t="s">
        <v>19</v>
      </c>
      <c r="Z7" t="s">
        <v>20</v>
      </c>
      <c r="AQ7">
        <f ca="1">SUMPRODUCT(AQ9:AQ57)</f>
        <v>-9345758.0317570511</v>
      </c>
      <c r="AR7">
        <f t="shared" ref="AR7:AW7" ca="1" si="0">SUMPRODUCT(AR9:AR57)</f>
        <v>-14061276.854115628</v>
      </c>
      <c r="AS7">
        <f t="shared" ca="1" si="0"/>
        <v>-18412432.697031468</v>
      </c>
      <c r="AT7">
        <f t="shared" ca="1" si="0"/>
        <v>-13202318.255661633</v>
      </c>
      <c r="AU7">
        <f t="shared" ca="1" si="0"/>
        <v>-60203.816334811207</v>
      </c>
      <c r="AV7">
        <f t="shared" ca="1" si="0"/>
        <v>-43216195.945163324</v>
      </c>
      <c r="AW7">
        <f t="shared" ca="1" si="0"/>
        <v>-62785220.870813645</v>
      </c>
    </row>
    <row r="8" spans="2:49" x14ac:dyDescent="0.2">
      <c r="B8" t="s">
        <v>8</v>
      </c>
      <c r="C8" t="s">
        <v>0</v>
      </c>
      <c r="D8" t="s">
        <v>3</v>
      </c>
      <c r="E8" t="s">
        <v>4</v>
      </c>
      <c r="F8" t="s">
        <v>5</v>
      </c>
      <c r="G8" t="s">
        <v>6</v>
      </c>
      <c r="H8" t="s">
        <v>3</v>
      </c>
      <c r="I8" t="s">
        <v>4</v>
      </c>
      <c r="J8" t="s">
        <v>5</v>
      </c>
      <c r="K8" t="s">
        <v>6</v>
      </c>
      <c r="L8" t="s">
        <v>3</v>
      </c>
      <c r="M8" t="s">
        <v>4</v>
      </c>
      <c r="N8" t="s">
        <v>5</v>
      </c>
      <c r="O8" t="s">
        <v>6</v>
      </c>
      <c r="P8" t="s">
        <v>3</v>
      </c>
      <c r="Q8" t="s">
        <v>4</v>
      </c>
      <c r="R8" t="s">
        <v>5</v>
      </c>
      <c r="S8" t="s">
        <v>6</v>
      </c>
      <c r="T8" t="s">
        <v>13</v>
      </c>
      <c r="U8" t="s">
        <v>14</v>
      </c>
      <c r="V8" t="s">
        <v>18</v>
      </c>
      <c r="W8" t="s">
        <v>13</v>
      </c>
      <c r="X8" t="s">
        <v>14</v>
      </c>
      <c r="Y8" t="s">
        <v>18</v>
      </c>
      <c r="Z8" t="s">
        <v>13</v>
      </c>
      <c r="AA8" t="s">
        <v>14</v>
      </c>
      <c r="AB8" t="s">
        <v>18</v>
      </c>
      <c r="AJ8" t="s">
        <v>21</v>
      </c>
      <c r="AQ8" t="s">
        <v>24</v>
      </c>
    </row>
    <row r="9" spans="2:49" x14ac:dyDescent="0.2">
      <c r="B9">
        <v>1</v>
      </c>
      <c r="C9">
        <v>0.01</v>
      </c>
      <c r="D9">
        <f>D4</f>
        <v>1000</v>
      </c>
      <c r="E9">
        <f>E4</f>
        <v>1000</v>
      </c>
      <c r="F9">
        <f>F4</f>
        <v>1000</v>
      </c>
      <c r="G9">
        <f>G4</f>
        <v>1000</v>
      </c>
      <c r="H9">
        <f t="shared" ref="H9:H40" ca="1" si="1">D9*EXP(NORMINV(RAND(),0,D$2)-0.5*D$2*D$2)</f>
        <v>786.19662369477101</v>
      </c>
      <c r="I9">
        <f t="shared" ref="I9:I40" ca="1" si="2">E9*EXP(NORMINV(RAND(),0,E$2)-0.5*E$2*E$2)</f>
        <v>1440.2500606741014</v>
      </c>
      <c r="J9">
        <f t="shared" ref="J9:J40" ca="1" si="3">F9*EXP(NORMINV(RAND(),0,F$2)-0.5*F$2*F$2)</f>
        <v>1530.4209794830374</v>
      </c>
      <c r="K9">
        <f t="shared" ref="K9:K40" ca="1" si="4">G9*EXP(NORMINV(RAND(),0,G$2)-0.5*G$2*G$2)</f>
        <v>1143.6558504671389</v>
      </c>
      <c r="L9">
        <f t="shared" ref="L9:L40" ca="1" si="5">$C9*D$5*D9*EXP(NORMINV(RAND(),0,D$1)-0.5*D$1*D$1)</f>
        <v>10.127382731343278</v>
      </c>
      <c r="M9">
        <f t="shared" ref="M9:M40" ca="1" si="6">$C9*E$5*E9*EXP(NORMINV(RAND(),0,E$1)-0.5*E$1*E$1)</f>
        <v>5.5970100232956197</v>
      </c>
      <c r="N9">
        <f t="shared" ref="N9:N40" ca="1" si="7">$C9*F$5*F9*EXP(NORMINV(RAND(),0,F$1)-0.5*F$1*F$1)</f>
        <v>1.9654870909273401</v>
      </c>
      <c r="O9">
        <f t="shared" ref="O9:O40" ca="1" si="8">$C9*G$5*G9*EXP(NORMINV(RAND(),0,G$1)-0.5*G$1*G$1)</f>
        <v>9.3505724862541459</v>
      </c>
      <c r="P9">
        <f ca="1">H10-H9+L9</f>
        <v>115.9337974394595</v>
      </c>
      <c r="Q9">
        <f t="shared" ref="Q9:S9" ca="1" si="9">I10-I9+M9</f>
        <v>-525.12139362810672</v>
      </c>
      <c r="R9">
        <f t="shared" ca="1" si="9"/>
        <v>-552.67076909897867</v>
      </c>
      <c r="S9">
        <f t="shared" ca="1" si="9"/>
        <v>0.64469341392762125</v>
      </c>
      <c r="T9">
        <f ca="1">SUM(H9:K9)</f>
        <v>4900.5235143190494</v>
      </c>
      <c r="U9">
        <f ca="1">SUM(L9:O9)</f>
        <v>27.040452331820383</v>
      </c>
      <c r="V9">
        <f ca="1">T9-T10+U9</f>
        <v>1015.2945765373398</v>
      </c>
      <c r="W9">
        <f ca="1">SUM(H9,K9)</f>
        <v>1929.8524741619099</v>
      </c>
      <c r="X9">
        <f ca="1">L9+O9</f>
        <v>19.477955217597426</v>
      </c>
      <c r="Y9">
        <f ca="1">W10-W9+X9</f>
        <v>116.57849085338701</v>
      </c>
      <c r="Z9">
        <f ca="1">I9+J9</f>
        <v>2970.671040157139</v>
      </c>
      <c r="AA9">
        <f ca="1">M9+N9</f>
        <v>7.5624971142229596</v>
      </c>
      <c r="AB9">
        <f ca="1">Z10-Z9+AA9</f>
        <v>-1077.7921627270857</v>
      </c>
      <c r="AC9">
        <f ca="1">H9^2</f>
        <v>618105.13110905734</v>
      </c>
      <c r="AD9">
        <f ca="1">I9^2</f>
        <v>2074320.2372717527</v>
      </c>
      <c r="AE9">
        <f ca="1">J9^2</f>
        <v>2342188.3744418197</v>
      </c>
      <c r="AF9">
        <f ca="1">K9^2</f>
        <v>1307948.7043077147</v>
      </c>
      <c r="AG9">
        <f ca="1">T9^2</f>
        <v>24015130.714393925</v>
      </c>
      <c r="AH9">
        <f ca="1">W9^2</f>
        <v>3724330.5720288451</v>
      </c>
      <c r="AI9">
        <f ca="1">Z9^2</f>
        <v>8824886.428828299</v>
      </c>
      <c r="AJ9">
        <f ca="1">AJ$4*H9+AJ$5*AC9</f>
        <v>618891.32773275208</v>
      </c>
      <c r="AK9">
        <f t="shared" ref="AK9:AM9" ca="1" si="10">AK$4*I9+AK$5*AD9</f>
        <v>2075760.4873324267</v>
      </c>
      <c r="AL9">
        <f t="shared" ca="1" si="10"/>
        <v>2343718.7954213028</v>
      </c>
      <c r="AM9">
        <f t="shared" ca="1" si="10"/>
        <v>1309092.3601581817</v>
      </c>
      <c r="AN9">
        <f ca="1">AN$4*T9+ANM$5*AG9</f>
        <v>4900.5235143190494</v>
      </c>
      <c r="AO9">
        <f ca="1">AO$4*W9+AO$5*AH9</f>
        <v>3726260.424503007</v>
      </c>
      <c r="AP9">
        <f ca="1">AP$4*Z9+AP$5*AI9</f>
        <v>8827857.0998684559</v>
      </c>
      <c r="AQ9">
        <f ca="1">P9-AJ9</f>
        <v>-618775.39393531263</v>
      </c>
      <c r="AR9">
        <f ca="1">Q9-AK9</f>
        <v>-2076285.6087260549</v>
      </c>
      <c r="AS9">
        <f ca="1">R9-AL9</f>
        <v>-2344271.4661904019</v>
      </c>
      <c r="AT9">
        <f ca="1">S9-AM9</f>
        <v>-1309091.7154647678</v>
      </c>
      <c r="AU9">
        <f ca="1">V9-AN9</f>
        <v>-3885.2289377817096</v>
      </c>
      <c r="AV9">
        <f ca="1">Y9-AO9</f>
        <v>-3726143.8460121537</v>
      </c>
      <c r="AW9">
        <f ca="1">AB9-AP9</f>
        <v>-8828934.8920311835</v>
      </c>
    </row>
    <row r="10" spans="2:49" x14ac:dyDescent="0.2">
      <c r="B10">
        <v>2</v>
      </c>
      <c r="C10">
        <v>0.04</v>
      </c>
      <c r="D10">
        <f t="shared" ref="D10:D41" si="11">MAX(D9*(1+D$3*(1-D9/D$4))-D$5*$C9*D9,1)</f>
        <v>990</v>
      </c>
      <c r="E10">
        <f t="shared" ref="E10:E41" si="12">MAX(E9*(1+E$3*(1-E9/E$4))-E$5*$C9*E9,1)</f>
        <v>995</v>
      </c>
      <c r="F10">
        <f t="shared" ref="F10:F41" si="13">MAX(F9*(1+F$3*(1-F9/F$4))-F$5*$C9*F9,1)</f>
        <v>998</v>
      </c>
      <c r="G10">
        <f t="shared" ref="G10:G41" si="14">MAX(G9*(1+G$3*(1-G9/G$4))-G$5*$C9*G9,1)</f>
        <v>992</v>
      </c>
      <c r="H10">
        <f t="shared" ca="1" si="1"/>
        <v>892.00303840288723</v>
      </c>
      <c r="I10">
        <f t="shared" ca="1" si="2"/>
        <v>909.53165702269905</v>
      </c>
      <c r="J10">
        <f t="shared" ca="1" si="3"/>
        <v>975.78472329313138</v>
      </c>
      <c r="K10">
        <f t="shared" ca="1" si="4"/>
        <v>1134.9499713948123</v>
      </c>
      <c r="L10">
        <f t="shared" ca="1" si="5"/>
        <v>35.506591061536909</v>
      </c>
      <c r="M10">
        <f t="shared" ca="1" si="6"/>
        <v>19.971658396773236</v>
      </c>
      <c r="N10">
        <f t="shared" ca="1" si="7"/>
        <v>8.3174671778969351</v>
      </c>
      <c r="O10">
        <f t="shared" ca="1" si="8"/>
        <v>32.209121372885633</v>
      </c>
      <c r="P10">
        <f t="shared" ref="P10:P57" ca="1" si="15">H11-H10+L10</f>
        <v>-275.43688148865033</v>
      </c>
      <c r="Q10">
        <f t="shared" ref="Q10:Q57" ca="1" si="16">I11-I10+M10</f>
        <v>366.53974555694003</v>
      </c>
      <c r="R10">
        <f t="shared" ref="R10:R57" ca="1" si="17">J11-J10+N10</f>
        <v>-170.77456780926943</v>
      </c>
      <c r="S10">
        <f t="shared" ref="S10:S57" ca="1" si="18">K11-K10+O10</f>
        <v>-199.74189506493997</v>
      </c>
      <c r="T10">
        <f t="shared" ref="T10:T58" ca="1" si="19">SUM(H10:K10)</f>
        <v>3912.2693901135299</v>
      </c>
      <c r="U10">
        <f t="shared" ref="U10:U58" ca="1" si="20">SUM(L10:O10)</f>
        <v>96.004838009092708</v>
      </c>
      <c r="V10">
        <f t="shared" ref="V10:V57" ca="1" si="21">T10-T11+U10</f>
        <v>471.42327482410496</v>
      </c>
      <c r="W10">
        <f t="shared" ref="W10:W58" ca="1" si="22">SUM(H10,K10)</f>
        <v>2026.9530097976995</v>
      </c>
      <c r="X10">
        <f t="shared" ref="X10:X58" ca="1" si="23">L10+O10</f>
        <v>67.715712434422542</v>
      </c>
      <c r="Y10">
        <f t="shared" ref="Y10:Y57" ca="1" si="24">W11-W10+X10</f>
        <v>-475.17877655359013</v>
      </c>
      <c r="Z10">
        <f t="shared" ref="Z10:Z58" ca="1" si="25">I10+J10</f>
        <v>1885.3163803158304</v>
      </c>
      <c r="AA10">
        <f t="shared" ref="AA10:AA58" ca="1" si="26">M10+N10</f>
        <v>28.289125574670173</v>
      </c>
      <c r="AB10">
        <f t="shared" ref="AB10:AB57" ca="1" si="27">Z11-Z10+AA10</f>
        <v>195.76517774767061</v>
      </c>
      <c r="AC10">
        <f t="shared" ref="AC10:AC57" ca="1" si="28">H10^2</f>
        <v>795669.4205199827</v>
      </c>
      <c r="AD10">
        <f t="shared" ref="AD10:AD57" ca="1" si="29">I10^2</f>
        <v>827247.83512645669</v>
      </c>
      <c r="AE10">
        <f t="shared" ref="AE10:AE57" ca="1" si="30">J10^2</f>
        <v>952155.82621225296</v>
      </c>
      <c r="AF10">
        <f t="shared" ref="AF10:AF57" ca="1" si="31">K10^2</f>
        <v>1288111.4375690853</v>
      </c>
      <c r="AG10">
        <f t="shared" ref="AG10:AG57" ca="1" si="32">T10^2</f>
        <v>15305851.780819291</v>
      </c>
      <c r="AH10">
        <f t="shared" ref="AH10:AH57" ca="1" si="33">W10^2</f>
        <v>4108538.5039279526</v>
      </c>
      <c r="AI10">
        <f t="shared" ref="AI10:AI57" ca="1" si="34">Z10^2</f>
        <v>3554417.853887185</v>
      </c>
      <c r="AJ10">
        <f t="shared" ref="AJ10:AJ57" ca="1" si="35">AJ$4*H10+AJ$5*AC10</f>
        <v>796561.42355838558</v>
      </c>
      <c r="AK10">
        <f t="shared" ref="AK10:AK57" ca="1" si="36">AK$4*I10+AK$5*AD10</f>
        <v>828157.36678347935</v>
      </c>
      <c r="AL10">
        <f t="shared" ref="AL10:AL57" ca="1" si="37">AL$4*J10+AL$5*AE10</f>
        <v>953131.61093554611</v>
      </c>
      <c r="AM10">
        <f t="shared" ref="AM10:AM57" ca="1" si="38">AM$4*K10+AM$5*AF10</f>
        <v>1289246.3875404801</v>
      </c>
      <c r="AN10">
        <f t="shared" ref="AN10:AN57" ca="1" si="39">AN$4*T10+ANM$5*AG10</f>
        <v>3912.2693901135299</v>
      </c>
      <c r="AO10">
        <f t="shared" ref="AO10:AO57" ca="1" si="40">AO$4*W10+AO$5*AH10</f>
        <v>4110565.4569377503</v>
      </c>
      <c r="AP10">
        <f t="shared" ref="AP10:AP57" ca="1" si="41">AP$4*Z10+AP$5*AI10</f>
        <v>3556303.1702675009</v>
      </c>
      <c r="AQ10">
        <f t="shared" ref="AQ10:AQ57" ca="1" si="42">P10-AJ10</f>
        <v>-796836.86043987423</v>
      </c>
      <c r="AR10">
        <f t="shared" ref="AR10:AR57" ca="1" si="43">Q10-AK10</f>
        <v>-827790.82703792246</v>
      </c>
      <c r="AS10">
        <f t="shared" ref="AS10:AS57" ca="1" si="44">R10-AL10</f>
        <v>-953302.38550335541</v>
      </c>
      <c r="AT10">
        <f t="shared" ref="AT10:AT57" ca="1" si="45">S10-AM10</f>
        <v>-1289446.1294355451</v>
      </c>
      <c r="AU10">
        <f t="shared" ref="AU10:AU57" ca="1" si="46">V10-AN10</f>
        <v>-3440.8461152894251</v>
      </c>
      <c r="AV10">
        <f t="shared" ref="AV10:AV57" ca="1" si="47">Y10-AO10</f>
        <v>-4111040.6357143037</v>
      </c>
      <c r="AW10">
        <f t="shared" ref="AW10:AW57" ca="1" si="48">AB10-AP10</f>
        <v>-3556107.4050897532</v>
      </c>
    </row>
    <row r="11" spans="2:49" x14ac:dyDescent="0.2">
      <c r="B11">
        <v>3</v>
      </c>
      <c r="C11">
        <v>7.0000000000000007E-2</v>
      </c>
      <c r="D11">
        <f t="shared" si="11"/>
        <v>957.32999999999993</v>
      </c>
      <c r="E11">
        <f t="shared" si="12"/>
        <v>977.09</v>
      </c>
      <c r="F11">
        <f t="shared" si="13"/>
        <v>990.21559999999999</v>
      </c>
      <c r="G11">
        <f t="shared" si="14"/>
        <v>965.0175999999999</v>
      </c>
      <c r="H11">
        <f t="shared" ca="1" si="1"/>
        <v>581.05956585269996</v>
      </c>
      <c r="I11">
        <f t="shared" ca="1" si="2"/>
        <v>1256.0997441828658</v>
      </c>
      <c r="J11">
        <f t="shared" ca="1" si="3"/>
        <v>796.69268830596502</v>
      </c>
      <c r="K11">
        <f t="shared" ca="1" si="4"/>
        <v>902.99895495698672</v>
      </c>
      <c r="L11">
        <f t="shared" ca="1" si="5"/>
        <v>68.898435570407585</v>
      </c>
      <c r="M11">
        <f t="shared" ca="1" si="6"/>
        <v>36.662540978568153</v>
      </c>
      <c r="N11">
        <f t="shared" ca="1" si="7"/>
        <v>11.484386766908848</v>
      </c>
      <c r="O11">
        <f t="shared" ca="1" si="8"/>
        <v>61.650237976920451</v>
      </c>
      <c r="P11">
        <f t="shared" ca="1" si="15"/>
        <v>131.73282180236339</v>
      </c>
      <c r="Q11">
        <f t="shared" ca="1" si="16"/>
        <v>-346.8572876075217</v>
      </c>
      <c r="R11">
        <f t="shared" ca="1" si="17"/>
        <v>667.50652245984418</v>
      </c>
      <c r="S11">
        <f t="shared" ca="1" si="18"/>
        <v>198.84449566736583</v>
      </c>
      <c r="T11">
        <f t="shared" ca="1" si="19"/>
        <v>3536.8509532985177</v>
      </c>
      <c r="U11">
        <f t="shared" ca="1" si="20"/>
        <v>178.69560129280501</v>
      </c>
      <c r="V11">
        <f t="shared" ca="1" si="21"/>
        <v>-293.8353497364418</v>
      </c>
      <c r="W11">
        <f t="shared" ca="1" si="22"/>
        <v>1484.0585208096868</v>
      </c>
      <c r="X11">
        <f t="shared" ca="1" si="23"/>
        <v>130.54867354732804</v>
      </c>
      <c r="Y11">
        <f t="shared" ca="1" si="24"/>
        <v>330.577317469729</v>
      </c>
      <c r="Z11">
        <f t="shared" ca="1" si="25"/>
        <v>2052.7924324888309</v>
      </c>
      <c r="AA11">
        <f t="shared" ca="1" si="26"/>
        <v>48.146927745477001</v>
      </c>
      <c r="AB11">
        <f t="shared" ca="1" si="27"/>
        <v>320.64923485232237</v>
      </c>
      <c r="AC11">
        <f t="shared" ca="1" si="28"/>
        <v>337630.21906892816</v>
      </c>
      <c r="AD11">
        <f t="shared" ca="1" si="29"/>
        <v>1577786.567336261</v>
      </c>
      <c r="AE11">
        <f t="shared" ca="1" si="30"/>
        <v>634719.23960018554</v>
      </c>
      <c r="AF11">
        <f t="shared" ca="1" si="31"/>
        <v>815407.11265341018</v>
      </c>
      <c r="AG11">
        <f t="shared" ca="1" si="32"/>
        <v>12509314.665848633</v>
      </c>
      <c r="AH11">
        <f t="shared" ca="1" si="33"/>
        <v>2202429.6931878356</v>
      </c>
      <c r="AI11">
        <f t="shared" ca="1" si="34"/>
        <v>4213956.7708834112</v>
      </c>
      <c r="AJ11">
        <f t="shared" ca="1" si="35"/>
        <v>338211.27863478084</v>
      </c>
      <c r="AK11">
        <f t="shared" ca="1" si="36"/>
        <v>1579042.6670804438</v>
      </c>
      <c r="AL11">
        <f t="shared" ca="1" si="37"/>
        <v>635515.93228849152</v>
      </c>
      <c r="AM11">
        <f t="shared" ca="1" si="38"/>
        <v>816310.11160836718</v>
      </c>
      <c r="AN11">
        <f t="shared" ca="1" si="39"/>
        <v>3536.8509532985177</v>
      </c>
      <c r="AO11">
        <f t="shared" ca="1" si="40"/>
        <v>2203913.7517086454</v>
      </c>
      <c r="AP11">
        <f t="shared" ca="1" si="41"/>
        <v>4216009.5633159</v>
      </c>
      <c r="AQ11">
        <f t="shared" ca="1" si="42"/>
        <v>-338079.54581297847</v>
      </c>
      <c r="AR11">
        <f t="shared" ca="1" si="43"/>
        <v>-1579389.5243680514</v>
      </c>
      <c r="AS11">
        <f t="shared" ca="1" si="44"/>
        <v>-634848.42576603172</v>
      </c>
      <c r="AT11">
        <f t="shared" ca="1" si="45"/>
        <v>-816111.2671126998</v>
      </c>
      <c r="AU11">
        <f t="shared" ca="1" si="46"/>
        <v>-3830.6863030349596</v>
      </c>
      <c r="AV11">
        <f t="shared" ca="1" si="47"/>
        <v>-2203583.1743911756</v>
      </c>
      <c r="AW11">
        <f t="shared" ca="1" si="48"/>
        <v>-4215688.9140810473</v>
      </c>
    </row>
    <row r="12" spans="2:49" x14ac:dyDescent="0.2">
      <c r="B12">
        <v>4</v>
      </c>
      <c r="C12">
        <v>0.1</v>
      </c>
      <c r="D12">
        <f t="shared" si="11"/>
        <v>918.91138977000003</v>
      </c>
      <c r="E12">
        <f t="shared" si="12"/>
        <v>951.84590275999994</v>
      </c>
      <c r="F12">
        <f t="shared" si="13"/>
        <v>977.32144815166396</v>
      </c>
      <c r="G12">
        <f t="shared" si="14"/>
        <v>931.23179341414402</v>
      </c>
      <c r="H12">
        <f t="shared" ca="1" si="1"/>
        <v>643.89395208465578</v>
      </c>
      <c r="I12">
        <f t="shared" ca="1" si="2"/>
        <v>872.579915596776</v>
      </c>
      <c r="J12">
        <f t="shared" ca="1" si="3"/>
        <v>1452.7148239989003</v>
      </c>
      <c r="K12">
        <f t="shared" ca="1" si="4"/>
        <v>1040.1932126474321</v>
      </c>
      <c r="L12">
        <f t="shared" ca="1" si="5"/>
        <v>87.142790360428819</v>
      </c>
      <c r="M12">
        <f t="shared" ca="1" si="6"/>
        <v>48.176708761871396</v>
      </c>
      <c r="N12">
        <f t="shared" ca="1" si="7"/>
        <v>20.559457570668407</v>
      </c>
      <c r="O12">
        <f t="shared" ca="1" si="8"/>
        <v>68.078334174869809</v>
      </c>
      <c r="P12">
        <f t="shared" ca="1" si="15"/>
        <v>482.3431894732318</v>
      </c>
      <c r="Q12">
        <f t="shared" ca="1" si="16"/>
        <v>-72.872260258702454</v>
      </c>
      <c r="R12">
        <f t="shared" ca="1" si="17"/>
        <v>-710.83870047590085</v>
      </c>
      <c r="S12">
        <f t="shared" ca="1" si="18"/>
        <v>-308.68479295253667</v>
      </c>
      <c r="T12">
        <f t="shared" ca="1" si="19"/>
        <v>4009.3819043277645</v>
      </c>
      <c r="U12">
        <f t="shared" ca="1" si="20"/>
        <v>223.95729086783842</v>
      </c>
      <c r="V12">
        <f t="shared" ca="1" si="21"/>
        <v>1057.9671459495858</v>
      </c>
      <c r="W12">
        <f t="shared" ca="1" si="22"/>
        <v>1684.0871647320878</v>
      </c>
      <c r="X12">
        <f t="shared" ca="1" si="23"/>
        <v>155.22112453529863</v>
      </c>
      <c r="Y12">
        <f t="shared" ca="1" si="24"/>
        <v>173.65839652069522</v>
      </c>
      <c r="Z12">
        <f t="shared" ca="1" si="25"/>
        <v>2325.2947395956762</v>
      </c>
      <c r="AA12">
        <f t="shared" ca="1" si="26"/>
        <v>68.736166332539796</v>
      </c>
      <c r="AB12">
        <f t="shared" ca="1" si="27"/>
        <v>-783.71096073460308</v>
      </c>
      <c r="AC12">
        <f t="shared" ca="1" si="28"/>
        <v>414599.42153119697</v>
      </c>
      <c r="AD12">
        <f t="shared" ca="1" si="29"/>
        <v>761395.70910287672</v>
      </c>
      <c r="AE12">
        <f t="shared" ca="1" si="30"/>
        <v>2110380.3598661558</v>
      </c>
      <c r="AF12">
        <f t="shared" ca="1" si="31"/>
        <v>1082001.919637786</v>
      </c>
      <c r="AG12">
        <f t="shared" ca="1" si="32"/>
        <v>16075143.254750932</v>
      </c>
      <c r="AH12">
        <f t="shared" ca="1" si="33"/>
        <v>2836149.5784153622</v>
      </c>
      <c r="AI12">
        <f t="shared" ca="1" si="34"/>
        <v>5406995.625991324</v>
      </c>
      <c r="AJ12">
        <f t="shared" ca="1" si="35"/>
        <v>415243.31548328162</v>
      </c>
      <c r="AK12">
        <f t="shared" ca="1" si="36"/>
        <v>762268.28901847347</v>
      </c>
      <c r="AL12">
        <f t="shared" ca="1" si="37"/>
        <v>2111833.0746901548</v>
      </c>
      <c r="AM12">
        <f t="shared" ca="1" si="38"/>
        <v>1083042.1128504334</v>
      </c>
      <c r="AN12">
        <f t="shared" ca="1" si="39"/>
        <v>4009.3819043277645</v>
      </c>
      <c r="AO12">
        <f t="shared" ca="1" si="40"/>
        <v>2837833.6655800943</v>
      </c>
      <c r="AP12">
        <f t="shared" ca="1" si="41"/>
        <v>5409320.9207309196</v>
      </c>
      <c r="AQ12">
        <f t="shared" ca="1" si="42"/>
        <v>-414760.97229380842</v>
      </c>
      <c r="AR12">
        <f t="shared" ca="1" si="43"/>
        <v>-762341.16127873212</v>
      </c>
      <c r="AS12">
        <f t="shared" ca="1" si="44"/>
        <v>-2112543.9133906309</v>
      </c>
      <c r="AT12">
        <f t="shared" ca="1" si="45"/>
        <v>-1083350.7976433861</v>
      </c>
      <c r="AU12">
        <f t="shared" ca="1" si="46"/>
        <v>-2951.4147583781787</v>
      </c>
      <c r="AV12">
        <f t="shared" ca="1" si="47"/>
        <v>-2837660.0071835737</v>
      </c>
      <c r="AW12">
        <f t="shared" ca="1" si="48"/>
        <v>-5410104.6316916542</v>
      </c>
    </row>
    <row r="13" spans="2:49" x14ac:dyDescent="0.2">
      <c r="B13">
        <v>5</v>
      </c>
      <c r="C13">
        <v>0.13</v>
      </c>
      <c r="D13">
        <f t="shared" si="11"/>
        <v>879.1795240576771</v>
      </c>
      <c r="E13">
        <f t="shared" si="12"/>
        <v>922.58771968560018</v>
      </c>
      <c r="F13">
        <f t="shared" si="13"/>
        <v>959.99144270207057</v>
      </c>
      <c r="G13">
        <f t="shared" si="14"/>
        <v>895.15673415030506</v>
      </c>
      <c r="H13">
        <f t="shared" ca="1" si="1"/>
        <v>1039.0943511974588</v>
      </c>
      <c r="I13">
        <f t="shared" ca="1" si="2"/>
        <v>751.53094657620215</v>
      </c>
      <c r="J13">
        <f t="shared" ca="1" si="3"/>
        <v>721.31666595233105</v>
      </c>
      <c r="K13">
        <f t="shared" ca="1" si="4"/>
        <v>663.43008552002561</v>
      </c>
      <c r="L13">
        <f t="shared" ca="1" si="5"/>
        <v>125.67056015895376</v>
      </c>
      <c r="M13">
        <f t="shared" ca="1" si="6"/>
        <v>61.720772311842971</v>
      </c>
      <c r="N13">
        <f t="shared" ca="1" si="7"/>
        <v>23.045428111239985</v>
      </c>
      <c r="O13">
        <f t="shared" ca="1" si="8"/>
        <v>89.024292665189421</v>
      </c>
      <c r="P13">
        <f t="shared" ca="1" si="15"/>
        <v>-251.67962008288407</v>
      </c>
      <c r="Q13">
        <f t="shared" ca="1" si="16"/>
        <v>19.964185326625589</v>
      </c>
      <c r="R13">
        <f t="shared" ca="1" si="17"/>
        <v>543.61290879563785</v>
      </c>
      <c r="S13">
        <f t="shared" ca="1" si="18"/>
        <v>409.45825958603047</v>
      </c>
      <c r="T13">
        <f t="shared" ca="1" si="19"/>
        <v>3175.372049246017</v>
      </c>
      <c r="U13">
        <f t="shared" ca="1" si="20"/>
        <v>299.46105324722612</v>
      </c>
      <c r="V13">
        <f t="shared" ca="1" si="21"/>
        <v>-122.43362713095803</v>
      </c>
      <c r="W13">
        <f t="shared" ca="1" si="22"/>
        <v>1702.5244367174844</v>
      </c>
      <c r="X13">
        <f t="shared" ca="1" si="23"/>
        <v>214.6948528241432</v>
      </c>
      <c r="Y13">
        <f t="shared" ca="1" si="24"/>
        <v>157.77863950314639</v>
      </c>
      <c r="Z13">
        <f t="shared" ca="1" si="25"/>
        <v>1472.8476125285333</v>
      </c>
      <c r="AA13">
        <f t="shared" ca="1" si="26"/>
        <v>84.76620042308295</v>
      </c>
      <c r="AB13">
        <f t="shared" ca="1" si="27"/>
        <v>563.57709412226325</v>
      </c>
      <c r="AC13">
        <f t="shared" ca="1" si="28"/>
        <v>1079717.0706904677</v>
      </c>
      <c r="AD13">
        <f t="shared" ca="1" si="29"/>
        <v>564798.76366172242</v>
      </c>
      <c r="AE13">
        <f t="shared" ca="1" si="30"/>
        <v>520297.73258058674</v>
      </c>
      <c r="AF13">
        <f t="shared" ca="1" si="31"/>
        <v>440139.47837310849</v>
      </c>
      <c r="AG13">
        <f t="shared" ca="1" si="32"/>
        <v>10082987.65113285</v>
      </c>
      <c r="AH13">
        <f t="shared" ca="1" si="33"/>
        <v>2898589.4576201877</v>
      </c>
      <c r="AI13">
        <f t="shared" ca="1" si="34"/>
        <v>2169280.0897310008</v>
      </c>
      <c r="AJ13">
        <f t="shared" ca="1" si="35"/>
        <v>1080756.1650416651</v>
      </c>
      <c r="AK13">
        <f t="shared" ca="1" si="36"/>
        <v>565550.29460829857</v>
      </c>
      <c r="AL13">
        <f t="shared" ca="1" si="37"/>
        <v>521019.04924653907</v>
      </c>
      <c r="AM13">
        <f t="shared" ca="1" si="38"/>
        <v>440802.90845862852</v>
      </c>
      <c r="AN13">
        <f t="shared" ca="1" si="39"/>
        <v>3175.372049246017</v>
      </c>
      <c r="AO13">
        <f t="shared" ca="1" si="40"/>
        <v>2900291.982056905</v>
      </c>
      <c r="AP13">
        <f t="shared" ca="1" si="41"/>
        <v>2170752.9373435294</v>
      </c>
      <c r="AQ13">
        <f t="shared" ca="1" si="42"/>
        <v>-1081007.844661748</v>
      </c>
      <c r="AR13">
        <f t="shared" ca="1" si="43"/>
        <v>-565530.33042297198</v>
      </c>
      <c r="AS13">
        <f t="shared" ca="1" si="44"/>
        <v>-520475.43633774342</v>
      </c>
      <c r="AT13">
        <f t="shared" ca="1" si="45"/>
        <v>-440393.45019904251</v>
      </c>
      <c r="AU13">
        <f t="shared" ca="1" si="46"/>
        <v>-3297.805676376975</v>
      </c>
      <c r="AV13">
        <f t="shared" ca="1" si="47"/>
        <v>-2900134.2034174018</v>
      </c>
      <c r="AW13">
        <f t="shared" ca="1" si="48"/>
        <v>-2170189.3602494071</v>
      </c>
    </row>
    <row r="14" spans="2:49" x14ac:dyDescent="0.2">
      <c r="B14">
        <v>6</v>
      </c>
      <c r="C14">
        <v>0.16</v>
      </c>
      <c r="D14">
        <f t="shared" si="11"/>
        <v>839.24220790495451</v>
      </c>
      <c r="E14">
        <f t="shared" si="12"/>
        <v>891.18736557440616</v>
      </c>
      <c r="F14">
        <f t="shared" si="13"/>
        <v>938.87245245590361</v>
      </c>
      <c r="G14">
        <f t="shared" si="14"/>
        <v>858.37112707207234</v>
      </c>
      <c r="H14">
        <f t="shared" ca="1" si="1"/>
        <v>661.74417095562092</v>
      </c>
      <c r="I14">
        <f t="shared" ca="1" si="2"/>
        <v>709.77435959098477</v>
      </c>
      <c r="J14">
        <f t="shared" ca="1" si="3"/>
        <v>1241.8841466367289</v>
      </c>
      <c r="K14">
        <f t="shared" ca="1" si="4"/>
        <v>983.86405244086666</v>
      </c>
      <c r="L14">
        <f t="shared" ca="1" si="5"/>
        <v>149.9793279740999</v>
      </c>
      <c r="M14">
        <f t="shared" ca="1" si="6"/>
        <v>63.044477561594235</v>
      </c>
      <c r="N14">
        <f t="shared" ca="1" si="7"/>
        <v>30.472290926139294</v>
      </c>
      <c r="O14">
        <f t="shared" ca="1" si="8"/>
        <v>115.57818876966329</v>
      </c>
      <c r="P14">
        <f t="shared" ca="1" si="15"/>
        <v>657.2222865217343</v>
      </c>
      <c r="Q14">
        <f t="shared" ca="1" si="16"/>
        <v>495.52759812256329</v>
      </c>
      <c r="R14">
        <f t="shared" ca="1" si="17"/>
        <v>10.654985758416615</v>
      </c>
      <c r="S14">
        <f t="shared" ca="1" si="18"/>
        <v>-223.29960155963587</v>
      </c>
      <c r="T14">
        <f t="shared" ca="1" si="19"/>
        <v>3597.2667296242012</v>
      </c>
      <c r="U14">
        <f t="shared" ca="1" si="20"/>
        <v>359.07428523149667</v>
      </c>
      <c r="V14">
        <f t="shared" ca="1" si="21"/>
        <v>-221.95669838008496</v>
      </c>
      <c r="W14">
        <f t="shared" ca="1" si="22"/>
        <v>1645.6082233964876</v>
      </c>
      <c r="X14">
        <f t="shared" ca="1" si="23"/>
        <v>265.55751674376319</v>
      </c>
      <c r="Y14">
        <f t="shared" ca="1" si="24"/>
        <v>433.92268496209857</v>
      </c>
      <c r="Z14">
        <f t="shared" ca="1" si="25"/>
        <v>1951.6585062277136</v>
      </c>
      <c r="AA14">
        <f t="shared" ca="1" si="26"/>
        <v>93.516768487733529</v>
      </c>
      <c r="AB14">
        <f t="shared" ca="1" si="27"/>
        <v>506.18258388098025</v>
      </c>
      <c r="AC14">
        <f t="shared" ca="1" si="28"/>
        <v>437905.34779374202</v>
      </c>
      <c r="AD14">
        <f t="shared" ca="1" si="29"/>
        <v>503779.64153279254</v>
      </c>
      <c r="AE14">
        <f t="shared" ca="1" si="30"/>
        <v>1542276.2336676365</v>
      </c>
      <c r="AF14">
        <f t="shared" ca="1" si="31"/>
        <v>967988.47368536447</v>
      </c>
      <c r="AG14">
        <f t="shared" ca="1" si="32"/>
        <v>12940327.924061196</v>
      </c>
      <c r="AH14">
        <f t="shared" ca="1" si="33"/>
        <v>2708026.4249101439</v>
      </c>
      <c r="AI14">
        <f t="shared" ca="1" si="34"/>
        <v>3808970.9249309902</v>
      </c>
      <c r="AJ14">
        <f t="shared" ca="1" si="35"/>
        <v>438567.09196469764</v>
      </c>
      <c r="AK14">
        <f t="shared" ca="1" si="36"/>
        <v>504489.41589238349</v>
      </c>
      <c r="AL14">
        <f t="shared" ca="1" si="37"/>
        <v>1543518.1178142733</v>
      </c>
      <c r="AM14">
        <f t="shared" ca="1" si="38"/>
        <v>968972.33773780533</v>
      </c>
      <c r="AN14">
        <f t="shared" ca="1" si="39"/>
        <v>3597.2667296242012</v>
      </c>
      <c r="AO14">
        <f t="shared" ca="1" si="40"/>
        <v>2709672.0331335403</v>
      </c>
      <c r="AP14">
        <f t="shared" ca="1" si="41"/>
        <v>3810922.5834372179</v>
      </c>
      <c r="AQ14">
        <f t="shared" ca="1" si="42"/>
        <v>-437909.86967817589</v>
      </c>
      <c r="AR14">
        <f t="shared" ca="1" si="43"/>
        <v>-503993.88829426095</v>
      </c>
      <c r="AS14">
        <f t="shared" ca="1" si="44"/>
        <v>-1543507.4628285149</v>
      </c>
      <c r="AT14">
        <f t="shared" ca="1" si="45"/>
        <v>-969195.63733936497</v>
      </c>
      <c r="AU14">
        <f t="shared" ca="1" si="46"/>
        <v>-3819.2234280042862</v>
      </c>
      <c r="AV14">
        <f t="shared" ca="1" si="47"/>
        <v>-2709238.1104485784</v>
      </c>
      <c r="AW14">
        <f t="shared" ca="1" si="48"/>
        <v>-3810416.4008533368</v>
      </c>
    </row>
    <row r="15" spans="2:49" x14ac:dyDescent="0.2">
      <c r="B15">
        <v>7</v>
      </c>
      <c r="C15">
        <v>0.19</v>
      </c>
      <c r="D15">
        <f t="shared" si="11"/>
        <v>799.40376170320189</v>
      </c>
      <c r="E15">
        <f t="shared" si="12"/>
        <v>858.68135433443615</v>
      </c>
      <c r="F15">
        <f t="shared" si="13"/>
        <v>914.56763102484865</v>
      </c>
      <c r="G15">
        <f t="shared" si="14"/>
        <v>821.44170397550272</v>
      </c>
      <c r="H15">
        <f t="shared" ca="1" si="1"/>
        <v>1168.9871295032553</v>
      </c>
      <c r="I15">
        <f t="shared" ca="1" si="2"/>
        <v>1142.2574801519538</v>
      </c>
      <c r="J15">
        <f t="shared" ca="1" si="3"/>
        <v>1222.0668414690062</v>
      </c>
      <c r="K15">
        <f t="shared" ca="1" si="4"/>
        <v>644.9862621115675</v>
      </c>
      <c r="L15">
        <f t="shared" ca="1" si="5"/>
        <v>141.17182223211375</v>
      </c>
      <c r="M15">
        <f t="shared" ca="1" si="6"/>
        <v>74.090087205713132</v>
      </c>
      <c r="N15">
        <f t="shared" ca="1" si="7"/>
        <v>42.728216343146784</v>
      </c>
      <c r="O15">
        <f t="shared" ca="1" si="8"/>
        <v>134.95916250254626</v>
      </c>
      <c r="P15">
        <f t="shared" ca="1" si="15"/>
        <v>-187.57637968974063</v>
      </c>
      <c r="Q15">
        <f t="shared" ca="1" si="16"/>
        <v>-234.08426360941979</v>
      </c>
      <c r="R15">
        <f t="shared" ca="1" si="17"/>
        <v>93.98496051063276</v>
      </c>
      <c r="S15">
        <f t="shared" ca="1" si="18"/>
        <v>716.06945832104384</v>
      </c>
      <c r="T15">
        <f t="shared" ca="1" si="19"/>
        <v>4178.2977132357828</v>
      </c>
      <c r="U15">
        <f t="shared" ca="1" si="20"/>
        <v>392.94928828351999</v>
      </c>
      <c r="V15">
        <f t="shared" ca="1" si="21"/>
        <v>397.50480103452333</v>
      </c>
      <c r="W15">
        <f t="shared" ca="1" si="22"/>
        <v>1813.973391614823</v>
      </c>
      <c r="X15">
        <f t="shared" ca="1" si="23"/>
        <v>276.13098473466005</v>
      </c>
      <c r="Y15">
        <f t="shared" ca="1" si="24"/>
        <v>528.49307863130286</v>
      </c>
      <c r="Z15">
        <f t="shared" ca="1" si="25"/>
        <v>2364.3243216209603</v>
      </c>
      <c r="AA15">
        <f t="shared" ca="1" si="26"/>
        <v>116.81830354885992</v>
      </c>
      <c r="AB15">
        <f t="shared" ca="1" si="27"/>
        <v>-140.09930309878715</v>
      </c>
      <c r="AC15">
        <f t="shared" ca="1" si="28"/>
        <v>1366530.9089442608</v>
      </c>
      <c r="AD15">
        <f t="shared" ca="1" si="29"/>
        <v>1304752.1509630911</v>
      </c>
      <c r="AE15">
        <f t="shared" ca="1" si="30"/>
        <v>1493447.3650180332</v>
      </c>
      <c r="AF15">
        <f t="shared" ca="1" si="31"/>
        <v>416007.27831265167</v>
      </c>
      <c r="AG15">
        <f t="shared" ca="1" si="32"/>
        <v>17458171.780431371</v>
      </c>
      <c r="AH15">
        <f t="shared" ca="1" si="33"/>
        <v>3290499.4654865838</v>
      </c>
      <c r="AI15">
        <f t="shared" ca="1" si="34"/>
        <v>5590029.4978084145</v>
      </c>
      <c r="AJ15">
        <f t="shared" ca="1" si="35"/>
        <v>1367699.896073764</v>
      </c>
      <c r="AK15">
        <f t="shared" ca="1" si="36"/>
        <v>1305894.408443243</v>
      </c>
      <c r="AL15">
        <f t="shared" ca="1" si="37"/>
        <v>1494669.4318595021</v>
      </c>
      <c r="AM15">
        <f t="shared" ca="1" si="38"/>
        <v>416652.26457476325</v>
      </c>
      <c r="AN15">
        <f t="shared" ca="1" si="39"/>
        <v>4178.2977132357828</v>
      </c>
      <c r="AO15">
        <f t="shared" ca="1" si="40"/>
        <v>3292313.4388781986</v>
      </c>
      <c r="AP15">
        <f t="shared" ca="1" si="41"/>
        <v>5592393.8221300356</v>
      </c>
      <c r="AQ15">
        <f t="shared" ca="1" si="42"/>
        <v>-1367887.4724534538</v>
      </c>
      <c r="AR15">
        <f t="shared" ca="1" si="43"/>
        <v>-1306128.4927068525</v>
      </c>
      <c r="AS15">
        <f t="shared" ca="1" si="44"/>
        <v>-1494575.4468989915</v>
      </c>
      <c r="AT15">
        <f t="shared" ca="1" si="45"/>
        <v>-415936.19511644222</v>
      </c>
      <c r="AU15">
        <f t="shared" ca="1" si="46"/>
        <v>-3780.7929122012592</v>
      </c>
      <c r="AV15">
        <f t="shared" ca="1" si="47"/>
        <v>-3291784.9457995673</v>
      </c>
      <c r="AW15">
        <f t="shared" ca="1" si="48"/>
        <v>-5592533.921433134</v>
      </c>
    </row>
    <row r="16" spans="2:49" x14ac:dyDescent="0.2">
      <c r="B16">
        <v>8</v>
      </c>
      <c r="C16">
        <v>0.22</v>
      </c>
      <c r="D16">
        <f t="shared" si="11"/>
        <v>759.76721821417414</v>
      </c>
      <c r="E16">
        <f t="shared" si="12"/>
        <v>825.64570009379065</v>
      </c>
      <c r="F16">
        <f t="shared" si="13"/>
        <v>887.62742897654891</v>
      </c>
      <c r="G16">
        <f t="shared" si="14"/>
        <v>784.58770353842147</v>
      </c>
      <c r="H16">
        <f t="shared" ca="1" si="1"/>
        <v>840.23892758140096</v>
      </c>
      <c r="I16">
        <f t="shared" ca="1" si="2"/>
        <v>834.08312933682089</v>
      </c>
      <c r="J16">
        <f t="shared" ca="1" si="3"/>
        <v>1273.3235856364922</v>
      </c>
      <c r="K16">
        <f t="shared" ca="1" si="4"/>
        <v>1226.096557930065</v>
      </c>
      <c r="L16">
        <f t="shared" ca="1" si="5"/>
        <v>166.23928062220347</v>
      </c>
      <c r="M16">
        <f t="shared" ca="1" si="6"/>
        <v>100.05992580567808</v>
      </c>
      <c r="N16">
        <f t="shared" ca="1" si="7"/>
        <v>42.909647735022759</v>
      </c>
      <c r="O16">
        <f t="shared" ca="1" si="8"/>
        <v>132.81293624968407</v>
      </c>
      <c r="P16">
        <f t="shared" ca="1" si="15"/>
        <v>-257.78999506987532</v>
      </c>
      <c r="Q16">
        <f t="shared" ca="1" si="16"/>
        <v>84.562200820044168</v>
      </c>
      <c r="R16">
        <f t="shared" ca="1" si="17"/>
        <v>-488.74740054481344</v>
      </c>
      <c r="S16">
        <f t="shared" ca="1" si="18"/>
        <v>-359.65503121824452</v>
      </c>
      <c r="T16">
        <f t="shared" ca="1" si="19"/>
        <v>4173.7422004847795</v>
      </c>
      <c r="U16">
        <f t="shared" ca="1" si="20"/>
        <v>442.02179041258836</v>
      </c>
      <c r="V16">
        <f t="shared" ca="1" si="21"/>
        <v>1905.6738068380664</v>
      </c>
      <c r="W16">
        <f t="shared" ca="1" si="22"/>
        <v>2066.3354855114658</v>
      </c>
      <c r="X16">
        <f t="shared" ca="1" si="23"/>
        <v>299.05221687188754</v>
      </c>
      <c r="Y16">
        <f t="shared" ca="1" si="24"/>
        <v>-617.44502628811961</v>
      </c>
      <c r="Z16">
        <f t="shared" ca="1" si="25"/>
        <v>2107.4067149733132</v>
      </c>
      <c r="AA16">
        <f t="shared" ca="1" si="26"/>
        <v>142.96957354070082</v>
      </c>
      <c r="AB16">
        <f t="shared" ca="1" si="27"/>
        <v>-404.18519972476952</v>
      </c>
      <c r="AC16">
        <f t="shared" ca="1" si="28"/>
        <v>706001.45542314276</v>
      </c>
      <c r="AD16">
        <f t="shared" ca="1" si="29"/>
        <v>695694.66664430383</v>
      </c>
      <c r="AE16">
        <f t="shared" ca="1" si="30"/>
        <v>1621352.9537381732</v>
      </c>
      <c r="AF16">
        <f t="shared" ca="1" si="31"/>
        <v>1503312.7693679533</v>
      </c>
      <c r="AG16">
        <f t="shared" ca="1" si="32"/>
        <v>17420123.956107531</v>
      </c>
      <c r="AH16">
        <f t="shared" ca="1" si="33"/>
        <v>4269742.3386839051</v>
      </c>
      <c r="AI16">
        <f t="shared" ca="1" si="34"/>
        <v>4441163.0623146119</v>
      </c>
      <c r="AJ16">
        <f t="shared" ca="1" si="35"/>
        <v>706841.69435072411</v>
      </c>
      <c r="AK16">
        <f t="shared" ca="1" si="36"/>
        <v>696528.74977364065</v>
      </c>
      <c r="AL16">
        <f t="shared" ca="1" si="37"/>
        <v>1622626.2773238097</v>
      </c>
      <c r="AM16">
        <f t="shared" ca="1" si="38"/>
        <v>1504538.8659258834</v>
      </c>
      <c r="AN16">
        <f t="shared" ca="1" si="39"/>
        <v>4173.7422004847795</v>
      </c>
      <c r="AO16">
        <f t="shared" ca="1" si="40"/>
        <v>4271808.6741694165</v>
      </c>
      <c r="AP16">
        <f t="shared" ca="1" si="41"/>
        <v>4443270.4690295849</v>
      </c>
      <c r="AQ16">
        <f t="shared" ca="1" si="42"/>
        <v>-707099.48434579396</v>
      </c>
      <c r="AR16">
        <f t="shared" ca="1" si="43"/>
        <v>-696444.18757282058</v>
      </c>
      <c r="AS16">
        <f t="shared" ca="1" si="44"/>
        <v>-1623115.0247243545</v>
      </c>
      <c r="AT16">
        <f t="shared" ca="1" si="45"/>
        <v>-1504898.5209571016</v>
      </c>
      <c r="AU16">
        <f t="shared" ca="1" si="46"/>
        <v>-2268.068393646713</v>
      </c>
      <c r="AV16">
        <f t="shared" ca="1" si="47"/>
        <v>-4272426.1191957043</v>
      </c>
      <c r="AW16">
        <f t="shared" ca="1" si="48"/>
        <v>-4443674.6542293094</v>
      </c>
    </row>
    <row r="17" spans="2:49" x14ac:dyDescent="0.2">
      <c r="B17">
        <v>9</v>
      </c>
      <c r="C17">
        <v>0.25</v>
      </c>
      <c r="D17">
        <f t="shared" si="11"/>
        <v>720.38312484594462</v>
      </c>
      <c r="E17">
        <f t="shared" si="12"/>
        <v>792.40662428764369</v>
      </c>
      <c r="F17">
        <f t="shared" si="13"/>
        <v>858.54631973208382</v>
      </c>
      <c r="G17">
        <f t="shared" si="14"/>
        <v>747.90617111249594</v>
      </c>
      <c r="H17">
        <f t="shared" ca="1" si="1"/>
        <v>416.20965188932217</v>
      </c>
      <c r="I17">
        <f t="shared" ca="1" si="2"/>
        <v>818.58540435118698</v>
      </c>
      <c r="J17">
        <f t="shared" ca="1" si="3"/>
        <v>741.66653735665602</v>
      </c>
      <c r="K17">
        <f t="shared" ca="1" si="4"/>
        <v>733.62859046213646</v>
      </c>
      <c r="L17">
        <f t="shared" ca="1" si="5"/>
        <v>165.51265119662619</v>
      </c>
      <c r="M17">
        <f t="shared" ca="1" si="6"/>
        <v>109.64356693185417</v>
      </c>
      <c r="N17">
        <f t="shared" ca="1" si="7"/>
        <v>43.593794439472518</v>
      </c>
      <c r="O17">
        <f t="shared" ca="1" si="8"/>
        <v>146.21603807779718</v>
      </c>
      <c r="P17">
        <f t="shared" ca="1" si="15"/>
        <v>579.27518609165179</v>
      </c>
      <c r="Q17">
        <f t="shared" ca="1" si="16"/>
        <v>-18.794446257800104</v>
      </c>
      <c r="R17">
        <f t="shared" ca="1" si="17"/>
        <v>257.02448922552128</v>
      </c>
      <c r="S17">
        <f t="shared" ca="1" si="18"/>
        <v>237.76790133945826</v>
      </c>
      <c r="T17">
        <f t="shared" ca="1" si="19"/>
        <v>2710.0901840593015</v>
      </c>
      <c r="U17">
        <f t="shared" ca="1" si="20"/>
        <v>464.96605064575004</v>
      </c>
      <c r="V17">
        <f t="shared" ca="1" si="21"/>
        <v>-125.34102910733128</v>
      </c>
      <c r="W17">
        <f t="shared" ca="1" si="22"/>
        <v>1149.8382423514586</v>
      </c>
      <c r="X17">
        <f t="shared" ca="1" si="23"/>
        <v>311.72868927442335</v>
      </c>
      <c r="Y17">
        <f t="shared" ca="1" si="24"/>
        <v>817.04308743111017</v>
      </c>
      <c r="Z17">
        <f t="shared" ca="1" si="25"/>
        <v>1560.2519417078429</v>
      </c>
      <c r="AA17">
        <f t="shared" ca="1" si="26"/>
        <v>153.2373613713267</v>
      </c>
      <c r="AB17">
        <f t="shared" ca="1" si="27"/>
        <v>238.2300429677212</v>
      </c>
      <c r="AC17">
        <f t="shared" ca="1" si="28"/>
        <v>173230.47432583076</v>
      </c>
      <c r="AD17">
        <f t="shared" ca="1" si="29"/>
        <v>670082.06421679631</v>
      </c>
      <c r="AE17">
        <f t="shared" ca="1" si="30"/>
        <v>550069.25263461203</v>
      </c>
      <c r="AF17">
        <f t="shared" ca="1" si="31"/>
        <v>538210.90874346113</v>
      </c>
      <c r="AG17">
        <f t="shared" ca="1" si="32"/>
        <v>7344588.8057345785</v>
      </c>
      <c r="AH17">
        <f t="shared" ca="1" si="33"/>
        <v>1322127.9835738917</v>
      </c>
      <c r="AI17">
        <f t="shared" ca="1" si="34"/>
        <v>2434386.121603094</v>
      </c>
      <c r="AJ17">
        <f t="shared" ca="1" si="35"/>
        <v>173646.68397772007</v>
      </c>
      <c r="AK17">
        <f t="shared" ca="1" si="36"/>
        <v>670900.64962114755</v>
      </c>
      <c r="AL17">
        <f t="shared" ca="1" si="37"/>
        <v>550810.91917196871</v>
      </c>
      <c r="AM17">
        <f t="shared" ca="1" si="38"/>
        <v>538944.53733392328</v>
      </c>
      <c r="AN17">
        <f t="shared" ca="1" si="39"/>
        <v>2710.0901840593015</v>
      </c>
      <c r="AO17">
        <f t="shared" ca="1" si="40"/>
        <v>1323277.8218162432</v>
      </c>
      <c r="AP17">
        <f t="shared" ca="1" si="41"/>
        <v>2435946.373544802</v>
      </c>
      <c r="AQ17">
        <f t="shared" ca="1" si="42"/>
        <v>-173067.4087916284</v>
      </c>
      <c r="AR17">
        <f t="shared" ca="1" si="43"/>
        <v>-670919.4440674053</v>
      </c>
      <c r="AS17">
        <f t="shared" ca="1" si="44"/>
        <v>-550553.89468274324</v>
      </c>
      <c r="AT17">
        <f t="shared" ca="1" si="45"/>
        <v>-538706.76943258382</v>
      </c>
      <c r="AU17">
        <f t="shared" ca="1" si="46"/>
        <v>-2835.4312131666329</v>
      </c>
      <c r="AV17">
        <f t="shared" ca="1" si="47"/>
        <v>-1322460.7787288122</v>
      </c>
      <c r="AW17">
        <f t="shared" ca="1" si="48"/>
        <v>-2435708.143501834</v>
      </c>
    </row>
    <row r="18" spans="2:49" x14ac:dyDescent="0.2">
      <c r="B18">
        <v>10</v>
      </c>
      <c r="C18">
        <v>0.28000000000000003</v>
      </c>
      <c r="D18">
        <f t="shared" si="11"/>
        <v>681.2892384326542</v>
      </c>
      <c r="E18">
        <f t="shared" si="12"/>
        <v>759.15514268077015</v>
      </c>
      <c r="F18">
        <f t="shared" si="13"/>
        <v>827.76345740613738</v>
      </c>
      <c r="G18">
        <f t="shared" si="14"/>
        <v>711.4504550846018</v>
      </c>
      <c r="H18">
        <f t="shared" ca="1" si="1"/>
        <v>829.97218678434774</v>
      </c>
      <c r="I18">
        <f t="shared" ca="1" si="2"/>
        <v>690.14739116153271</v>
      </c>
      <c r="J18">
        <f t="shared" ca="1" si="3"/>
        <v>955.0972321427048</v>
      </c>
      <c r="K18">
        <f t="shared" ca="1" si="4"/>
        <v>825.18045372379754</v>
      </c>
      <c r="L18">
        <f t="shared" ca="1" si="5"/>
        <v>166.53540389724557</v>
      </c>
      <c r="M18">
        <f t="shared" ca="1" si="6"/>
        <v>91.328181172813018</v>
      </c>
      <c r="N18">
        <f t="shared" ca="1" si="7"/>
        <v>43.478272945535565</v>
      </c>
      <c r="O18">
        <f t="shared" ca="1" si="8"/>
        <v>138.19504775627726</v>
      </c>
      <c r="P18">
        <f t="shared" ca="1" si="15"/>
        <v>35.388496308704219</v>
      </c>
      <c r="Q18">
        <f t="shared" ca="1" si="16"/>
        <v>-53.64373422953058</v>
      </c>
      <c r="R18">
        <f t="shared" ca="1" si="17"/>
        <v>-187.38506074476433</v>
      </c>
      <c r="S18">
        <f t="shared" ca="1" si="18"/>
        <v>-48.336958395033577</v>
      </c>
      <c r="T18">
        <f t="shared" ca="1" si="19"/>
        <v>3300.3972638123828</v>
      </c>
      <c r="U18">
        <f t="shared" ca="1" si="20"/>
        <v>439.53690577187149</v>
      </c>
      <c r="V18">
        <f t="shared" ca="1" si="21"/>
        <v>1133.0510686043674</v>
      </c>
      <c r="W18">
        <f t="shared" ca="1" si="22"/>
        <v>1655.1526405081454</v>
      </c>
      <c r="X18">
        <f t="shared" ca="1" si="23"/>
        <v>304.73045165352283</v>
      </c>
      <c r="Y18">
        <f t="shared" ca="1" si="24"/>
        <v>-12.948462086329471</v>
      </c>
      <c r="Z18">
        <f t="shared" ca="1" si="25"/>
        <v>1645.2446233042374</v>
      </c>
      <c r="AA18">
        <f t="shared" ca="1" si="26"/>
        <v>134.8064541183486</v>
      </c>
      <c r="AB18">
        <f t="shared" ca="1" si="27"/>
        <v>-241.02879497429478</v>
      </c>
      <c r="AC18">
        <f t="shared" ca="1" si="28"/>
        <v>688853.83083559223</v>
      </c>
      <c r="AD18">
        <f t="shared" ca="1" si="29"/>
        <v>476303.42152706964</v>
      </c>
      <c r="AE18">
        <f t="shared" ca="1" si="30"/>
        <v>912210.72284665576</v>
      </c>
      <c r="AF18">
        <f t="shared" ca="1" si="31"/>
        <v>680922.78120781237</v>
      </c>
      <c r="AG18">
        <f t="shared" ca="1" si="32"/>
        <v>10892622.098980263</v>
      </c>
      <c r="AH18">
        <f t="shared" ca="1" si="33"/>
        <v>2739530.2633810858</v>
      </c>
      <c r="AI18">
        <f t="shared" ca="1" si="34"/>
        <v>2706829.870511502</v>
      </c>
      <c r="AJ18">
        <f t="shared" ca="1" si="35"/>
        <v>689683.80302237661</v>
      </c>
      <c r="AK18">
        <f t="shared" ca="1" si="36"/>
        <v>476993.56891823118</v>
      </c>
      <c r="AL18">
        <f t="shared" ca="1" si="37"/>
        <v>913165.82007879845</v>
      </c>
      <c r="AM18">
        <f t="shared" ca="1" si="38"/>
        <v>681747.96166153613</v>
      </c>
      <c r="AN18">
        <f t="shared" ca="1" si="39"/>
        <v>3300.3972638123828</v>
      </c>
      <c r="AO18">
        <f t="shared" ca="1" si="40"/>
        <v>2741185.4160215938</v>
      </c>
      <c r="AP18">
        <f t="shared" ca="1" si="41"/>
        <v>2708475.1151348064</v>
      </c>
      <c r="AQ18">
        <f t="shared" ca="1" si="42"/>
        <v>-689648.41452606791</v>
      </c>
      <c r="AR18">
        <f t="shared" ca="1" si="43"/>
        <v>-477047.21265246073</v>
      </c>
      <c r="AS18">
        <f t="shared" ca="1" si="44"/>
        <v>-913353.20513954316</v>
      </c>
      <c r="AT18">
        <f t="shared" ca="1" si="45"/>
        <v>-681796.29861993121</v>
      </c>
      <c r="AU18">
        <f t="shared" ca="1" si="46"/>
        <v>-2167.3461952080152</v>
      </c>
      <c r="AV18">
        <f t="shared" ca="1" si="47"/>
        <v>-2741198.3644836801</v>
      </c>
      <c r="AW18">
        <f t="shared" ca="1" si="48"/>
        <v>-2708716.1439297805</v>
      </c>
    </row>
    <row r="19" spans="2:49" x14ac:dyDescent="0.2">
      <c r="B19">
        <v>11</v>
      </c>
      <c r="C19">
        <v>0.31</v>
      </c>
      <c r="D19">
        <f t="shared" si="11"/>
        <v>642.52220009146686</v>
      </c>
      <c r="E19">
        <f t="shared" si="12"/>
        <v>726.0088675143063</v>
      </c>
      <c r="F19">
        <f t="shared" si="13"/>
        <v>795.6658153903112</v>
      </c>
      <c r="G19">
        <f t="shared" si="14"/>
        <v>675.25877617235983</v>
      </c>
      <c r="H19">
        <f t="shared" ca="1" si="1"/>
        <v>698.82527919580639</v>
      </c>
      <c r="I19">
        <f t="shared" ca="1" si="2"/>
        <v>545.17547575918911</v>
      </c>
      <c r="J19">
        <f t="shared" ca="1" si="3"/>
        <v>724.2338984524049</v>
      </c>
      <c r="K19">
        <f t="shared" ca="1" si="4"/>
        <v>638.6484475724867</v>
      </c>
      <c r="L19">
        <f t="shared" ca="1" si="5"/>
        <v>240.66911753630438</v>
      </c>
      <c r="M19">
        <f t="shared" ca="1" si="6"/>
        <v>114.08230476638771</v>
      </c>
      <c r="N19">
        <f t="shared" ca="1" si="7"/>
        <v>55.424952897344241</v>
      </c>
      <c r="O19">
        <f t="shared" ca="1" si="8"/>
        <v>157.66317990778316</v>
      </c>
      <c r="P19">
        <f t="shared" ca="1" si="15"/>
        <v>71.508476900539449</v>
      </c>
      <c r="Q19">
        <f t="shared" ca="1" si="16"/>
        <v>-45.665576355034673</v>
      </c>
      <c r="R19">
        <f t="shared" ca="1" si="17"/>
        <v>51.017304011789719</v>
      </c>
      <c r="S19">
        <f t="shared" ca="1" si="18"/>
        <v>597.25967190190545</v>
      </c>
      <c r="T19">
        <f t="shared" ca="1" si="19"/>
        <v>2606.8831009798869</v>
      </c>
      <c r="U19">
        <f t="shared" ca="1" si="20"/>
        <v>567.83955510781948</v>
      </c>
      <c r="V19">
        <f t="shared" ca="1" si="21"/>
        <v>461.55923375643874</v>
      </c>
      <c r="W19">
        <f t="shared" ca="1" si="22"/>
        <v>1337.4737267682931</v>
      </c>
      <c r="X19">
        <f t="shared" ca="1" si="23"/>
        <v>398.33229744408754</v>
      </c>
      <c r="Y19">
        <f t="shared" ca="1" si="24"/>
        <v>668.76814880244501</v>
      </c>
      <c r="Z19">
        <f t="shared" ca="1" si="25"/>
        <v>1269.409374211594</v>
      </c>
      <c r="AA19">
        <f t="shared" ca="1" si="26"/>
        <v>169.50725766373193</v>
      </c>
      <c r="AB19">
        <f t="shared" ca="1" si="27"/>
        <v>5.3517276567549743</v>
      </c>
      <c r="AC19">
        <f t="shared" ca="1" si="28"/>
        <v>488356.77084309678</v>
      </c>
      <c r="AD19">
        <f t="shared" ca="1" si="29"/>
        <v>297216.29936925822</v>
      </c>
      <c r="AE19">
        <f t="shared" ca="1" si="30"/>
        <v>524514.73966756836</v>
      </c>
      <c r="AF19">
        <f t="shared" ca="1" si="31"/>
        <v>407871.83958674729</v>
      </c>
      <c r="AG19">
        <f t="shared" ca="1" si="32"/>
        <v>6795839.5021745106</v>
      </c>
      <c r="AH19">
        <f t="shared" ca="1" si="33"/>
        <v>1788835.9697954666</v>
      </c>
      <c r="AI19">
        <f t="shared" ca="1" si="34"/>
        <v>1611400.1593362708</v>
      </c>
      <c r="AJ19">
        <f t="shared" ca="1" si="35"/>
        <v>489055.59612229257</v>
      </c>
      <c r="AK19">
        <f t="shared" ca="1" si="36"/>
        <v>297761.47484501742</v>
      </c>
      <c r="AL19">
        <f t="shared" ca="1" si="37"/>
        <v>525238.97356602072</v>
      </c>
      <c r="AM19">
        <f t="shared" ca="1" si="38"/>
        <v>408510.48803431977</v>
      </c>
      <c r="AN19">
        <f t="shared" ca="1" si="39"/>
        <v>2606.8831009798869</v>
      </c>
      <c r="AO19">
        <f t="shared" ca="1" si="40"/>
        <v>1790173.4435222349</v>
      </c>
      <c r="AP19">
        <f t="shared" ca="1" si="41"/>
        <v>1612669.5687104824</v>
      </c>
      <c r="AQ19">
        <f t="shared" ca="1" si="42"/>
        <v>-488984.08764539205</v>
      </c>
      <c r="AR19">
        <f t="shared" ca="1" si="43"/>
        <v>-297807.14042137243</v>
      </c>
      <c r="AS19">
        <f t="shared" ca="1" si="44"/>
        <v>-525187.95626200899</v>
      </c>
      <c r="AT19">
        <f t="shared" ca="1" si="45"/>
        <v>-407913.2283624179</v>
      </c>
      <c r="AU19">
        <f t="shared" ca="1" si="46"/>
        <v>-2145.3238672234484</v>
      </c>
      <c r="AV19">
        <f t="shared" ca="1" si="47"/>
        <v>-1789504.6753734325</v>
      </c>
      <c r="AW19">
        <f t="shared" ca="1" si="48"/>
        <v>-1612664.2169828257</v>
      </c>
    </row>
    <row r="20" spans="2:49" x14ac:dyDescent="0.2">
      <c r="B20">
        <v>12</v>
      </c>
      <c r="C20">
        <v>0.34</v>
      </c>
      <c r="D20">
        <f t="shared" si="11"/>
        <v>604.12151379987358</v>
      </c>
      <c r="E20">
        <f t="shared" si="12"/>
        <v>693.04548977154911</v>
      </c>
      <c r="F20">
        <f t="shared" si="13"/>
        <v>762.59270739707017</v>
      </c>
      <c r="G20">
        <f t="shared" si="14"/>
        <v>639.3652165063545</v>
      </c>
      <c r="H20">
        <f t="shared" ca="1" si="1"/>
        <v>529.66463856004145</v>
      </c>
      <c r="I20">
        <f t="shared" ca="1" si="2"/>
        <v>385.42759463776673</v>
      </c>
      <c r="J20">
        <f t="shared" ca="1" si="3"/>
        <v>719.82624956685038</v>
      </c>
      <c r="K20">
        <f t="shared" ca="1" si="4"/>
        <v>1078.244939566609</v>
      </c>
      <c r="L20">
        <f t="shared" ca="1" si="5"/>
        <v>201.93415098911521</v>
      </c>
      <c r="M20">
        <f t="shared" ca="1" si="6"/>
        <v>125.97277244826634</v>
      </c>
      <c r="N20">
        <f t="shared" ca="1" si="7"/>
        <v>50.141377856672214</v>
      </c>
      <c r="O20">
        <f t="shared" ca="1" si="8"/>
        <v>170.42379575645512</v>
      </c>
      <c r="P20">
        <f t="shared" ca="1" si="15"/>
        <v>136.97213850359424</v>
      </c>
      <c r="Q20">
        <f t="shared" ca="1" si="16"/>
        <v>411.52879715121026</v>
      </c>
      <c r="R20">
        <f t="shared" ca="1" si="17"/>
        <v>138.05401365303069</v>
      </c>
      <c r="S20">
        <f t="shared" ca="1" si="18"/>
        <v>-397.83152241353469</v>
      </c>
      <c r="T20">
        <f t="shared" ca="1" si="19"/>
        <v>2713.1634223312676</v>
      </c>
      <c r="U20">
        <f t="shared" ca="1" si="20"/>
        <v>548.47209705050886</v>
      </c>
      <c r="V20">
        <f t="shared" ca="1" si="21"/>
        <v>808.22076720671771</v>
      </c>
      <c r="W20">
        <f t="shared" ca="1" si="22"/>
        <v>1607.9095781266506</v>
      </c>
      <c r="X20">
        <f t="shared" ca="1" si="23"/>
        <v>372.3579467455703</v>
      </c>
      <c r="Y20">
        <f t="shared" ca="1" si="24"/>
        <v>-260.85938390994068</v>
      </c>
      <c r="Z20">
        <f t="shared" ca="1" si="25"/>
        <v>1105.2538442046171</v>
      </c>
      <c r="AA20">
        <f t="shared" ca="1" si="26"/>
        <v>176.11415030493856</v>
      </c>
      <c r="AB20">
        <f t="shared" ca="1" si="27"/>
        <v>549.58281080424115</v>
      </c>
      <c r="AC20">
        <f t="shared" ca="1" si="28"/>
        <v>280544.62934093934</v>
      </c>
      <c r="AD20">
        <f t="shared" ca="1" si="29"/>
        <v>148554.43070825463</v>
      </c>
      <c r="AE20">
        <f t="shared" ca="1" si="30"/>
        <v>518149.82956547756</v>
      </c>
      <c r="AF20">
        <f t="shared" ca="1" si="31"/>
        <v>1162612.1497010002</v>
      </c>
      <c r="AG20">
        <f t="shared" ca="1" si="32"/>
        <v>7361255.756276316</v>
      </c>
      <c r="AH20">
        <f t="shared" ca="1" si="33"/>
        <v>2585373.2114314232</v>
      </c>
      <c r="AI20">
        <f t="shared" ca="1" si="34"/>
        <v>1221586.0601290839</v>
      </c>
      <c r="AJ20">
        <f t="shared" ca="1" si="35"/>
        <v>281074.29397949937</v>
      </c>
      <c r="AK20">
        <f t="shared" ca="1" si="36"/>
        <v>148939.85830289239</v>
      </c>
      <c r="AL20">
        <f t="shared" ca="1" si="37"/>
        <v>518869.65581504442</v>
      </c>
      <c r="AM20">
        <f t="shared" ca="1" si="38"/>
        <v>1163690.3946405668</v>
      </c>
      <c r="AN20">
        <f t="shared" ca="1" si="39"/>
        <v>2713.1634223312676</v>
      </c>
      <c r="AO20">
        <f t="shared" ca="1" si="40"/>
        <v>2586981.1210095501</v>
      </c>
      <c r="AP20">
        <f t="shared" ca="1" si="41"/>
        <v>1222691.3139732885</v>
      </c>
      <c r="AQ20">
        <f t="shared" ca="1" si="42"/>
        <v>-280937.32184099581</v>
      </c>
      <c r="AR20">
        <f t="shared" ca="1" si="43"/>
        <v>-148528.32950574119</v>
      </c>
      <c r="AS20">
        <f t="shared" ca="1" si="44"/>
        <v>-518731.6018013914</v>
      </c>
      <c r="AT20">
        <f t="shared" ca="1" si="45"/>
        <v>-1164088.2261629803</v>
      </c>
      <c r="AU20">
        <f t="shared" ca="1" si="46"/>
        <v>-1904.9426551245499</v>
      </c>
      <c r="AV20">
        <f t="shared" ca="1" si="47"/>
        <v>-2587241.98039346</v>
      </c>
      <c r="AW20">
        <f t="shared" ca="1" si="48"/>
        <v>-1222141.7311624843</v>
      </c>
    </row>
    <row r="21" spans="2:49" x14ac:dyDescent="0.2">
      <c r="B21">
        <v>13</v>
      </c>
      <c r="C21">
        <v>0.37</v>
      </c>
      <c r="D21">
        <f t="shared" si="11"/>
        <v>566.13129636273243</v>
      </c>
      <c r="E21">
        <f t="shared" si="12"/>
        <v>660.32113206193094</v>
      </c>
      <c r="F21">
        <f t="shared" si="13"/>
        <v>728.84091029625699</v>
      </c>
      <c r="G21">
        <f t="shared" si="14"/>
        <v>603.80427947350825</v>
      </c>
      <c r="H21">
        <f t="shared" ca="1" si="1"/>
        <v>464.70262607452048</v>
      </c>
      <c r="I21">
        <f t="shared" ca="1" si="2"/>
        <v>670.98361934071067</v>
      </c>
      <c r="J21">
        <f t="shared" ca="1" si="3"/>
        <v>807.73888536320885</v>
      </c>
      <c r="K21">
        <f t="shared" ca="1" si="4"/>
        <v>509.98962139661916</v>
      </c>
      <c r="L21">
        <f t="shared" ca="1" si="5"/>
        <v>199.51191540946465</v>
      </c>
      <c r="M21">
        <f t="shared" ca="1" si="6"/>
        <v>118.848183890782</v>
      </c>
      <c r="N21">
        <f t="shared" ca="1" si="7"/>
        <v>44.945504427466993</v>
      </c>
      <c r="O21">
        <f t="shared" ca="1" si="8"/>
        <v>181.1651329726653</v>
      </c>
      <c r="P21">
        <f t="shared" ca="1" si="15"/>
        <v>66.545759165980172</v>
      </c>
      <c r="Q21">
        <f t="shared" ca="1" si="16"/>
        <v>-165.71098155562751</v>
      </c>
      <c r="R21">
        <f t="shared" ca="1" si="17"/>
        <v>-353.1983921965965</v>
      </c>
      <c r="S21">
        <f t="shared" ca="1" si="18"/>
        <v>328.78604028714062</v>
      </c>
      <c r="T21">
        <f t="shared" ca="1" si="19"/>
        <v>2453.4147521750588</v>
      </c>
      <c r="U21">
        <f t="shared" ca="1" si="20"/>
        <v>544.47073670037889</v>
      </c>
      <c r="V21">
        <f t="shared" ca="1" si="21"/>
        <v>1212.5190476998605</v>
      </c>
      <c r="W21">
        <f t="shared" ca="1" si="22"/>
        <v>974.69224747113958</v>
      </c>
      <c r="X21">
        <f t="shared" ca="1" si="23"/>
        <v>380.67704838212995</v>
      </c>
      <c r="Y21">
        <f t="shared" ca="1" si="24"/>
        <v>395.33179945312082</v>
      </c>
      <c r="Z21">
        <f t="shared" ca="1" si="25"/>
        <v>1478.7225047039196</v>
      </c>
      <c r="AA21">
        <f t="shared" ca="1" si="26"/>
        <v>163.793688318249</v>
      </c>
      <c r="AB21">
        <f t="shared" ca="1" si="27"/>
        <v>-518.90937375222416</v>
      </c>
      <c r="AC21">
        <f t="shared" ca="1" si="28"/>
        <v>215948.53068055559</v>
      </c>
      <c r="AD21">
        <f t="shared" ca="1" si="29"/>
        <v>450219.01742355974</v>
      </c>
      <c r="AE21">
        <f t="shared" ca="1" si="30"/>
        <v>652442.10692779906</v>
      </c>
      <c r="AF21">
        <f t="shared" ca="1" si="31"/>
        <v>260089.41393226694</v>
      </c>
      <c r="AG21">
        <f t="shared" ca="1" si="32"/>
        <v>6019243.9461902054</v>
      </c>
      <c r="AH21">
        <f t="shared" ca="1" si="33"/>
        <v>950024.97728034121</v>
      </c>
      <c r="AI21">
        <f t="shared" ca="1" si="34"/>
        <v>2186620.2459178334</v>
      </c>
      <c r="AJ21">
        <f t="shared" ca="1" si="35"/>
        <v>216413.23330663011</v>
      </c>
      <c r="AK21">
        <f t="shared" ca="1" si="36"/>
        <v>450890.00104290043</v>
      </c>
      <c r="AL21">
        <f t="shared" ca="1" si="37"/>
        <v>653249.84581316228</v>
      </c>
      <c r="AM21">
        <f t="shared" ca="1" si="38"/>
        <v>260599.40355366355</v>
      </c>
      <c r="AN21">
        <f t="shared" ca="1" si="39"/>
        <v>2453.4147521750588</v>
      </c>
      <c r="AO21">
        <f t="shared" ca="1" si="40"/>
        <v>950999.6695278124</v>
      </c>
      <c r="AP21">
        <f t="shared" ca="1" si="41"/>
        <v>2188098.9684225372</v>
      </c>
      <c r="AQ21">
        <f t="shared" ca="1" si="42"/>
        <v>-216346.68754746413</v>
      </c>
      <c r="AR21">
        <f t="shared" ca="1" si="43"/>
        <v>-451055.71202445606</v>
      </c>
      <c r="AS21">
        <f t="shared" ca="1" si="44"/>
        <v>-653603.04420535883</v>
      </c>
      <c r="AT21">
        <f t="shared" ca="1" si="45"/>
        <v>-260270.6175133764</v>
      </c>
      <c r="AU21">
        <f t="shared" ca="1" si="46"/>
        <v>-1240.8957044751983</v>
      </c>
      <c r="AV21">
        <f t="shared" ca="1" si="47"/>
        <v>-950604.33772835927</v>
      </c>
      <c r="AW21">
        <f t="shared" ca="1" si="48"/>
        <v>-2188617.8777962895</v>
      </c>
    </row>
    <row r="22" spans="2:49" x14ac:dyDescent="0.2">
      <c r="B22">
        <v>14</v>
      </c>
      <c r="C22">
        <v>0.4</v>
      </c>
      <c r="D22">
        <f t="shared" si="11"/>
        <v>528.60137285749056</v>
      </c>
      <c r="E22">
        <f t="shared" si="12"/>
        <v>627.88057647622611</v>
      </c>
      <c r="F22">
        <f t="shared" si="13"/>
        <v>694.66986671181201</v>
      </c>
      <c r="G22">
        <f t="shared" si="14"/>
        <v>568.61301568714134</v>
      </c>
      <c r="H22">
        <f t="shared" ca="1" si="1"/>
        <v>331.736469831036</v>
      </c>
      <c r="I22">
        <f t="shared" ca="1" si="2"/>
        <v>386.42445389430117</v>
      </c>
      <c r="J22">
        <f t="shared" ca="1" si="3"/>
        <v>409.59498873914538</v>
      </c>
      <c r="K22">
        <f t="shared" ca="1" si="4"/>
        <v>657.6105287110945</v>
      </c>
      <c r="L22">
        <f t="shared" ca="1" si="5"/>
        <v>225.63562008574826</v>
      </c>
      <c r="M22">
        <f t="shared" ca="1" si="6"/>
        <v>102.44479135071759</v>
      </c>
      <c r="N22">
        <f t="shared" ca="1" si="7"/>
        <v>55.475449014727438</v>
      </c>
      <c r="O22">
        <f t="shared" ca="1" si="8"/>
        <v>167.98011372466667</v>
      </c>
      <c r="P22">
        <f t="shared" ca="1" si="15"/>
        <v>362.82340397056487</v>
      </c>
      <c r="Q22">
        <f t="shared" ca="1" si="16"/>
        <v>162.40480022432001</v>
      </c>
      <c r="R22">
        <f t="shared" ca="1" si="17"/>
        <v>101.52654563048989</v>
      </c>
      <c r="S22">
        <f t="shared" ca="1" si="18"/>
        <v>141.41640699478077</v>
      </c>
      <c r="T22">
        <f t="shared" ca="1" si="19"/>
        <v>1785.3664411755772</v>
      </c>
      <c r="U22">
        <f t="shared" ca="1" si="20"/>
        <v>551.53597417585991</v>
      </c>
      <c r="V22">
        <f t="shared" ca="1" si="21"/>
        <v>334.90079153156432</v>
      </c>
      <c r="W22">
        <f t="shared" ca="1" si="22"/>
        <v>989.34699854213045</v>
      </c>
      <c r="X22">
        <f t="shared" ca="1" si="23"/>
        <v>393.61573381041489</v>
      </c>
      <c r="Y22">
        <f t="shared" ca="1" si="24"/>
        <v>504.23981096534567</v>
      </c>
      <c r="Z22">
        <f t="shared" ca="1" si="25"/>
        <v>796.01944263344649</v>
      </c>
      <c r="AA22">
        <f t="shared" ca="1" si="26"/>
        <v>157.92024036544504</v>
      </c>
      <c r="AB22">
        <f t="shared" ca="1" si="27"/>
        <v>263.93134585480993</v>
      </c>
      <c r="AC22">
        <f t="shared" ca="1" si="28"/>
        <v>110049.08541595786</v>
      </c>
      <c r="AD22">
        <f t="shared" ca="1" si="29"/>
        <v>149323.8585675089</v>
      </c>
      <c r="AE22">
        <f t="shared" ca="1" si="30"/>
        <v>167768.05480022062</v>
      </c>
      <c r="AF22">
        <f t="shared" ca="1" si="31"/>
        <v>432451.60747168527</v>
      </c>
      <c r="AG22">
        <f t="shared" ca="1" si="32"/>
        <v>3187533.3292759457</v>
      </c>
      <c r="AH22">
        <f t="shared" ca="1" si="33"/>
        <v>978807.48352432228</v>
      </c>
      <c r="AI22">
        <f t="shared" ca="1" si="34"/>
        <v>633646.95305046276</v>
      </c>
      <c r="AJ22">
        <f t="shared" ca="1" si="35"/>
        <v>110380.8218857889</v>
      </c>
      <c r="AK22">
        <f t="shared" ca="1" si="36"/>
        <v>149710.28302140319</v>
      </c>
      <c r="AL22">
        <f t="shared" ca="1" si="37"/>
        <v>168177.64978895977</v>
      </c>
      <c r="AM22">
        <f t="shared" ca="1" si="38"/>
        <v>433109.21800039639</v>
      </c>
      <c r="AN22">
        <f t="shared" ca="1" si="39"/>
        <v>1785.3664411755772</v>
      </c>
      <c r="AO22">
        <f t="shared" ca="1" si="40"/>
        <v>979796.83052286436</v>
      </c>
      <c r="AP22">
        <f t="shared" ca="1" si="41"/>
        <v>634442.97249309625</v>
      </c>
      <c r="AQ22">
        <f t="shared" ca="1" si="42"/>
        <v>-110017.99848181833</v>
      </c>
      <c r="AR22">
        <f t="shared" ca="1" si="43"/>
        <v>-149547.87822117886</v>
      </c>
      <c r="AS22">
        <f t="shared" ca="1" si="44"/>
        <v>-168076.12324332929</v>
      </c>
      <c r="AT22">
        <f t="shared" ca="1" si="45"/>
        <v>-432967.80159340159</v>
      </c>
      <c r="AU22">
        <f t="shared" ca="1" si="46"/>
        <v>-1450.465649644013</v>
      </c>
      <c r="AV22">
        <f t="shared" ca="1" si="47"/>
        <v>-979292.59071189899</v>
      </c>
      <c r="AW22">
        <f t="shared" ca="1" si="48"/>
        <v>-634179.04114724149</v>
      </c>
    </row>
    <row r="23" spans="2:49" x14ac:dyDescent="0.2">
      <c r="B23">
        <v>15</v>
      </c>
      <c r="C23">
        <v>0.43</v>
      </c>
      <c r="D23">
        <f t="shared" si="11"/>
        <v>491.58819674396102</v>
      </c>
      <c r="E23">
        <f t="shared" si="12"/>
        <v>595.76308444502411</v>
      </c>
      <c r="F23">
        <f t="shared" si="13"/>
        <v>660.30664167430757</v>
      </c>
      <c r="G23">
        <f t="shared" si="14"/>
        <v>533.83220311424589</v>
      </c>
      <c r="H23">
        <f t="shared" ca="1" si="1"/>
        <v>468.92425371585261</v>
      </c>
      <c r="I23">
        <f t="shared" ca="1" si="2"/>
        <v>446.38446276790359</v>
      </c>
      <c r="J23">
        <f t="shared" ca="1" si="3"/>
        <v>455.64608535490783</v>
      </c>
      <c r="K23">
        <f t="shared" ca="1" si="4"/>
        <v>631.04682198120861</v>
      </c>
      <c r="L23">
        <f t="shared" ca="1" si="5"/>
        <v>214.37683225024421</v>
      </c>
      <c r="M23">
        <f t="shared" ca="1" si="6"/>
        <v>108.13949554293593</v>
      </c>
      <c r="N23">
        <f t="shared" ca="1" si="7"/>
        <v>68.469521081411258</v>
      </c>
      <c r="O23">
        <f t="shared" ca="1" si="8"/>
        <v>148.6379795745967</v>
      </c>
      <c r="P23">
        <f t="shared" ca="1" si="15"/>
        <v>239.93663492715541</v>
      </c>
      <c r="Q23">
        <f t="shared" ca="1" si="16"/>
        <v>120.93008256864367</v>
      </c>
      <c r="R23">
        <f t="shared" ca="1" si="17"/>
        <v>478.57749106366515</v>
      </c>
      <c r="S23">
        <f t="shared" ca="1" si="18"/>
        <v>-135.34816735267029</v>
      </c>
      <c r="T23">
        <f t="shared" ca="1" si="19"/>
        <v>2002.0016238198727</v>
      </c>
      <c r="U23">
        <f t="shared" ca="1" si="20"/>
        <v>539.62382844918807</v>
      </c>
      <c r="V23">
        <f t="shared" ca="1" si="21"/>
        <v>375.15161569158249</v>
      </c>
      <c r="W23">
        <f t="shared" ca="1" si="22"/>
        <v>1099.9710756970612</v>
      </c>
      <c r="X23">
        <f t="shared" ca="1" si="23"/>
        <v>363.01481182484088</v>
      </c>
      <c r="Y23">
        <f t="shared" ca="1" si="24"/>
        <v>104.58846757448509</v>
      </c>
      <c r="Z23">
        <f t="shared" ca="1" si="25"/>
        <v>902.03054812281141</v>
      </c>
      <c r="AA23">
        <f t="shared" ca="1" si="26"/>
        <v>176.60901662434719</v>
      </c>
      <c r="AB23">
        <f t="shared" ca="1" si="27"/>
        <v>599.50757363230878</v>
      </c>
      <c r="AC23">
        <f t="shared" ca="1" si="28"/>
        <v>219889.95572296932</v>
      </c>
      <c r="AD23">
        <f t="shared" ca="1" si="29"/>
        <v>199259.08860058989</v>
      </c>
      <c r="AE23">
        <f t="shared" ca="1" si="30"/>
        <v>207613.35509925196</v>
      </c>
      <c r="AF23">
        <f t="shared" ca="1" si="31"/>
        <v>398220.09153258317</v>
      </c>
      <c r="AG23">
        <f t="shared" ca="1" si="32"/>
        <v>4008010.5017774072</v>
      </c>
      <c r="AH23">
        <f t="shared" ca="1" si="33"/>
        <v>1209936.3673701501</v>
      </c>
      <c r="AI23">
        <f t="shared" ca="1" si="34"/>
        <v>813659.10974673962</v>
      </c>
      <c r="AJ23">
        <f t="shared" ca="1" si="35"/>
        <v>220358.87997668516</v>
      </c>
      <c r="AK23">
        <f t="shared" ca="1" si="36"/>
        <v>199705.47306335779</v>
      </c>
      <c r="AL23">
        <f t="shared" ca="1" si="37"/>
        <v>208069.00118460687</v>
      </c>
      <c r="AM23">
        <f t="shared" ca="1" si="38"/>
        <v>398851.13835456438</v>
      </c>
      <c r="AN23">
        <f t="shared" ca="1" si="39"/>
        <v>2002.0016238198727</v>
      </c>
      <c r="AO23">
        <f t="shared" ca="1" si="40"/>
        <v>1211036.3384458472</v>
      </c>
      <c r="AP23">
        <f t="shared" ca="1" si="41"/>
        <v>814561.14029486245</v>
      </c>
      <c r="AQ23">
        <f t="shared" ca="1" si="42"/>
        <v>-220118.94334175801</v>
      </c>
      <c r="AR23">
        <f t="shared" ca="1" si="43"/>
        <v>-199584.54298078915</v>
      </c>
      <c r="AS23">
        <f t="shared" ca="1" si="44"/>
        <v>-207590.42369354321</v>
      </c>
      <c r="AT23">
        <f t="shared" ca="1" si="45"/>
        <v>-398986.48652191705</v>
      </c>
      <c r="AU23">
        <f t="shared" ca="1" si="46"/>
        <v>-1626.8500081282903</v>
      </c>
      <c r="AV23">
        <f t="shared" ca="1" si="47"/>
        <v>-1210931.7499782727</v>
      </c>
      <c r="AW23">
        <f t="shared" ca="1" si="48"/>
        <v>-813961.63272123015</v>
      </c>
    </row>
    <row r="24" spans="2:49" x14ac:dyDescent="0.2">
      <c r="B24">
        <v>16</v>
      </c>
      <c r="C24">
        <v>0.46</v>
      </c>
      <c r="D24">
        <f t="shared" si="11"/>
        <v>455.15574124024488</v>
      </c>
      <c r="E24">
        <f t="shared" si="12"/>
        <v>564.00579395237401</v>
      </c>
      <c r="F24">
        <f t="shared" si="13"/>
        <v>625.95044855382764</v>
      </c>
      <c r="G24">
        <f t="shared" si="14"/>
        <v>499.50715446240713</v>
      </c>
      <c r="H24">
        <f t="shared" ca="1" si="1"/>
        <v>494.48405639276382</v>
      </c>
      <c r="I24">
        <f t="shared" ca="1" si="2"/>
        <v>459.17504979361132</v>
      </c>
      <c r="J24">
        <f t="shared" ca="1" si="3"/>
        <v>865.75405533716173</v>
      </c>
      <c r="K24">
        <f t="shared" ca="1" si="4"/>
        <v>347.06067505394162</v>
      </c>
      <c r="L24">
        <f t="shared" ca="1" si="5"/>
        <v>214.01303394708034</v>
      </c>
      <c r="M24">
        <f t="shared" ca="1" si="6"/>
        <v>143.11588082375343</v>
      </c>
      <c r="N24">
        <f t="shared" ca="1" si="7"/>
        <v>53.921621235970775</v>
      </c>
      <c r="O24">
        <f t="shared" ca="1" si="8"/>
        <v>184.00938372868572</v>
      </c>
      <c r="P24">
        <f t="shared" ca="1" si="15"/>
        <v>34.011054970330946</v>
      </c>
      <c r="Q24">
        <f t="shared" ca="1" si="16"/>
        <v>70.033241432524648</v>
      </c>
      <c r="R24">
        <f t="shared" ca="1" si="17"/>
        <v>-310.70032431140692</v>
      </c>
      <c r="S24">
        <f t="shared" ca="1" si="18"/>
        <v>279.20094666075454</v>
      </c>
      <c r="T24">
        <f t="shared" ca="1" si="19"/>
        <v>2166.4738365774783</v>
      </c>
      <c r="U24">
        <f t="shared" ca="1" si="20"/>
        <v>595.05991973549033</v>
      </c>
      <c r="V24">
        <f t="shared" ca="1" si="21"/>
        <v>1117.5749207187773</v>
      </c>
      <c r="W24">
        <f t="shared" ca="1" si="22"/>
        <v>841.54473144670544</v>
      </c>
      <c r="X24">
        <f t="shared" ca="1" si="23"/>
        <v>398.02241767576606</v>
      </c>
      <c r="Y24">
        <f t="shared" ca="1" si="24"/>
        <v>313.21200163108551</v>
      </c>
      <c r="Z24">
        <f t="shared" ca="1" si="25"/>
        <v>1324.929105130773</v>
      </c>
      <c r="AA24">
        <f t="shared" ca="1" si="26"/>
        <v>197.0375020597242</v>
      </c>
      <c r="AB24">
        <f t="shared" ca="1" si="27"/>
        <v>-240.66708287888224</v>
      </c>
      <c r="AC24">
        <f t="shared" ca="1" si="28"/>
        <v>244514.48202664201</v>
      </c>
      <c r="AD24">
        <f t="shared" ca="1" si="29"/>
        <v>210841.72635296543</v>
      </c>
      <c r="AE24">
        <f t="shared" ca="1" si="30"/>
        <v>749530.08433274133</v>
      </c>
      <c r="AF24">
        <f t="shared" ca="1" si="31"/>
        <v>120451.11216889766</v>
      </c>
      <c r="AG24">
        <f t="shared" ca="1" si="32"/>
        <v>4693608.8845747383</v>
      </c>
      <c r="AH24">
        <f t="shared" ca="1" si="33"/>
        <v>708197.53502570756</v>
      </c>
      <c r="AI24">
        <f t="shared" ca="1" si="34"/>
        <v>1755437.133622631</v>
      </c>
      <c r="AJ24">
        <f t="shared" ca="1" si="35"/>
        <v>245008.96608303479</v>
      </c>
      <c r="AK24">
        <f t="shared" ca="1" si="36"/>
        <v>211300.90140275905</v>
      </c>
      <c r="AL24">
        <f t="shared" ca="1" si="37"/>
        <v>750395.8383880785</v>
      </c>
      <c r="AM24">
        <f t="shared" ca="1" si="38"/>
        <v>120798.1728439516</v>
      </c>
      <c r="AN24">
        <f t="shared" ca="1" si="39"/>
        <v>2166.4738365774783</v>
      </c>
      <c r="AO24">
        <f t="shared" ca="1" si="40"/>
        <v>709039.07975715422</v>
      </c>
      <c r="AP24">
        <f t="shared" ca="1" si="41"/>
        <v>1756762.0627277617</v>
      </c>
      <c r="AQ24">
        <f t="shared" ca="1" si="42"/>
        <v>-244974.95502806446</v>
      </c>
      <c r="AR24">
        <f t="shared" ca="1" si="43"/>
        <v>-211230.86816132651</v>
      </c>
      <c r="AS24">
        <f t="shared" ca="1" si="44"/>
        <v>-750706.53871238988</v>
      </c>
      <c r="AT24">
        <f t="shared" ca="1" si="45"/>
        <v>-120518.97189729084</v>
      </c>
      <c r="AU24">
        <f t="shared" ca="1" si="46"/>
        <v>-1048.898915858701</v>
      </c>
      <c r="AV24">
        <f t="shared" ca="1" si="47"/>
        <v>-708725.86775552318</v>
      </c>
      <c r="AW24">
        <f t="shared" ca="1" si="48"/>
        <v>-1757002.7298106407</v>
      </c>
    </row>
    <row r="25" spans="2:49" x14ac:dyDescent="0.2">
      <c r="B25">
        <v>17</v>
      </c>
      <c r="C25">
        <v>0.49</v>
      </c>
      <c r="D25">
        <f t="shared" si="11"/>
        <v>419.37639498913393</v>
      </c>
      <c r="E25">
        <f t="shared" si="12"/>
        <v>532.6457646795385</v>
      </c>
      <c r="F25">
        <f t="shared" si="13"/>
        <v>591.77665573778438</v>
      </c>
      <c r="G25">
        <f t="shared" si="14"/>
        <v>465.68837588220697</v>
      </c>
      <c r="H25">
        <f t="shared" ca="1" si="1"/>
        <v>314.48207741601442</v>
      </c>
      <c r="I25">
        <f t="shared" ca="1" si="2"/>
        <v>386.09241040238254</v>
      </c>
      <c r="J25">
        <f t="shared" ca="1" si="3"/>
        <v>501.13210978978401</v>
      </c>
      <c r="K25">
        <f t="shared" ca="1" si="4"/>
        <v>442.25223798601047</v>
      </c>
      <c r="L25">
        <f t="shared" ca="1" si="5"/>
        <v>175.38796815573957</v>
      </c>
      <c r="M25">
        <f t="shared" ca="1" si="6"/>
        <v>122.0243498707402</v>
      </c>
      <c r="N25">
        <f t="shared" ca="1" si="7"/>
        <v>54.564015010743631</v>
      </c>
      <c r="O25">
        <f t="shared" ca="1" si="8"/>
        <v>146.46361551771898</v>
      </c>
      <c r="P25">
        <f t="shared" ca="1" si="15"/>
        <v>301.74194511807877</v>
      </c>
      <c r="Q25">
        <f t="shared" ca="1" si="16"/>
        <v>277.0191384311903</v>
      </c>
      <c r="R25">
        <f t="shared" ca="1" si="17"/>
        <v>170.88016748259588</v>
      </c>
      <c r="S25">
        <f t="shared" ca="1" si="18"/>
        <v>92.56476961025308</v>
      </c>
      <c r="T25">
        <f t="shared" ca="1" si="19"/>
        <v>1643.9588355941914</v>
      </c>
      <c r="U25">
        <f t="shared" ca="1" si="20"/>
        <v>498.43994855494236</v>
      </c>
      <c r="V25">
        <f t="shared" ca="1" si="21"/>
        <v>154.67387646776672</v>
      </c>
      <c r="W25">
        <f t="shared" ca="1" si="22"/>
        <v>756.73431540202489</v>
      </c>
      <c r="X25">
        <f t="shared" ca="1" si="23"/>
        <v>321.85158367345855</v>
      </c>
      <c r="Y25">
        <f t="shared" ca="1" si="24"/>
        <v>394.30671472833183</v>
      </c>
      <c r="Z25">
        <f t="shared" ca="1" si="25"/>
        <v>887.22452019216655</v>
      </c>
      <c r="AA25">
        <f t="shared" ca="1" si="26"/>
        <v>176.58836488148381</v>
      </c>
      <c r="AB25">
        <f t="shared" ca="1" si="27"/>
        <v>447.89930591378618</v>
      </c>
      <c r="AC25">
        <f t="shared" ca="1" si="28"/>
        <v>98898.977015892087</v>
      </c>
      <c r="AD25">
        <f t="shared" ca="1" si="29"/>
        <v>149067.34937032178</v>
      </c>
      <c r="AE25">
        <f t="shared" ca="1" si="30"/>
        <v>251133.39146236013</v>
      </c>
      <c r="AF25">
        <f t="shared" ca="1" si="31"/>
        <v>195587.04200363485</v>
      </c>
      <c r="AG25">
        <f t="shared" ca="1" si="32"/>
        <v>2702600.65312821</v>
      </c>
      <c r="AH25">
        <f t="shared" ca="1" si="33"/>
        <v>572646.82410697127</v>
      </c>
      <c r="AI25">
        <f t="shared" ca="1" si="34"/>
        <v>787167.34923022019</v>
      </c>
      <c r="AJ25">
        <f t="shared" ca="1" si="35"/>
        <v>99213.459093308105</v>
      </c>
      <c r="AK25">
        <f t="shared" ca="1" si="36"/>
        <v>149453.44178072416</v>
      </c>
      <c r="AL25">
        <f t="shared" ca="1" si="37"/>
        <v>251634.52357214992</v>
      </c>
      <c r="AM25">
        <f t="shared" ca="1" si="38"/>
        <v>196029.29424162087</v>
      </c>
      <c r="AN25">
        <f t="shared" ca="1" si="39"/>
        <v>1643.9588355941914</v>
      </c>
      <c r="AO25">
        <f t="shared" ca="1" si="40"/>
        <v>573403.55842237326</v>
      </c>
      <c r="AP25">
        <f t="shared" ca="1" si="41"/>
        <v>788054.57375041232</v>
      </c>
      <c r="AQ25">
        <f t="shared" ca="1" si="42"/>
        <v>-98911.71714819003</v>
      </c>
      <c r="AR25">
        <f t="shared" ca="1" si="43"/>
        <v>-149176.42264229298</v>
      </c>
      <c r="AS25">
        <f t="shared" ca="1" si="44"/>
        <v>-251463.64340466732</v>
      </c>
      <c r="AT25">
        <f t="shared" ca="1" si="45"/>
        <v>-195936.72947201063</v>
      </c>
      <c r="AU25">
        <f t="shared" ca="1" si="46"/>
        <v>-1489.2849591264248</v>
      </c>
      <c r="AV25">
        <f t="shared" ca="1" si="47"/>
        <v>-573009.2517076449</v>
      </c>
      <c r="AW25">
        <f t="shared" ca="1" si="48"/>
        <v>-787606.67444449849</v>
      </c>
    </row>
    <row r="26" spans="2:49" x14ac:dyDescent="0.2">
      <c r="B26">
        <v>18</v>
      </c>
      <c r="C26">
        <v>0.52</v>
      </c>
      <c r="D26">
        <f t="shared" si="11"/>
        <v>384.33184546499456</v>
      </c>
      <c r="E26">
        <f t="shared" si="12"/>
        <v>501.72125395244694</v>
      </c>
      <c r="F26">
        <f t="shared" si="13"/>
        <v>557.94024802164029</v>
      </c>
      <c r="G26">
        <f t="shared" si="14"/>
        <v>432.43216000662142</v>
      </c>
      <c r="H26">
        <f t="shared" ca="1" si="1"/>
        <v>440.83605437835359</v>
      </c>
      <c r="I26">
        <f t="shared" ca="1" si="2"/>
        <v>541.08719896283264</v>
      </c>
      <c r="J26">
        <f t="shared" ca="1" si="3"/>
        <v>617.44826226163627</v>
      </c>
      <c r="K26">
        <f t="shared" ca="1" si="4"/>
        <v>388.35339207854457</v>
      </c>
      <c r="L26">
        <f t="shared" ca="1" si="5"/>
        <v>188.68980983565848</v>
      </c>
      <c r="M26">
        <f t="shared" ca="1" si="6"/>
        <v>119.04157544425108</v>
      </c>
      <c r="N26">
        <f t="shared" ca="1" si="7"/>
        <v>61.685095855738062</v>
      </c>
      <c r="O26">
        <f t="shared" ca="1" si="8"/>
        <v>178.69478840899185</v>
      </c>
      <c r="P26">
        <f t="shared" ca="1" si="15"/>
        <v>73.825918648390768</v>
      </c>
      <c r="Q26">
        <f t="shared" ca="1" si="16"/>
        <v>147.38975970993272</v>
      </c>
      <c r="R26">
        <f t="shared" ca="1" si="17"/>
        <v>-159.68195257264151</v>
      </c>
      <c r="S26">
        <f t="shared" ca="1" si="18"/>
        <v>58.267802119001175</v>
      </c>
      <c r="T26">
        <f t="shared" ca="1" si="19"/>
        <v>1987.7249076813671</v>
      </c>
      <c r="U26">
        <f t="shared" ca="1" si="20"/>
        <v>548.11126954463941</v>
      </c>
      <c r="V26">
        <f t="shared" ca="1" si="21"/>
        <v>976.42101118459561</v>
      </c>
      <c r="W26">
        <f t="shared" ca="1" si="22"/>
        <v>829.18944645689817</v>
      </c>
      <c r="X26">
        <f t="shared" ca="1" si="23"/>
        <v>367.38459824465031</v>
      </c>
      <c r="Y26">
        <f t="shared" ca="1" si="24"/>
        <v>132.09372076739191</v>
      </c>
      <c r="Z26">
        <f t="shared" ca="1" si="25"/>
        <v>1158.5354612244689</v>
      </c>
      <c r="AA26">
        <f t="shared" ca="1" si="26"/>
        <v>180.72667129998914</v>
      </c>
      <c r="AB26">
        <f t="shared" ca="1" si="27"/>
        <v>-12.292192862708788</v>
      </c>
      <c r="AC26">
        <f t="shared" ca="1" si="28"/>
        <v>194336.42683987474</v>
      </c>
      <c r="AD26">
        <f t="shared" ca="1" si="29"/>
        <v>292775.35688144405</v>
      </c>
      <c r="AE26">
        <f t="shared" ca="1" si="30"/>
        <v>381242.35656991438</v>
      </c>
      <c r="AF26">
        <f t="shared" ca="1" si="31"/>
        <v>150818.35713891176</v>
      </c>
      <c r="AG26">
        <f t="shared" ca="1" si="32"/>
        <v>3951050.3086168994</v>
      </c>
      <c r="AH26">
        <f t="shared" ca="1" si="33"/>
        <v>687555.13811549719</v>
      </c>
      <c r="AI26">
        <f t="shared" ca="1" si="34"/>
        <v>1342204.4149145929</v>
      </c>
      <c r="AJ26">
        <f t="shared" ca="1" si="35"/>
        <v>194777.2628942531</v>
      </c>
      <c r="AK26">
        <f t="shared" ca="1" si="36"/>
        <v>293316.44408040686</v>
      </c>
      <c r="AL26">
        <f t="shared" ca="1" si="37"/>
        <v>381859.80483217601</v>
      </c>
      <c r="AM26">
        <f t="shared" ca="1" si="38"/>
        <v>151206.7105309903</v>
      </c>
      <c r="AN26">
        <f t="shared" ca="1" si="39"/>
        <v>1987.7249076813671</v>
      </c>
      <c r="AO26">
        <f t="shared" ca="1" si="40"/>
        <v>688384.32756195404</v>
      </c>
      <c r="AP26">
        <f t="shared" ca="1" si="41"/>
        <v>1343362.9503758173</v>
      </c>
      <c r="AQ26">
        <f t="shared" ca="1" si="42"/>
        <v>-194703.43697560471</v>
      </c>
      <c r="AR26">
        <f t="shared" ca="1" si="43"/>
        <v>-293169.05432069692</v>
      </c>
      <c r="AS26">
        <f t="shared" ca="1" si="44"/>
        <v>-382019.48678474867</v>
      </c>
      <c r="AT26">
        <f t="shared" ca="1" si="45"/>
        <v>-151148.44272887131</v>
      </c>
      <c r="AU26">
        <f t="shared" ca="1" si="46"/>
        <v>-1011.3038964967715</v>
      </c>
      <c r="AV26">
        <f t="shared" ca="1" si="47"/>
        <v>-688252.23384118662</v>
      </c>
      <c r="AW26">
        <f t="shared" ca="1" si="48"/>
        <v>-1343375.2425686799</v>
      </c>
    </row>
    <row r="27" spans="2:49" x14ac:dyDescent="0.2">
      <c r="B27">
        <v>19</v>
      </c>
      <c r="C27">
        <v>0.55000000000000004</v>
      </c>
      <c r="D27">
        <f t="shared" si="11"/>
        <v>350.11390044172367</v>
      </c>
      <c r="E27">
        <f t="shared" si="12"/>
        <v>471.27254283874322</v>
      </c>
      <c r="F27">
        <f t="shared" si="13"/>
        <v>524.57875499330873</v>
      </c>
      <c r="G27">
        <f t="shared" si="14"/>
        <v>399.80113364304441</v>
      </c>
      <c r="H27">
        <f t="shared" ca="1" si="1"/>
        <v>325.97216319108588</v>
      </c>
      <c r="I27">
        <f t="shared" ca="1" si="2"/>
        <v>569.4353832285143</v>
      </c>
      <c r="J27">
        <f t="shared" ca="1" si="3"/>
        <v>396.0812138332567</v>
      </c>
      <c r="K27">
        <f t="shared" ca="1" si="4"/>
        <v>267.92640578855389</v>
      </c>
      <c r="L27">
        <f t="shared" ca="1" si="5"/>
        <v>160.24930639197555</v>
      </c>
      <c r="M27">
        <f t="shared" ca="1" si="6"/>
        <v>129.87819828128207</v>
      </c>
      <c r="N27">
        <f t="shared" ca="1" si="7"/>
        <v>59.976553784302794</v>
      </c>
      <c r="O27">
        <f t="shared" ca="1" si="8"/>
        <v>179.84797100754531</v>
      </c>
      <c r="P27">
        <f t="shared" ca="1" si="15"/>
        <v>146.3176530694895</v>
      </c>
      <c r="Q27">
        <f t="shared" ca="1" si="16"/>
        <v>77.241130522407417</v>
      </c>
      <c r="R27">
        <f t="shared" ca="1" si="17"/>
        <v>170.47816207104688</v>
      </c>
      <c r="S27">
        <f t="shared" ca="1" si="18"/>
        <v>245.32147373913864</v>
      </c>
      <c r="T27">
        <f t="shared" ca="1" si="19"/>
        <v>1559.4151660414109</v>
      </c>
      <c r="U27">
        <f t="shared" ca="1" si="20"/>
        <v>529.95202946510562</v>
      </c>
      <c r="V27">
        <f t="shared" ca="1" si="21"/>
        <v>420.54563952812896</v>
      </c>
      <c r="W27">
        <f t="shared" ca="1" si="22"/>
        <v>593.89856897963978</v>
      </c>
      <c r="X27">
        <f t="shared" ca="1" si="23"/>
        <v>340.09727739952086</v>
      </c>
      <c r="Y27">
        <f t="shared" ca="1" si="24"/>
        <v>391.63912680862813</v>
      </c>
      <c r="Z27">
        <f t="shared" ca="1" si="25"/>
        <v>965.51659706177099</v>
      </c>
      <c r="AA27">
        <f t="shared" ca="1" si="26"/>
        <v>189.85475206558488</v>
      </c>
      <c r="AB27">
        <f t="shared" ca="1" si="27"/>
        <v>247.71929259345438</v>
      </c>
      <c r="AC27">
        <f t="shared" ca="1" si="28"/>
        <v>106257.85117547592</v>
      </c>
      <c r="AD27">
        <f t="shared" ca="1" si="29"/>
        <v>324256.65567260492</v>
      </c>
      <c r="AE27">
        <f t="shared" ca="1" si="30"/>
        <v>156880.32795162601</v>
      </c>
      <c r="AF27">
        <f t="shared" ca="1" si="31"/>
        <v>71784.558918772847</v>
      </c>
      <c r="AG27">
        <f t="shared" ca="1" si="32"/>
        <v>2431775.6600799612</v>
      </c>
      <c r="AH27">
        <f t="shared" ca="1" si="33"/>
        <v>352715.51023606397</v>
      </c>
      <c r="AI27">
        <f t="shared" ca="1" si="34"/>
        <v>932222.29920174228</v>
      </c>
      <c r="AJ27">
        <f t="shared" ca="1" si="35"/>
        <v>106583.823338667</v>
      </c>
      <c r="AK27">
        <f t="shared" ca="1" si="36"/>
        <v>324826.09105583344</v>
      </c>
      <c r="AL27">
        <f t="shared" ca="1" si="37"/>
        <v>157276.40916545928</v>
      </c>
      <c r="AM27">
        <f t="shared" ca="1" si="38"/>
        <v>72052.485324561407</v>
      </c>
      <c r="AN27">
        <f t="shared" ca="1" si="39"/>
        <v>1559.4151660414109</v>
      </c>
      <c r="AO27">
        <f t="shared" ca="1" si="40"/>
        <v>353309.40880504361</v>
      </c>
      <c r="AP27">
        <f t="shared" ca="1" si="41"/>
        <v>933187.81579880405</v>
      </c>
      <c r="AQ27">
        <f t="shared" ca="1" si="42"/>
        <v>-106437.50568559751</v>
      </c>
      <c r="AR27">
        <f t="shared" ca="1" si="43"/>
        <v>-324748.84992531105</v>
      </c>
      <c r="AS27">
        <f t="shared" ca="1" si="44"/>
        <v>-157105.93100338822</v>
      </c>
      <c r="AT27">
        <f t="shared" ca="1" si="45"/>
        <v>-71807.163850822268</v>
      </c>
      <c r="AU27">
        <f t="shared" ca="1" si="46"/>
        <v>-1138.8695265132819</v>
      </c>
      <c r="AV27">
        <f t="shared" ca="1" si="47"/>
        <v>-352917.769678235</v>
      </c>
      <c r="AW27">
        <f t="shared" ca="1" si="48"/>
        <v>-932940.09650621063</v>
      </c>
    </row>
    <row r="28" spans="2:49" x14ac:dyDescent="0.2">
      <c r="B28">
        <v>20</v>
      </c>
      <c r="C28">
        <v>0.57999999999999996</v>
      </c>
      <c r="D28">
        <f t="shared" si="11"/>
        <v>316.82516521022012</v>
      </c>
      <c r="E28">
        <f t="shared" si="12"/>
        <v>441.34248684010799</v>
      </c>
      <c r="F28">
        <f t="shared" si="13"/>
        <v>491.81468042434261</v>
      </c>
      <c r="G28">
        <f t="shared" si="14"/>
        <v>367.86474714857331</v>
      </c>
      <c r="H28">
        <f t="shared" ca="1" si="1"/>
        <v>312.04050986859983</v>
      </c>
      <c r="I28">
        <f t="shared" ca="1" si="2"/>
        <v>516.79831546963965</v>
      </c>
      <c r="J28">
        <f t="shared" ca="1" si="3"/>
        <v>506.5828221200008</v>
      </c>
      <c r="K28">
        <f t="shared" ca="1" si="4"/>
        <v>333.39990852014722</v>
      </c>
      <c r="L28">
        <f t="shared" ca="1" si="5"/>
        <v>197.99974174082033</v>
      </c>
      <c r="M28">
        <f t="shared" ca="1" si="6"/>
        <v>113.38597854015373</v>
      </c>
      <c r="N28">
        <f t="shared" ca="1" si="7"/>
        <v>56.644805446563794</v>
      </c>
      <c r="O28">
        <f t="shared" ca="1" si="8"/>
        <v>148.75429444845548</v>
      </c>
      <c r="P28">
        <f t="shared" ca="1" si="15"/>
        <v>349.0984793892278</v>
      </c>
      <c r="Q28">
        <f t="shared" ca="1" si="16"/>
        <v>-116.96868272427596</v>
      </c>
      <c r="R28">
        <f t="shared" ca="1" si="17"/>
        <v>26.542771500567596</v>
      </c>
      <c r="S28">
        <f t="shared" ca="1" si="18"/>
        <v>107.63725652485545</v>
      </c>
      <c r="T28">
        <f t="shared" ca="1" si="19"/>
        <v>1668.8215559783876</v>
      </c>
      <c r="U28">
        <f t="shared" ca="1" si="20"/>
        <v>516.78482017599333</v>
      </c>
      <c r="V28">
        <f t="shared" ca="1" si="21"/>
        <v>667.25981566161192</v>
      </c>
      <c r="W28">
        <f t="shared" ca="1" si="22"/>
        <v>645.44041838874705</v>
      </c>
      <c r="X28">
        <f t="shared" ca="1" si="23"/>
        <v>346.75403618927578</v>
      </c>
      <c r="Y28">
        <f t="shared" ca="1" si="24"/>
        <v>456.73573591408319</v>
      </c>
      <c r="Z28">
        <f t="shared" ca="1" si="25"/>
        <v>1023.3811375896405</v>
      </c>
      <c r="AA28">
        <f t="shared" ca="1" si="26"/>
        <v>170.03078398671752</v>
      </c>
      <c r="AB28">
        <f t="shared" ca="1" si="27"/>
        <v>-90.425911223708482</v>
      </c>
      <c r="AC28">
        <f t="shared" ca="1" si="28"/>
        <v>97369.279799055745</v>
      </c>
      <c r="AD28">
        <f t="shared" ca="1" si="29"/>
        <v>267080.49887225719</v>
      </c>
      <c r="AE28">
        <f t="shared" ca="1" si="30"/>
        <v>256626.15566706436</v>
      </c>
      <c r="AF28">
        <f t="shared" ca="1" si="31"/>
        <v>111155.49900124254</v>
      </c>
      <c r="AG28">
        <f t="shared" ca="1" si="32"/>
        <v>2784965.3856981266</v>
      </c>
      <c r="AH28">
        <f t="shared" ca="1" si="33"/>
        <v>416593.33368984086</v>
      </c>
      <c r="AI28">
        <f t="shared" ca="1" si="34"/>
        <v>1047308.9527742667</v>
      </c>
      <c r="AJ28">
        <f t="shared" ca="1" si="35"/>
        <v>97681.320308924347</v>
      </c>
      <c r="AK28">
        <f t="shared" ca="1" si="36"/>
        <v>267597.29718772683</v>
      </c>
      <c r="AL28">
        <f t="shared" ca="1" si="37"/>
        <v>257132.73848918435</v>
      </c>
      <c r="AM28">
        <f t="shared" ca="1" si="38"/>
        <v>111488.89890976269</v>
      </c>
      <c r="AN28">
        <f t="shared" ca="1" si="39"/>
        <v>1668.8215559783876</v>
      </c>
      <c r="AO28">
        <f t="shared" ca="1" si="40"/>
        <v>417238.77410822961</v>
      </c>
      <c r="AP28">
        <f t="shared" ca="1" si="41"/>
        <v>1048332.3339118564</v>
      </c>
      <c r="AQ28">
        <f t="shared" ca="1" si="42"/>
        <v>-97332.221829535119</v>
      </c>
      <c r="AR28">
        <f t="shared" ca="1" si="43"/>
        <v>-267714.26587045111</v>
      </c>
      <c r="AS28">
        <f t="shared" ca="1" si="44"/>
        <v>-257106.19571768379</v>
      </c>
      <c r="AT28">
        <f t="shared" ca="1" si="45"/>
        <v>-111381.26165323783</v>
      </c>
      <c r="AU28">
        <f t="shared" ca="1" si="46"/>
        <v>-1001.5617403167756</v>
      </c>
      <c r="AV28">
        <f t="shared" ca="1" si="47"/>
        <v>-416782.03837231552</v>
      </c>
      <c r="AW28">
        <f t="shared" ca="1" si="48"/>
        <v>-1048422.7598230802</v>
      </c>
    </row>
    <row r="29" spans="2:49" x14ac:dyDescent="0.2">
      <c r="B29">
        <v>21</v>
      </c>
      <c r="C29">
        <v>0.61</v>
      </c>
      <c r="D29">
        <f t="shared" si="11"/>
        <v>284.57945531810827</v>
      </c>
      <c r="E29">
        <f t="shared" si="12"/>
        <v>411.97688411643549</v>
      </c>
      <c r="F29">
        <f t="shared" si="13"/>
        <v>459.75747754946337</v>
      </c>
      <c r="G29">
        <f t="shared" si="14"/>
        <v>336.69966944396901</v>
      </c>
      <c r="H29">
        <f t="shared" ca="1" si="1"/>
        <v>463.13924751700733</v>
      </c>
      <c r="I29">
        <f t="shared" ca="1" si="2"/>
        <v>286.44365420520995</v>
      </c>
      <c r="J29">
        <f t="shared" ca="1" si="3"/>
        <v>476.4807881740046</v>
      </c>
      <c r="K29">
        <f t="shared" ca="1" si="4"/>
        <v>292.28287059654718</v>
      </c>
      <c r="L29">
        <f t="shared" ca="1" si="5"/>
        <v>176.08173716761189</v>
      </c>
      <c r="M29">
        <f t="shared" ca="1" si="6"/>
        <v>117.29682073373306</v>
      </c>
      <c r="N29">
        <f t="shared" ca="1" si="7"/>
        <v>54.358147886056948</v>
      </c>
      <c r="O29">
        <f t="shared" ca="1" si="8"/>
        <v>158.80109131855639</v>
      </c>
      <c r="P29">
        <f t="shared" ca="1" si="15"/>
        <v>-37.723379503529287</v>
      </c>
      <c r="Q29">
        <f t="shared" ca="1" si="16"/>
        <v>178.59246669970338</v>
      </c>
      <c r="R29">
        <f t="shared" ca="1" si="17"/>
        <v>154.75090284003716</v>
      </c>
      <c r="S29">
        <f t="shared" ca="1" si="18"/>
        <v>184.76413288286417</v>
      </c>
      <c r="T29">
        <f t="shared" ca="1" si="19"/>
        <v>1518.346560492769</v>
      </c>
      <c r="U29">
        <f t="shared" ca="1" si="20"/>
        <v>506.53779710595825</v>
      </c>
      <c r="V29">
        <f t="shared" ca="1" si="21"/>
        <v>532.69147129284113</v>
      </c>
      <c r="W29">
        <f t="shared" ca="1" si="22"/>
        <v>755.42211811355446</v>
      </c>
      <c r="X29">
        <f t="shared" ca="1" si="23"/>
        <v>334.88282848616825</v>
      </c>
      <c r="Y29">
        <f t="shared" ca="1" si="24"/>
        <v>147.04075337933489</v>
      </c>
      <c r="Z29">
        <f t="shared" ca="1" si="25"/>
        <v>762.9244423792145</v>
      </c>
      <c r="AA29">
        <f t="shared" ca="1" si="26"/>
        <v>171.65496861979</v>
      </c>
      <c r="AB29">
        <f t="shared" ca="1" si="27"/>
        <v>333.34336953974059</v>
      </c>
      <c r="AC29">
        <f t="shared" ca="1" si="28"/>
        <v>214497.96259061978</v>
      </c>
      <c r="AD29">
        <f t="shared" ca="1" si="29"/>
        <v>82049.967034433896</v>
      </c>
      <c r="AE29">
        <f t="shared" ca="1" si="30"/>
        <v>227033.94149892064</v>
      </c>
      <c r="AF29">
        <f t="shared" ca="1" si="31"/>
        <v>85429.276444157949</v>
      </c>
      <c r="AG29">
        <f t="shared" ca="1" si="32"/>
        <v>2305376.2777602216</v>
      </c>
      <c r="AH29">
        <f t="shared" ca="1" si="33"/>
        <v>570662.57653516904</v>
      </c>
      <c r="AI29">
        <f t="shared" ca="1" si="34"/>
        <v>582053.70477963542</v>
      </c>
      <c r="AJ29">
        <f t="shared" ca="1" si="35"/>
        <v>214961.10183813679</v>
      </c>
      <c r="AK29">
        <f t="shared" ca="1" si="36"/>
        <v>82336.410688639109</v>
      </c>
      <c r="AL29">
        <f t="shared" ca="1" si="37"/>
        <v>227510.42228709464</v>
      </c>
      <c r="AM29">
        <f t="shared" ca="1" si="38"/>
        <v>85721.559314754501</v>
      </c>
      <c r="AN29">
        <f t="shared" ca="1" si="39"/>
        <v>1518.346560492769</v>
      </c>
      <c r="AO29">
        <f t="shared" ca="1" si="40"/>
        <v>571417.99865328264</v>
      </c>
      <c r="AP29">
        <f t="shared" ca="1" si="41"/>
        <v>582816.62922201469</v>
      </c>
      <c r="AQ29">
        <f t="shared" ca="1" si="42"/>
        <v>-214998.82521764032</v>
      </c>
      <c r="AR29">
        <f t="shared" ca="1" si="43"/>
        <v>-82157.818221939408</v>
      </c>
      <c r="AS29">
        <f t="shared" ca="1" si="44"/>
        <v>-227355.67138425462</v>
      </c>
      <c r="AT29">
        <f t="shared" ca="1" si="45"/>
        <v>-85536.795181871639</v>
      </c>
      <c r="AU29">
        <f t="shared" ca="1" si="46"/>
        <v>-985.65508919992783</v>
      </c>
      <c r="AV29">
        <f t="shared" ca="1" si="47"/>
        <v>-571270.9578999033</v>
      </c>
      <c r="AW29">
        <f t="shared" ca="1" si="48"/>
        <v>-582483.28585247498</v>
      </c>
    </row>
    <row r="30" spans="2:49" x14ac:dyDescent="0.2">
      <c r="B30">
        <v>22</v>
      </c>
      <c r="C30">
        <v>0.64</v>
      </c>
      <c r="D30">
        <f t="shared" si="11"/>
        <v>253.50177982433223</v>
      </c>
      <c r="E30">
        <f t="shared" si="12"/>
        <v>383.2247068889821</v>
      </c>
      <c r="F30">
        <f t="shared" si="13"/>
        <v>428.50511922711058</v>
      </c>
      <c r="G30">
        <f t="shared" si="14"/>
        <v>306.39003197948676</v>
      </c>
      <c r="H30">
        <f t="shared" ca="1" si="1"/>
        <v>249.33413084586616</v>
      </c>
      <c r="I30">
        <f t="shared" ca="1" si="2"/>
        <v>347.73930017118028</v>
      </c>
      <c r="J30">
        <f t="shared" ca="1" si="3"/>
        <v>576.87354312798482</v>
      </c>
      <c r="K30">
        <f t="shared" ca="1" si="4"/>
        <v>318.24591216085497</v>
      </c>
      <c r="L30">
        <f t="shared" ca="1" si="5"/>
        <v>142.319847556572</v>
      </c>
      <c r="M30">
        <f t="shared" ca="1" si="6"/>
        <v>126.6649035799242</v>
      </c>
      <c r="N30">
        <f t="shared" ca="1" si="7"/>
        <v>54.997900472744519</v>
      </c>
      <c r="O30">
        <f t="shared" ca="1" si="8"/>
        <v>155.12443522565579</v>
      </c>
      <c r="P30">
        <f t="shared" ca="1" si="15"/>
        <v>88.53500746539487</v>
      </c>
      <c r="Q30">
        <f t="shared" ca="1" si="16"/>
        <v>156.86767209782477</v>
      </c>
      <c r="R30">
        <f t="shared" ca="1" si="17"/>
        <v>-245.77779684464355</v>
      </c>
      <c r="S30">
        <f t="shared" ca="1" si="18"/>
        <v>47.772047698411399</v>
      </c>
      <c r="T30">
        <f t="shared" ca="1" si="19"/>
        <v>1492.1928863058861</v>
      </c>
      <c r="U30">
        <f t="shared" ca="1" si="20"/>
        <v>479.10708683489645</v>
      </c>
      <c r="V30">
        <f t="shared" ca="1" si="21"/>
        <v>910.81724325280527</v>
      </c>
      <c r="W30">
        <f t="shared" ca="1" si="22"/>
        <v>567.5800430067211</v>
      </c>
      <c r="X30">
        <f t="shared" ca="1" si="23"/>
        <v>297.44428278222779</v>
      </c>
      <c r="Y30">
        <f t="shared" ca="1" si="24"/>
        <v>136.3070551638063</v>
      </c>
      <c r="Z30">
        <f t="shared" ca="1" si="25"/>
        <v>924.61284329916509</v>
      </c>
      <c r="AA30">
        <f t="shared" ca="1" si="26"/>
        <v>181.66280405266872</v>
      </c>
      <c r="AB30">
        <f t="shared" ca="1" si="27"/>
        <v>-88.910124746818781</v>
      </c>
      <c r="AC30">
        <f t="shared" ca="1" si="28"/>
        <v>62167.508804663506</v>
      </c>
      <c r="AD30">
        <f t="shared" ca="1" si="29"/>
        <v>120922.62088354221</v>
      </c>
      <c r="AE30">
        <f t="shared" ca="1" si="30"/>
        <v>332783.08476103493</v>
      </c>
      <c r="AF30">
        <f t="shared" ca="1" si="31"/>
        <v>101280.46060709462</v>
      </c>
      <c r="AG30">
        <f t="shared" ca="1" si="32"/>
        <v>2226639.6099418909</v>
      </c>
      <c r="AH30">
        <f t="shared" ca="1" si="33"/>
        <v>322147.10521951137</v>
      </c>
      <c r="AI30">
        <f t="shared" ca="1" si="34"/>
        <v>854908.90999376646</v>
      </c>
      <c r="AJ30">
        <f t="shared" ca="1" si="35"/>
        <v>62416.842935509376</v>
      </c>
      <c r="AK30">
        <f t="shared" ca="1" si="36"/>
        <v>121270.36018371339</v>
      </c>
      <c r="AL30">
        <f t="shared" ca="1" si="37"/>
        <v>333359.95830416289</v>
      </c>
      <c r="AM30">
        <f t="shared" ca="1" si="38"/>
        <v>101598.70651925547</v>
      </c>
      <c r="AN30">
        <f t="shared" ca="1" si="39"/>
        <v>1492.1928863058861</v>
      </c>
      <c r="AO30">
        <f t="shared" ca="1" si="40"/>
        <v>322714.68526251812</v>
      </c>
      <c r="AP30">
        <f t="shared" ca="1" si="41"/>
        <v>855833.52283706563</v>
      </c>
      <c r="AQ30">
        <f t="shared" ca="1" si="42"/>
        <v>-62328.307928043978</v>
      </c>
      <c r="AR30">
        <f t="shared" ca="1" si="43"/>
        <v>-121113.49251161556</v>
      </c>
      <c r="AS30">
        <f t="shared" ca="1" si="44"/>
        <v>-333605.73610100755</v>
      </c>
      <c r="AT30">
        <f t="shared" ca="1" si="45"/>
        <v>-101550.93447155706</v>
      </c>
      <c r="AU30">
        <f t="shared" ca="1" si="46"/>
        <v>-581.37564305308081</v>
      </c>
      <c r="AV30">
        <f t="shared" ca="1" si="47"/>
        <v>-322578.37820735434</v>
      </c>
      <c r="AW30">
        <f t="shared" ca="1" si="48"/>
        <v>-855922.43296181248</v>
      </c>
    </row>
    <row r="31" spans="2:49" x14ac:dyDescent="0.2">
      <c r="B31">
        <v>23</v>
      </c>
      <c r="C31">
        <v>0.67</v>
      </c>
      <c r="D31">
        <f t="shared" si="11"/>
        <v>223.72767995191921</v>
      </c>
      <c r="E31">
        <f t="shared" si="12"/>
        <v>355.1382130520422</v>
      </c>
      <c r="F31">
        <f t="shared" si="13"/>
        <v>398.14531216836741</v>
      </c>
      <c r="G31">
        <f t="shared" si="14"/>
        <v>277.02744377584702</v>
      </c>
      <c r="H31">
        <f t="shared" ca="1" si="1"/>
        <v>195.54929075468903</v>
      </c>
      <c r="I31">
        <f t="shared" ca="1" si="2"/>
        <v>377.94206868908083</v>
      </c>
      <c r="J31">
        <f t="shared" ca="1" si="3"/>
        <v>276.09784581059677</v>
      </c>
      <c r="K31">
        <f t="shared" ca="1" si="4"/>
        <v>210.89352463361058</v>
      </c>
      <c r="L31">
        <f t="shared" ca="1" si="5"/>
        <v>138.15222168625277</v>
      </c>
      <c r="M31">
        <f t="shared" ca="1" si="6"/>
        <v>119.89956173857084</v>
      </c>
      <c r="N31">
        <f t="shared" ca="1" si="7"/>
        <v>50.722728754578604</v>
      </c>
      <c r="O31">
        <f t="shared" ca="1" si="8"/>
        <v>148.91023048083787</v>
      </c>
      <c r="P31">
        <f t="shared" ca="1" si="15"/>
        <v>93.05662308575117</v>
      </c>
      <c r="Q31">
        <f t="shared" ca="1" si="16"/>
        <v>52.130716658873524</v>
      </c>
      <c r="R31">
        <f t="shared" ca="1" si="17"/>
        <v>176.224764905217</v>
      </c>
      <c r="S31">
        <f t="shared" ca="1" si="18"/>
        <v>160.12429570532569</v>
      </c>
      <c r="T31">
        <f t="shared" ca="1" si="19"/>
        <v>1060.4827298879773</v>
      </c>
      <c r="U31">
        <f t="shared" ca="1" si="20"/>
        <v>457.68474266024009</v>
      </c>
      <c r="V31">
        <f t="shared" ca="1" si="21"/>
        <v>433.83308496531276</v>
      </c>
      <c r="W31">
        <f t="shared" ca="1" si="22"/>
        <v>406.44281538829961</v>
      </c>
      <c r="X31">
        <f t="shared" ca="1" si="23"/>
        <v>287.06245216709067</v>
      </c>
      <c r="Y31">
        <f t="shared" ca="1" si="24"/>
        <v>253.18091879107686</v>
      </c>
      <c r="Z31">
        <f t="shared" ca="1" si="25"/>
        <v>654.03991449967759</v>
      </c>
      <c r="AA31">
        <f t="shared" ca="1" si="26"/>
        <v>170.62229049314945</v>
      </c>
      <c r="AB31">
        <f t="shared" ca="1" si="27"/>
        <v>228.35548156409052</v>
      </c>
      <c r="AC31">
        <f t="shared" ca="1" si="28"/>
        <v>38239.525114661905</v>
      </c>
      <c r="AD31">
        <f t="shared" ca="1" si="29"/>
        <v>142840.20728498188</v>
      </c>
      <c r="AE31">
        <f t="shared" ca="1" si="30"/>
        <v>76230.020461252061</v>
      </c>
      <c r="AF31">
        <f t="shared" ca="1" si="31"/>
        <v>44476.078732387316</v>
      </c>
      <c r="AG31">
        <f t="shared" ca="1" si="32"/>
        <v>1124623.6203906566</v>
      </c>
      <c r="AH31">
        <f t="shared" ca="1" si="33"/>
        <v>165195.7621807674</v>
      </c>
      <c r="AI31">
        <f t="shared" ca="1" si="34"/>
        <v>427768.20975874556</v>
      </c>
      <c r="AJ31">
        <f t="shared" ca="1" si="35"/>
        <v>38435.074405416592</v>
      </c>
      <c r="AK31">
        <f t="shared" ca="1" si="36"/>
        <v>143218.14935367097</v>
      </c>
      <c r="AL31">
        <f t="shared" ca="1" si="37"/>
        <v>76506.118307062658</v>
      </c>
      <c r="AM31">
        <f t="shared" ca="1" si="38"/>
        <v>44686.972257020927</v>
      </c>
      <c r="AN31">
        <f t="shared" ca="1" si="39"/>
        <v>1060.4827298879773</v>
      </c>
      <c r="AO31">
        <f t="shared" ca="1" si="40"/>
        <v>165602.20499615569</v>
      </c>
      <c r="AP31">
        <f t="shared" ca="1" si="41"/>
        <v>428422.24967324524</v>
      </c>
      <c r="AQ31">
        <f t="shared" ca="1" si="42"/>
        <v>-38342.01778233084</v>
      </c>
      <c r="AR31">
        <f t="shared" ca="1" si="43"/>
        <v>-143166.01863701211</v>
      </c>
      <c r="AS31">
        <f t="shared" ca="1" si="44"/>
        <v>-76329.893542157442</v>
      </c>
      <c r="AT31">
        <f t="shared" ca="1" si="45"/>
        <v>-44526.847961315601</v>
      </c>
      <c r="AU31">
        <f t="shared" ca="1" si="46"/>
        <v>-626.64964492266449</v>
      </c>
      <c r="AV31">
        <f t="shared" ca="1" si="47"/>
        <v>-165349.02407736462</v>
      </c>
      <c r="AW31">
        <f t="shared" ca="1" si="48"/>
        <v>-428193.89419168117</v>
      </c>
    </row>
    <row r="32" spans="2:49" x14ac:dyDescent="0.2">
      <c r="B32">
        <v>24</v>
      </c>
      <c r="C32">
        <v>0.7</v>
      </c>
      <c r="D32">
        <f t="shared" si="11"/>
        <v>195.40165800680887</v>
      </c>
      <c r="E32">
        <f t="shared" si="12"/>
        <v>327.77293675250587</v>
      </c>
      <c r="F32">
        <f t="shared" si="13"/>
        <v>368.75640259447823</v>
      </c>
      <c r="G32">
        <f t="shared" si="14"/>
        <v>248.71067741451316</v>
      </c>
      <c r="H32">
        <f t="shared" ca="1" si="1"/>
        <v>150.45369215418742</v>
      </c>
      <c r="I32">
        <f t="shared" ca="1" si="2"/>
        <v>310.17322360938351</v>
      </c>
      <c r="J32">
        <f t="shared" ca="1" si="3"/>
        <v>401.59988196123516</v>
      </c>
      <c r="K32">
        <f t="shared" ca="1" si="4"/>
        <v>222.10758985809841</v>
      </c>
      <c r="L32">
        <f t="shared" ca="1" si="5"/>
        <v>145.96414345081374</v>
      </c>
      <c r="M32">
        <f t="shared" ca="1" si="6"/>
        <v>103.9555326576841</v>
      </c>
      <c r="N32">
        <f t="shared" ca="1" si="7"/>
        <v>49.27378808136649</v>
      </c>
      <c r="O32">
        <f t="shared" ca="1" si="8"/>
        <v>117.96545515119142</v>
      </c>
      <c r="P32">
        <f t="shared" ca="1" si="15"/>
        <v>146.2066992304988</v>
      </c>
      <c r="Q32">
        <f t="shared" ca="1" si="16"/>
        <v>164.86066972689326</v>
      </c>
      <c r="R32">
        <f t="shared" ca="1" si="17"/>
        <v>121.96454314542473</v>
      </c>
      <c r="S32">
        <f t="shared" ca="1" si="18"/>
        <v>65.145436735269939</v>
      </c>
      <c r="T32">
        <f t="shared" ca="1" si="19"/>
        <v>1084.3343875829046</v>
      </c>
      <c r="U32">
        <f t="shared" ca="1" si="20"/>
        <v>417.15891934105576</v>
      </c>
      <c r="V32">
        <f t="shared" ca="1" si="21"/>
        <v>336.1404898440249</v>
      </c>
      <c r="W32">
        <f t="shared" ca="1" si="22"/>
        <v>372.5612820122858</v>
      </c>
      <c r="X32">
        <f t="shared" ca="1" si="23"/>
        <v>263.92959860200517</v>
      </c>
      <c r="Y32">
        <f t="shared" ca="1" si="24"/>
        <v>211.35213596576875</v>
      </c>
      <c r="Z32">
        <f t="shared" ca="1" si="25"/>
        <v>711.77310557061867</v>
      </c>
      <c r="AA32">
        <f t="shared" ca="1" si="26"/>
        <v>153.22932073905059</v>
      </c>
      <c r="AB32">
        <f t="shared" ca="1" si="27"/>
        <v>286.82521287231799</v>
      </c>
      <c r="AC32">
        <f t="shared" ca="1" si="28"/>
        <v>22636.313482826998</v>
      </c>
      <c r="AD32">
        <f t="shared" ca="1" si="29"/>
        <v>96207.428644236628</v>
      </c>
      <c r="AE32">
        <f t="shared" ca="1" si="30"/>
        <v>161282.465191278</v>
      </c>
      <c r="AF32">
        <f t="shared" ca="1" si="31"/>
        <v>49331.781472573261</v>
      </c>
      <c r="AG32">
        <f t="shared" ca="1" si="32"/>
        <v>1175781.0640947928</v>
      </c>
      <c r="AH32">
        <f t="shared" ca="1" si="33"/>
        <v>138801.90885463796</v>
      </c>
      <c r="AI32">
        <f t="shared" ca="1" si="34"/>
        <v>506620.95381364308</v>
      </c>
      <c r="AJ32">
        <f t="shared" ca="1" si="35"/>
        <v>22786.767174981185</v>
      </c>
      <c r="AK32">
        <f t="shared" ca="1" si="36"/>
        <v>96517.60186784601</v>
      </c>
      <c r="AL32">
        <f t="shared" ca="1" si="37"/>
        <v>161684.06507323924</v>
      </c>
      <c r="AM32">
        <f t="shared" ca="1" si="38"/>
        <v>49553.889062431357</v>
      </c>
      <c r="AN32">
        <f t="shared" ca="1" si="39"/>
        <v>1084.3343875829046</v>
      </c>
      <c r="AO32">
        <f t="shared" ca="1" si="40"/>
        <v>139174.47013665026</v>
      </c>
      <c r="AP32">
        <f t="shared" ca="1" si="41"/>
        <v>507332.72691921372</v>
      </c>
      <c r="AQ32">
        <f t="shared" ca="1" si="42"/>
        <v>-22640.560475750688</v>
      </c>
      <c r="AR32">
        <f t="shared" ca="1" si="43"/>
        <v>-96352.741198119111</v>
      </c>
      <c r="AS32">
        <f t="shared" ca="1" si="44"/>
        <v>-161562.10053009383</v>
      </c>
      <c r="AT32">
        <f t="shared" ca="1" si="45"/>
        <v>-49488.743625696086</v>
      </c>
      <c r="AU32">
        <f t="shared" ca="1" si="46"/>
        <v>-748.19389773887974</v>
      </c>
      <c r="AV32">
        <f t="shared" ca="1" si="47"/>
        <v>-138963.11800068448</v>
      </c>
      <c r="AW32">
        <f t="shared" ca="1" si="48"/>
        <v>-507045.90170634142</v>
      </c>
    </row>
    <row r="33" spans="2:49" x14ac:dyDescent="0.2">
      <c r="B33">
        <v>25</v>
      </c>
      <c r="C33">
        <v>0.7</v>
      </c>
      <c r="D33">
        <f t="shared" si="11"/>
        <v>168.67439244054194</v>
      </c>
      <c r="E33">
        <f t="shared" si="12"/>
        <v>301.18754436318625</v>
      </c>
      <c r="F33">
        <f t="shared" si="13"/>
        <v>340.40801804525699</v>
      </c>
      <c r="G33">
        <f t="shared" si="14"/>
        <v>221.54490387510205</v>
      </c>
      <c r="H33">
        <f t="shared" ca="1" si="1"/>
        <v>150.69624793387248</v>
      </c>
      <c r="I33">
        <f t="shared" ca="1" si="2"/>
        <v>371.07836067859267</v>
      </c>
      <c r="J33">
        <f t="shared" ca="1" si="3"/>
        <v>474.29063702529339</v>
      </c>
      <c r="K33">
        <f t="shared" ca="1" si="4"/>
        <v>169.28757144217693</v>
      </c>
      <c r="L33">
        <f t="shared" ca="1" si="5"/>
        <v>111.41355121227235</v>
      </c>
      <c r="M33">
        <f t="shared" ca="1" si="6"/>
        <v>103.08180183233749</v>
      </c>
      <c r="N33">
        <f t="shared" ca="1" si="7"/>
        <v>43.558476533885383</v>
      </c>
      <c r="O33">
        <f t="shared" ca="1" si="8"/>
        <v>144.27884664653945</v>
      </c>
      <c r="P33">
        <f t="shared" ca="1" si="15"/>
        <v>113.12324434322264</v>
      </c>
      <c r="Q33">
        <f t="shared" ca="1" si="16"/>
        <v>13.712612792588246</v>
      </c>
      <c r="R33">
        <f t="shared" ca="1" si="17"/>
        <v>-154.61216515656713</v>
      </c>
      <c r="S33">
        <f t="shared" ca="1" si="18"/>
        <v>171.98529951688033</v>
      </c>
      <c r="T33">
        <f t="shared" ca="1" si="19"/>
        <v>1165.3528170799354</v>
      </c>
      <c r="U33">
        <f t="shared" ca="1" si="20"/>
        <v>402.33267622503467</v>
      </c>
      <c r="V33">
        <f t="shared" ca="1" si="21"/>
        <v>660.45636095394514</v>
      </c>
      <c r="W33">
        <f t="shared" ca="1" si="22"/>
        <v>319.98381937604938</v>
      </c>
      <c r="X33">
        <f t="shared" ca="1" si="23"/>
        <v>255.6923978588118</v>
      </c>
      <c r="Y33">
        <f t="shared" ca="1" si="24"/>
        <v>285.10854386010294</v>
      </c>
      <c r="Z33">
        <f t="shared" ca="1" si="25"/>
        <v>845.36899770388607</v>
      </c>
      <c r="AA33">
        <f t="shared" ca="1" si="26"/>
        <v>146.64027836622287</v>
      </c>
      <c r="AB33">
        <f t="shared" ca="1" si="27"/>
        <v>-140.89955236397887</v>
      </c>
      <c r="AC33">
        <f t="shared" ca="1" si="28"/>
        <v>22709.359141347166</v>
      </c>
      <c r="AD33">
        <f t="shared" ca="1" si="29"/>
        <v>137699.1497639117</v>
      </c>
      <c r="AE33">
        <f t="shared" ca="1" si="30"/>
        <v>224951.60836985862</v>
      </c>
      <c r="AF33">
        <f t="shared" ca="1" si="31"/>
        <v>28658.281844790155</v>
      </c>
      <c r="AG33">
        <f t="shared" ca="1" si="32"/>
        <v>1358047.1882761414</v>
      </c>
      <c r="AH33">
        <f t="shared" ca="1" si="33"/>
        <v>102389.64466248419</v>
      </c>
      <c r="AI33">
        <f t="shared" ca="1" si="34"/>
        <v>714648.74227887287</v>
      </c>
      <c r="AJ33">
        <f t="shared" ca="1" si="35"/>
        <v>22860.055389281039</v>
      </c>
      <c r="AK33">
        <f t="shared" ca="1" si="36"/>
        <v>138070.2281245903</v>
      </c>
      <c r="AL33">
        <f t="shared" ca="1" si="37"/>
        <v>225425.8990068839</v>
      </c>
      <c r="AM33">
        <f t="shared" ca="1" si="38"/>
        <v>28827.569416232331</v>
      </c>
      <c r="AN33">
        <f t="shared" ca="1" si="39"/>
        <v>1165.3528170799354</v>
      </c>
      <c r="AO33">
        <f t="shared" ca="1" si="40"/>
        <v>102709.62848186024</v>
      </c>
      <c r="AP33">
        <f t="shared" ca="1" si="41"/>
        <v>715494.11127657676</v>
      </c>
      <c r="AQ33">
        <f t="shared" ca="1" si="42"/>
        <v>-22746.932144937815</v>
      </c>
      <c r="AR33">
        <f t="shared" ca="1" si="43"/>
        <v>-138056.51551179771</v>
      </c>
      <c r="AS33">
        <f t="shared" ca="1" si="44"/>
        <v>-225580.51117204048</v>
      </c>
      <c r="AT33">
        <f t="shared" ca="1" si="45"/>
        <v>-28655.58411671545</v>
      </c>
      <c r="AU33">
        <f t="shared" ca="1" si="46"/>
        <v>-504.89645612599031</v>
      </c>
      <c r="AV33">
        <f t="shared" ca="1" si="47"/>
        <v>-102424.51993800014</v>
      </c>
      <c r="AW33">
        <f t="shared" ca="1" si="48"/>
        <v>-715635.01082894078</v>
      </c>
    </row>
    <row r="34" spans="2:49" x14ac:dyDescent="0.2">
      <c r="B34">
        <v>26</v>
      </c>
      <c r="C34">
        <v>0.7</v>
      </c>
      <c r="D34">
        <f t="shared" si="11"/>
        <v>148.75865697491176</v>
      </c>
      <c r="E34">
        <f t="shared" si="12"/>
        <v>279.96134682953505</v>
      </c>
      <c r="F34">
        <f t="shared" si="13"/>
        <v>315.20393544849674</v>
      </c>
      <c r="G34">
        <f t="shared" si="14"/>
        <v>200.9574133702892</v>
      </c>
      <c r="H34">
        <f t="shared" ca="1" si="1"/>
        <v>152.40594106482277</v>
      </c>
      <c r="I34">
        <f t="shared" ca="1" si="2"/>
        <v>281.70917163884343</v>
      </c>
      <c r="J34">
        <f t="shared" ca="1" si="3"/>
        <v>276.11999533484089</v>
      </c>
      <c r="K34">
        <f t="shared" ca="1" si="4"/>
        <v>196.99402431251781</v>
      </c>
      <c r="L34">
        <f t="shared" ca="1" si="5"/>
        <v>91.795114373049955</v>
      </c>
      <c r="M34">
        <f t="shared" ca="1" si="6"/>
        <v>83.346910424419235</v>
      </c>
      <c r="N34">
        <f t="shared" ca="1" si="7"/>
        <v>43.845192006843618</v>
      </c>
      <c r="O34">
        <f t="shared" ca="1" si="8"/>
        <v>115.55452259942791</v>
      </c>
      <c r="P34">
        <f t="shared" ca="1" si="15"/>
        <v>124.21174085075418</v>
      </c>
      <c r="Q34">
        <f t="shared" ca="1" si="16"/>
        <v>-0.96544045171617654</v>
      </c>
      <c r="R34">
        <f t="shared" ca="1" si="17"/>
        <v>109.02408915927539</v>
      </c>
      <c r="S34">
        <f t="shared" ca="1" si="18"/>
        <v>38.459847680465899</v>
      </c>
      <c r="T34">
        <f t="shared" ca="1" si="19"/>
        <v>907.22913235102499</v>
      </c>
      <c r="U34">
        <f t="shared" ca="1" si="20"/>
        <v>334.54173940374073</v>
      </c>
      <c r="V34">
        <f t="shared" ca="1" si="21"/>
        <v>398.35324156870217</v>
      </c>
      <c r="W34">
        <f t="shared" ca="1" si="22"/>
        <v>349.39996537734055</v>
      </c>
      <c r="X34">
        <f t="shared" ca="1" si="23"/>
        <v>207.34963697247787</v>
      </c>
      <c r="Y34">
        <f t="shared" ca="1" si="24"/>
        <v>162.6715885312201</v>
      </c>
      <c r="Z34">
        <f t="shared" ca="1" si="25"/>
        <v>557.82916697368432</v>
      </c>
      <c r="AA34">
        <f t="shared" ca="1" si="26"/>
        <v>127.19210243126285</v>
      </c>
      <c r="AB34">
        <f t="shared" ca="1" si="27"/>
        <v>108.05864870755924</v>
      </c>
      <c r="AC34">
        <f t="shared" ca="1" si="28"/>
        <v>23227.57087185423</v>
      </c>
      <c r="AD34">
        <f t="shared" ca="1" si="29"/>
        <v>79360.057385443346</v>
      </c>
      <c r="AE34">
        <f t="shared" ca="1" si="30"/>
        <v>76242.251823712562</v>
      </c>
      <c r="AF34">
        <f t="shared" ca="1" si="31"/>
        <v>38806.645614840854</v>
      </c>
      <c r="AG34">
        <f t="shared" ca="1" si="32"/>
        <v>823064.69858639361</v>
      </c>
      <c r="AH34">
        <f t="shared" ca="1" si="33"/>
        <v>122080.33580568677</v>
      </c>
      <c r="AI34">
        <f t="shared" ca="1" si="34"/>
        <v>311173.37952655461</v>
      </c>
      <c r="AJ34">
        <f t="shared" ca="1" si="35"/>
        <v>23379.976812919052</v>
      </c>
      <c r="AK34">
        <f t="shared" ca="1" si="36"/>
        <v>79641.766557082185</v>
      </c>
      <c r="AL34">
        <f t="shared" ca="1" si="37"/>
        <v>76518.371819047403</v>
      </c>
      <c r="AM34">
        <f t="shared" ca="1" si="38"/>
        <v>39003.639639153371</v>
      </c>
      <c r="AN34">
        <f t="shared" ca="1" si="39"/>
        <v>907.22913235102499</v>
      </c>
      <c r="AO34">
        <f t="shared" ca="1" si="40"/>
        <v>122429.73577106411</v>
      </c>
      <c r="AP34">
        <f t="shared" ca="1" si="41"/>
        <v>311731.20869352832</v>
      </c>
      <c r="AQ34">
        <f t="shared" ca="1" si="42"/>
        <v>-23255.765072068298</v>
      </c>
      <c r="AR34">
        <f t="shared" ca="1" si="43"/>
        <v>-79642.731997533905</v>
      </c>
      <c r="AS34">
        <f t="shared" ca="1" si="44"/>
        <v>-76409.347729888133</v>
      </c>
      <c r="AT34">
        <f t="shared" ca="1" si="45"/>
        <v>-38965.179791472903</v>
      </c>
      <c r="AU34">
        <f t="shared" ca="1" si="46"/>
        <v>-508.87589078232281</v>
      </c>
      <c r="AV34">
        <f t="shared" ca="1" si="47"/>
        <v>-122267.06418253289</v>
      </c>
      <c r="AW34">
        <f t="shared" ca="1" si="48"/>
        <v>-311623.15004482074</v>
      </c>
    </row>
    <row r="35" spans="2:49" x14ac:dyDescent="0.2">
      <c r="B35">
        <v>27</v>
      </c>
      <c r="C35">
        <v>0.7</v>
      </c>
      <c r="D35">
        <f t="shared" si="11"/>
        <v>133.26826035742616</v>
      </c>
      <c r="E35">
        <f t="shared" si="12"/>
        <v>262.60807188356893</v>
      </c>
      <c r="F35">
        <f t="shared" si="13"/>
        <v>292.66042593833487</v>
      </c>
      <c r="G35">
        <f t="shared" si="14"/>
        <v>184.76538071201441</v>
      </c>
      <c r="H35">
        <f t="shared" ca="1" si="1"/>
        <v>184.822567542527</v>
      </c>
      <c r="I35">
        <f t="shared" ca="1" si="2"/>
        <v>197.39682076270802</v>
      </c>
      <c r="J35">
        <f t="shared" ca="1" si="3"/>
        <v>341.29889248727267</v>
      </c>
      <c r="K35">
        <f t="shared" ca="1" si="4"/>
        <v>119.8993493935558</v>
      </c>
      <c r="L35">
        <f t="shared" ca="1" si="5"/>
        <v>96.621097547116193</v>
      </c>
      <c r="M35">
        <f t="shared" ca="1" si="6"/>
        <v>92.545735343781359</v>
      </c>
      <c r="N35">
        <f t="shared" ca="1" si="7"/>
        <v>45.663577910970119</v>
      </c>
      <c r="O35">
        <f t="shared" ca="1" si="8"/>
        <v>108.88283248566469</v>
      </c>
      <c r="P35">
        <f t="shared" ca="1" si="15"/>
        <v>9.0833273551756832</v>
      </c>
      <c r="Q35">
        <f t="shared" ca="1" si="16"/>
        <v>78.453439575678118</v>
      </c>
      <c r="R35">
        <f t="shared" ca="1" si="17"/>
        <v>33.132518547553744</v>
      </c>
      <c r="S35">
        <f t="shared" ca="1" si="18"/>
        <v>138.95283436839122</v>
      </c>
      <c r="T35">
        <f t="shared" ca="1" si="19"/>
        <v>843.41763018606355</v>
      </c>
      <c r="U35">
        <f t="shared" ca="1" si="20"/>
        <v>343.71324328753235</v>
      </c>
      <c r="V35">
        <f t="shared" ca="1" si="21"/>
        <v>427.80436672826602</v>
      </c>
      <c r="W35">
        <f t="shared" ca="1" si="22"/>
        <v>304.72191693608278</v>
      </c>
      <c r="X35">
        <f t="shared" ca="1" si="23"/>
        <v>205.50393003278089</v>
      </c>
      <c r="Y35">
        <f t="shared" ca="1" si="24"/>
        <v>148.03616172356692</v>
      </c>
      <c r="Z35">
        <f t="shared" ca="1" si="25"/>
        <v>538.69571324998071</v>
      </c>
      <c r="AA35">
        <f t="shared" ca="1" si="26"/>
        <v>138.20931325475146</v>
      </c>
      <c r="AB35">
        <f t="shared" ca="1" si="27"/>
        <v>111.58595812323188</v>
      </c>
      <c r="AC35">
        <f t="shared" ca="1" si="28"/>
        <v>34159.381473011956</v>
      </c>
      <c r="AD35">
        <f t="shared" ca="1" si="29"/>
        <v>38965.504847224678</v>
      </c>
      <c r="AE35">
        <f t="shared" ca="1" si="30"/>
        <v>116484.9340130389</v>
      </c>
      <c r="AF35">
        <f t="shared" ca="1" si="31"/>
        <v>14375.853984997968</v>
      </c>
      <c r="AG35">
        <f t="shared" ca="1" si="32"/>
        <v>711353.29890867544</v>
      </c>
      <c r="AH35">
        <f t="shared" ca="1" si="33"/>
        <v>92855.446661200927</v>
      </c>
      <c r="AI35">
        <f t="shared" ca="1" si="34"/>
        <v>290193.07147390547</v>
      </c>
      <c r="AJ35">
        <f t="shared" ca="1" si="35"/>
        <v>34344.204040554483</v>
      </c>
      <c r="AK35">
        <f t="shared" ca="1" si="36"/>
        <v>39162.901667987389</v>
      </c>
      <c r="AL35">
        <f t="shared" ca="1" si="37"/>
        <v>116826.23290552618</v>
      </c>
      <c r="AM35">
        <f t="shared" ca="1" si="38"/>
        <v>14495.753334391524</v>
      </c>
      <c r="AN35">
        <f t="shared" ca="1" si="39"/>
        <v>843.41763018606355</v>
      </c>
      <c r="AO35">
        <f t="shared" ca="1" si="40"/>
        <v>93160.168578137003</v>
      </c>
      <c r="AP35">
        <f t="shared" ca="1" si="41"/>
        <v>290731.76718715543</v>
      </c>
      <c r="AQ35">
        <f t="shared" ca="1" si="42"/>
        <v>-34335.120713199307</v>
      </c>
      <c r="AR35">
        <f t="shared" ca="1" si="43"/>
        <v>-39084.448228411711</v>
      </c>
      <c r="AS35">
        <f t="shared" ca="1" si="44"/>
        <v>-116793.10038697862</v>
      </c>
      <c r="AT35">
        <f t="shared" ca="1" si="45"/>
        <v>-14356.800500023133</v>
      </c>
      <c r="AU35">
        <f t="shared" ca="1" si="46"/>
        <v>-415.61326345779753</v>
      </c>
      <c r="AV35">
        <f t="shared" ca="1" si="47"/>
        <v>-93012.132416413442</v>
      </c>
      <c r="AW35">
        <f t="shared" ca="1" si="48"/>
        <v>-290620.18122903223</v>
      </c>
    </row>
    <row r="36" spans="2:49" x14ac:dyDescent="0.2">
      <c r="B36">
        <v>28</v>
      </c>
      <c r="C36">
        <v>0.7</v>
      </c>
      <c r="D36">
        <f t="shared" si="11"/>
        <v>120.83595990433984</v>
      </c>
      <c r="E36">
        <f t="shared" si="12"/>
        <v>248.15327571038512</v>
      </c>
      <c r="F36">
        <f t="shared" si="13"/>
        <v>272.38899640976075</v>
      </c>
      <c r="G36">
        <f t="shared" si="14"/>
        <v>171.6730483947016</v>
      </c>
      <c r="H36">
        <f t="shared" ca="1" si="1"/>
        <v>97.284797350586487</v>
      </c>
      <c r="I36">
        <f t="shared" ca="1" si="2"/>
        <v>183.30452499460478</v>
      </c>
      <c r="J36">
        <f t="shared" ca="1" si="3"/>
        <v>328.76783312385629</v>
      </c>
      <c r="K36">
        <f t="shared" ca="1" si="4"/>
        <v>149.96935127628234</v>
      </c>
      <c r="L36">
        <f t="shared" ca="1" si="5"/>
        <v>86.322811957913572</v>
      </c>
      <c r="M36">
        <f t="shared" ca="1" si="6"/>
        <v>81.556214865415001</v>
      </c>
      <c r="N36">
        <f t="shared" ca="1" si="7"/>
        <v>37.044755803004435</v>
      </c>
      <c r="O36">
        <f t="shared" ca="1" si="8"/>
        <v>103.12734296577017</v>
      </c>
      <c r="P36">
        <f t="shared" ca="1" si="15"/>
        <v>45.591736648097701</v>
      </c>
      <c r="Q36">
        <f t="shared" ca="1" si="16"/>
        <v>114.77146702707313</v>
      </c>
      <c r="R36">
        <f t="shared" ca="1" si="17"/>
        <v>15.333601756550607</v>
      </c>
      <c r="S36">
        <f t="shared" ca="1" si="18"/>
        <v>164.08103877151848</v>
      </c>
      <c r="T36">
        <f t="shared" ca="1" si="19"/>
        <v>759.32650674532988</v>
      </c>
      <c r="U36">
        <f t="shared" ca="1" si="20"/>
        <v>308.05112559210318</v>
      </c>
      <c r="V36">
        <f t="shared" ca="1" si="21"/>
        <v>276.32440698096639</v>
      </c>
      <c r="W36">
        <f t="shared" ca="1" si="22"/>
        <v>247.25414862686881</v>
      </c>
      <c r="X36">
        <f t="shared" ca="1" si="23"/>
        <v>189.45015492368373</v>
      </c>
      <c r="Y36">
        <f t="shared" ca="1" si="24"/>
        <v>209.67277541961619</v>
      </c>
      <c r="Z36">
        <f t="shared" ca="1" si="25"/>
        <v>512.07235811846112</v>
      </c>
      <c r="AA36">
        <f t="shared" ca="1" si="26"/>
        <v>118.60097066841944</v>
      </c>
      <c r="AB36">
        <f t="shared" ca="1" si="27"/>
        <v>130.10506878362366</v>
      </c>
      <c r="AC36">
        <f t="shared" ca="1" si="28"/>
        <v>9464.3317955446801</v>
      </c>
      <c r="AD36">
        <f t="shared" ca="1" si="29"/>
        <v>33600.548883497686</v>
      </c>
      <c r="AE36">
        <f t="shared" ca="1" si="30"/>
        <v>108088.28809695582</v>
      </c>
      <c r="AF36">
        <f t="shared" ca="1" si="31"/>
        <v>22490.806322228967</v>
      </c>
      <c r="AG36">
        <f t="shared" ca="1" si="32"/>
        <v>576576.74384606548</v>
      </c>
      <c r="AH36">
        <f t="shared" ca="1" si="33"/>
        <v>61134.61401319773</v>
      </c>
      <c r="AI36">
        <f t="shared" ca="1" si="34"/>
        <v>262218.09994900151</v>
      </c>
      <c r="AJ36">
        <f t="shared" ca="1" si="35"/>
        <v>9561.6165928952669</v>
      </c>
      <c r="AK36">
        <f t="shared" ca="1" si="36"/>
        <v>33783.853408492294</v>
      </c>
      <c r="AL36">
        <f t="shared" ca="1" si="37"/>
        <v>108417.05593007967</v>
      </c>
      <c r="AM36">
        <f t="shared" ca="1" si="38"/>
        <v>22640.77567350525</v>
      </c>
      <c r="AN36">
        <f t="shared" ca="1" si="39"/>
        <v>759.32650674532988</v>
      </c>
      <c r="AO36">
        <f t="shared" ca="1" si="40"/>
        <v>61381.868161824597</v>
      </c>
      <c r="AP36">
        <f t="shared" ca="1" si="41"/>
        <v>262730.17230712</v>
      </c>
      <c r="AQ36">
        <f t="shared" ca="1" si="42"/>
        <v>-9516.0248562471697</v>
      </c>
      <c r="AR36">
        <f t="shared" ca="1" si="43"/>
        <v>-33669.081941465221</v>
      </c>
      <c r="AS36">
        <f t="shared" ca="1" si="44"/>
        <v>-108401.72232832313</v>
      </c>
      <c r="AT36">
        <f t="shared" ca="1" si="45"/>
        <v>-22476.694634733733</v>
      </c>
      <c r="AU36">
        <f t="shared" ca="1" si="46"/>
        <v>-483.00209976436349</v>
      </c>
      <c r="AV36">
        <f t="shared" ca="1" si="47"/>
        <v>-61172.195386404979</v>
      </c>
      <c r="AW36">
        <f t="shared" ca="1" si="48"/>
        <v>-262600.06723833637</v>
      </c>
    </row>
    <row r="37" spans="2:49" x14ac:dyDescent="0.2">
      <c r="B37">
        <v>29</v>
      </c>
      <c r="C37">
        <v>0.7</v>
      </c>
      <c r="D37">
        <f t="shared" si="11"/>
        <v>110.61502946013758</v>
      </c>
      <c r="E37">
        <f t="shared" si="12"/>
        <v>235.92892019758662</v>
      </c>
      <c r="F37">
        <f t="shared" si="13"/>
        <v>254.07386001685865</v>
      </c>
      <c r="G37">
        <f t="shared" si="14"/>
        <v>160.85698900341191</v>
      </c>
      <c r="H37">
        <f t="shared" ca="1" si="1"/>
        <v>56.553722040770616</v>
      </c>
      <c r="I37">
        <f t="shared" ca="1" si="2"/>
        <v>216.5197771562629</v>
      </c>
      <c r="J37">
        <f t="shared" ca="1" si="3"/>
        <v>307.05667907740246</v>
      </c>
      <c r="K37">
        <f t="shared" ca="1" si="4"/>
        <v>210.92304708203065</v>
      </c>
      <c r="L37">
        <f t="shared" ca="1" si="5"/>
        <v>88.487111615980893</v>
      </c>
      <c r="M37">
        <f t="shared" ca="1" si="6"/>
        <v>100.06845178511806</v>
      </c>
      <c r="N37">
        <f t="shared" ca="1" si="7"/>
        <v>35.19051928037171</v>
      </c>
      <c r="O37">
        <f t="shared" ca="1" si="8"/>
        <v>86.168221443866003</v>
      </c>
      <c r="P37">
        <f t="shared" ca="1" si="15"/>
        <v>136.17664281184338</v>
      </c>
      <c r="Q37">
        <f t="shared" ca="1" si="16"/>
        <v>98.956961582766567</v>
      </c>
      <c r="R37">
        <f t="shared" ca="1" si="17"/>
        <v>-83.857517294033642</v>
      </c>
      <c r="S37">
        <f t="shared" ca="1" si="18"/>
        <v>43.793581706746977</v>
      </c>
      <c r="T37">
        <f t="shared" ca="1" si="19"/>
        <v>791.05322535646667</v>
      </c>
      <c r="U37">
        <f t="shared" ca="1" si="20"/>
        <v>309.91430412533668</v>
      </c>
      <c r="V37">
        <f t="shared" ca="1" si="21"/>
        <v>424.75893944335007</v>
      </c>
      <c r="W37">
        <f t="shared" ca="1" si="22"/>
        <v>267.47676912280127</v>
      </c>
      <c r="X37">
        <f t="shared" ca="1" si="23"/>
        <v>174.6553330598469</v>
      </c>
      <c r="Y37">
        <f t="shared" ca="1" si="24"/>
        <v>179.97022451859033</v>
      </c>
      <c r="Z37">
        <f t="shared" ca="1" si="25"/>
        <v>523.57645623366534</v>
      </c>
      <c r="AA37">
        <f t="shared" ca="1" si="26"/>
        <v>135.25897106548976</v>
      </c>
      <c r="AB37">
        <f t="shared" ca="1" si="27"/>
        <v>15.09944428873294</v>
      </c>
      <c r="AC37">
        <f t="shared" ca="1" si="28"/>
        <v>3198.3234766647442</v>
      </c>
      <c r="AD37">
        <f t="shared" ca="1" si="29"/>
        <v>46880.813899797744</v>
      </c>
      <c r="AE37">
        <f t="shared" ca="1" si="30"/>
        <v>94283.80416604293</v>
      </c>
      <c r="AF37">
        <f t="shared" ca="1" si="31"/>
        <v>44488.531790368521</v>
      </c>
      <c r="AG37">
        <f t="shared" ca="1" si="32"/>
        <v>625765.20534686884</v>
      </c>
      <c r="AH37">
        <f t="shared" ca="1" si="33"/>
        <v>71543.822020372332</v>
      </c>
      <c r="AI37">
        <f t="shared" ca="1" si="34"/>
        <v>274132.30552220327</v>
      </c>
      <c r="AJ37">
        <f t="shared" ca="1" si="35"/>
        <v>3254.8771987055147</v>
      </c>
      <c r="AK37">
        <f t="shared" ca="1" si="36"/>
        <v>47097.333676954004</v>
      </c>
      <c r="AL37">
        <f t="shared" ca="1" si="37"/>
        <v>94590.860845120333</v>
      </c>
      <c r="AM37">
        <f t="shared" ca="1" si="38"/>
        <v>44699.454837450554</v>
      </c>
      <c r="AN37">
        <f t="shared" ca="1" si="39"/>
        <v>791.05322535646667</v>
      </c>
      <c r="AO37">
        <f t="shared" ca="1" si="40"/>
        <v>71811.298789495137</v>
      </c>
      <c r="AP37">
        <f t="shared" ca="1" si="41"/>
        <v>274655.88197843696</v>
      </c>
      <c r="AQ37">
        <f t="shared" ca="1" si="42"/>
        <v>-3118.7005558936712</v>
      </c>
      <c r="AR37">
        <f t="shared" ca="1" si="43"/>
        <v>-46998.37671537124</v>
      </c>
      <c r="AS37">
        <f t="shared" ca="1" si="44"/>
        <v>-94674.718362414365</v>
      </c>
      <c r="AT37">
        <f t="shared" ca="1" si="45"/>
        <v>-44655.661255743806</v>
      </c>
      <c r="AU37">
        <f t="shared" ca="1" si="46"/>
        <v>-366.2942859131166</v>
      </c>
      <c r="AV37">
        <f t="shared" ca="1" si="47"/>
        <v>-71631.328564976546</v>
      </c>
      <c r="AW37">
        <f t="shared" ca="1" si="48"/>
        <v>-274640.78253414819</v>
      </c>
    </row>
    <row r="38" spans="2:49" x14ac:dyDescent="0.2">
      <c r="B38">
        <v>30</v>
      </c>
      <c r="C38">
        <v>0.7</v>
      </c>
      <c r="D38">
        <f t="shared" si="11"/>
        <v>102.05005014041059</v>
      </c>
      <c r="E38">
        <f t="shared" si="12"/>
        <v>225.46038405322628</v>
      </c>
      <c r="F38">
        <f t="shared" si="13"/>
        <v>237.45555298179767</v>
      </c>
      <c r="G38">
        <f t="shared" si="14"/>
        <v>151.76628601680213</v>
      </c>
      <c r="H38">
        <f t="shared" ca="1" si="1"/>
        <v>104.24325323663309</v>
      </c>
      <c r="I38">
        <f t="shared" ca="1" si="2"/>
        <v>215.40828695391141</v>
      </c>
      <c r="J38">
        <f t="shared" ca="1" si="3"/>
        <v>188.00864250299711</v>
      </c>
      <c r="K38">
        <f t="shared" ca="1" si="4"/>
        <v>168.54840734491162</v>
      </c>
      <c r="L38">
        <f t="shared" ca="1" si="5"/>
        <v>63.958644130033647</v>
      </c>
      <c r="M38">
        <f t="shared" ca="1" si="6"/>
        <v>78.418632023560079</v>
      </c>
      <c r="N38">
        <f t="shared" ca="1" si="7"/>
        <v>36.274224527545812</v>
      </c>
      <c r="O38">
        <f t="shared" ca="1" si="8"/>
        <v>101.13481804281301</v>
      </c>
      <c r="P38">
        <f t="shared" ca="1" si="15"/>
        <v>31.99226270000365</v>
      </c>
      <c r="Q38">
        <f t="shared" ca="1" si="16"/>
        <v>78.311145002397708</v>
      </c>
      <c r="R38">
        <f t="shared" ca="1" si="17"/>
        <v>56.914531592010206</v>
      </c>
      <c r="S38">
        <f t="shared" ca="1" si="18"/>
        <v>86.225284914258481</v>
      </c>
      <c r="T38">
        <f t="shared" ca="1" si="19"/>
        <v>676.20859003845328</v>
      </c>
      <c r="U38">
        <f t="shared" ca="1" si="20"/>
        <v>279.78631872395255</v>
      </c>
      <c r="V38">
        <f t="shared" ca="1" si="21"/>
        <v>306.12941323923513</v>
      </c>
      <c r="W38">
        <f t="shared" ca="1" si="22"/>
        <v>272.7916605815447</v>
      </c>
      <c r="X38">
        <f t="shared" ca="1" si="23"/>
        <v>165.09346217284667</v>
      </c>
      <c r="Y38">
        <f t="shared" ca="1" si="24"/>
        <v>118.21754761426217</v>
      </c>
      <c r="Z38">
        <f t="shared" ca="1" si="25"/>
        <v>403.41692945690852</v>
      </c>
      <c r="AA38">
        <f t="shared" ca="1" si="26"/>
        <v>114.69285655110589</v>
      </c>
      <c r="AB38">
        <f t="shared" ca="1" si="27"/>
        <v>135.2256765944079</v>
      </c>
      <c r="AC38">
        <f t="shared" ca="1" si="28"/>
        <v>10866.655845356816</v>
      </c>
      <c r="AD38">
        <f t="shared" ca="1" si="29"/>
        <v>46400.730088418641</v>
      </c>
      <c r="AE38">
        <f t="shared" ca="1" si="30"/>
        <v>35347.249655819767</v>
      </c>
      <c r="AF38">
        <f t="shared" ca="1" si="31"/>
        <v>28408.565618506258</v>
      </c>
      <c r="AG38">
        <f t="shared" ca="1" si="32"/>
        <v>457258.05724179297</v>
      </c>
      <c r="AH38">
        <f t="shared" ca="1" si="33"/>
        <v>74415.290082836684</v>
      </c>
      <c r="AI38">
        <f t="shared" ca="1" si="34"/>
        <v>162745.21897244031</v>
      </c>
      <c r="AJ38">
        <f t="shared" ca="1" si="35"/>
        <v>10970.899098593449</v>
      </c>
      <c r="AK38">
        <f t="shared" ca="1" si="36"/>
        <v>46616.138375372553</v>
      </c>
      <c r="AL38">
        <f t="shared" ca="1" si="37"/>
        <v>35535.258298322762</v>
      </c>
      <c r="AM38">
        <f t="shared" ca="1" si="38"/>
        <v>28577.11402585117</v>
      </c>
      <c r="AN38">
        <f t="shared" ca="1" si="39"/>
        <v>676.20859003845328</v>
      </c>
      <c r="AO38">
        <f t="shared" ca="1" si="40"/>
        <v>74688.081743418225</v>
      </c>
      <c r="AP38">
        <f t="shared" ca="1" si="41"/>
        <v>163148.63590189721</v>
      </c>
      <c r="AQ38">
        <f t="shared" ca="1" si="42"/>
        <v>-10938.906835893446</v>
      </c>
      <c r="AR38">
        <f t="shared" ca="1" si="43"/>
        <v>-46537.827230370152</v>
      </c>
      <c r="AS38">
        <f t="shared" ca="1" si="44"/>
        <v>-35478.343766730752</v>
      </c>
      <c r="AT38">
        <f t="shared" ca="1" si="45"/>
        <v>-28490.888740936913</v>
      </c>
      <c r="AU38">
        <f t="shared" ca="1" si="46"/>
        <v>-370.07917679921815</v>
      </c>
      <c r="AV38">
        <f t="shared" ca="1" si="47"/>
        <v>-74569.864195803966</v>
      </c>
      <c r="AW38">
        <f t="shared" ca="1" si="48"/>
        <v>-163013.4102253028</v>
      </c>
    </row>
    <row r="39" spans="2:49" x14ac:dyDescent="0.2">
      <c r="B39">
        <v>31</v>
      </c>
      <c r="C39">
        <v>0.7</v>
      </c>
      <c r="D39">
        <f t="shared" si="11"/>
        <v>94.760101226848377</v>
      </c>
      <c r="E39">
        <f t="shared" si="12"/>
        <v>216.40044934491627</v>
      </c>
      <c r="F39">
        <f t="shared" si="13"/>
        <v>222.31881689833665</v>
      </c>
      <c r="G39">
        <f t="shared" si="14"/>
        <v>144.01713411467395</v>
      </c>
      <c r="H39">
        <f t="shared" ca="1" si="1"/>
        <v>72.276871806603097</v>
      </c>
      <c r="I39">
        <f t="shared" ca="1" si="2"/>
        <v>215.30079993274904</v>
      </c>
      <c r="J39">
        <f t="shared" ca="1" si="3"/>
        <v>208.6489495674615</v>
      </c>
      <c r="K39">
        <f t="shared" ca="1" si="4"/>
        <v>153.6388742163571</v>
      </c>
      <c r="L39">
        <f t="shared" ca="1" si="5"/>
        <v>68.412175660486525</v>
      </c>
      <c r="M39">
        <f t="shared" ca="1" si="6"/>
        <v>74.803645830813423</v>
      </c>
      <c r="N39">
        <f t="shared" ca="1" si="7"/>
        <v>31.698920481109031</v>
      </c>
      <c r="O39">
        <f t="shared" ca="1" si="8"/>
        <v>99.397386486119373</v>
      </c>
      <c r="P39">
        <f t="shared" ca="1" si="15"/>
        <v>99.59374544345421</v>
      </c>
      <c r="Q39">
        <f t="shared" ca="1" si="16"/>
        <v>83.064425190491562</v>
      </c>
      <c r="R39">
        <f t="shared" ca="1" si="17"/>
        <v>34.27396095073847</v>
      </c>
      <c r="S39">
        <f t="shared" ca="1" si="18"/>
        <v>84.176971988956282</v>
      </c>
      <c r="T39">
        <f t="shared" ca="1" si="19"/>
        <v>649.86549552317069</v>
      </c>
      <c r="U39">
        <f t="shared" ca="1" si="20"/>
        <v>274.31212845852838</v>
      </c>
      <c r="V39">
        <f t="shared" ca="1" si="21"/>
        <v>247.51515334341616</v>
      </c>
      <c r="W39">
        <f t="shared" ca="1" si="22"/>
        <v>225.91574602296021</v>
      </c>
      <c r="X39">
        <f t="shared" ca="1" si="23"/>
        <v>167.80956214660591</v>
      </c>
      <c r="Y39">
        <f t="shared" ca="1" si="24"/>
        <v>183.77071743241049</v>
      </c>
      <c r="Z39">
        <f t="shared" ca="1" si="25"/>
        <v>423.94974950021054</v>
      </c>
      <c r="AA39">
        <f t="shared" ca="1" si="26"/>
        <v>106.50256631192245</v>
      </c>
      <c r="AB39">
        <f t="shared" ca="1" si="27"/>
        <v>117.33838614123003</v>
      </c>
      <c r="AC39">
        <f t="shared" ca="1" si="28"/>
        <v>5223.9461981481372</v>
      </c>
      <c r="AD39">
        <f t="shared" ca="1" si="29"/>
        <v>46354.434451681627</v>
      </c>
      <c r="AE39">
        <f t="shared" ca="1" si="30"/>
        <v>43534.38415560509</v>
      </c>
      <c r="AF39">
        <f t="shared" ca="1" si="31"/>
        <v>23604.903670469597</v>
      </c>
      <c r="AG39">
        <f t="shared" ca="1" si="32"/>
        <v>422325.16227157618</v>
      </c>
      <c r="AH39">
        <f t="shared" ca="1" si="33"/>
        <v>51037.924301110659</v>
      </c>
      <c r="AI39">
        <f t="shared" ca="1" si="34"/>
        <v>179733.39010129127</v>
      </c>
      <c r="AJ39">
        <f t="shared" ca="1" si="35"/>
        <v>5296.2230699547399</v>
      </c>
      <c r="AK39">
        <f t="shared" ca="1" si="36"/>
        <v>46569.735251614373</v>
      </c>
      <c r="AL39">
        <f t="shared" ca="1" si="37"/>
        <v>43743.033105172552</v>
      </c>
      <c r="AM39">
        <f t="shared" ca="1" si="38"/>
        <v>23758.542544685955</v>
      </c>
      <c r="AN39">
        <f t="shared" ca="1" si="39"/>
        <v>649.86549552317069</v>
      </c>
      <c r="AO39">
        <f t="shared" ca="1" si="40"/>
        <v>51263.840047133621</v>
      </c>
      <c r="AP39">
        <f t="shared" ca="1" si="41"/>
        <v>180157.33985079147</v>
      </c>
      <c r="AQ39">
        <f t="shared" ca="1" si="42"/>
        <v>-5196.6293245112856</v>
      </c>
      <c r="AR39">
        <f t="shared" ca="1" si="43"/>
        <v>-46486.670826423884</v>
      </c>
      <c r="AS39">
        <f t="shared" ca="1" si="44"/>
        <v>-43708.759144221811</v>
      </c>
      <c r="AT39">
        <f t="shared" ca="1" si="45"/>
        <v>-23674.365572696999</v>
      </c>
      <c r="AU39">
        <f t="shared" ca="1" si="46"/>
        <v>-402.35034217975453</v>
      </c>
      <c r="AV39">
        <f t="shared" ca="1" si="47"/>
        <v>-51080.069329701211</v>
      </c>
      <c r="AW39">
        <f t="shared" ca="1" si="48"/>
        <v>-180040.00146465024</v>
      </c>
    </row>
    <row r="40" spans="2:49" x14ac:dyDescent="0.2">
      <c r="B40">
        <v>32</v>
      </c>
      <c r="C40">
        <v>0.7</v>
      </c>
      <c r="D40">
        <f t="shared" si="11"/>
        <v>88.474467477682595</v>
      </c>
      <c r="E40">
        <f t="shared" si="12"/>
        <v>208.4888100214894</v>
      </c>
      <c r="F40">
        <f t="shared" si="13"/>
        <v>208.48349858769558</v>
      </c>
      <c r="G40">
        <f t="shared" si="14"/>
        <v>137.33325852809855</v>
      </c>
      <c r="H40">
        <f t="shared" ca="1" si="1"/>
        <v>103.45844158957078</v>
      </c>
      <c r="I40">
        <f t="shared" ca="1" si="2"/>
        <v>223.56157929242718</v>
      </c>
      <c r="J40">
        <f t="shared" ca="1" si="3"/>
        <v>211.22399003709094</v>
      </c>
      <c r="K40">
        <f t="shared" ca="1" si="4"/>
        <v>138.418459719194</v>
      </c>
      <c r="L40">
        <f t="shared" ca="1" si="5"/>
        <v>68.43053147601519</v>
      </c>
      <c r="M40">
        <f t="shared" ca="1" si="6"/>
        <v>84.069111851655734</v>
      </c>
      <c r="N40">
        <f t="shared" ca="1" si="7"/>
        <v>28.936497805365303</v>
      </c>
      <c r="O40">
        <f t="shared" ca="1" si="8"/>
        <v>71.377438771569345</v>
      </c>
      <c r="P40">
        <f t="shared" ca="1" si="15"/>
        <v>52.76513123752126</v>
      </c>
      <c r="Q40">
        <f t="shared" ca="1" si="16"/>
        <v>186.20157489219429</v>
      </c>
      <c r="R40">
        <f t="shared" ca="1" si="17"/>
        <v>16.429475240062441</v>
      </c>
      <c r="S40">
        <f t="shared" ca="1" si="18"/>
        <v>59.769126695851583</v>
      </c>
      <c r="T40">
        <f t="shared" ca="1" si="19"/>
        <v>676.66247063828291</v>
      </c>
      <c r="U40">
        <f t="shared" ca="1" si="20"/>
        <v>252.81357990460555</v>
      </c>
      <c r="V40">
        <f t="shared" ca="1" si="21"/>
        <v>190.46185174358146</v>
      </c>
      <c r="W40">
        <f t="shared" ca="1" si="22"/>
        <v>241.87690130876479</v>
      </c>
      <c r="X40">
        <f t="shared" ca="1" si="23"/>
        <v>139.80797024758454</v>
      </c>
      <c r="Y40">
        <f t="shared" ca="1" si="24"/>
        <v>112.53425793337283</v>
      </c>
      <c r="Z40">
        <f t="shared" ca="1" si="25"/>
        <v>434.78556932951813</v>
      </c>
      <c r="AA40">
        <f t="shared" ca="1" si="26"/>
        <v>113.00560965702104</v>
      </c>
      <c r="AB40">
        <f t="shared" ca="1" si="27"/>
        <v>202.63105013225672</v>
      </c>
      <c r="AC40">
        <f t="shared" ca="1" si="28"/>
        <v>10703.649136142629</v>
      </c>
      <c r="AD40">
        <f t="shared" ca="1" si="29"/>
        <v>49979.779735724209</v>
      </c>
      <c r="AE40">
        <f t="shared" ca="1" si="30"/>
        <v>44615.573967189091</v>
      </c>
      <c r="AF40">
        <f t="shared" ca="1" si="31"/>
        <v>19159.669991034134</v>
      </c>
      <c r="AG40">
        <f t="shared" ca="1" si="32"/>
        <v>457872.09917030507</v>
      </c>
      <c r="AH40">
        <f t="shared" ca="1" si="33"/>
        <v>58504.435386729943</v>
      </c>
      <c r="AI40">
        <f t="shared" ca="1" si="34"/>
        <v>189038.49129719322</v>
      </c>
      <c r="AJ40">
        <f t="shared" ca="1" si="35"/>
        <v>10807.1075777322</v>
      </c>
      <c r="AK40">
        <f t="shared" ca="1" si="36"/>
        <v>50203.341315016638</v>
      </c>
      <c r="AL40">
        <f t="shared" ca="1" si="37"/>
        <v>44826.797957226183</v>
      </c>
      <c r="AM40">
        <f t="shared" ca="1" si="38"/>
        <v>19298.088450753326</v>
      </c>
      <c r="AN40">
        <f t="shared" ca="1" si="39"/>
        <v>676.66247063828291</v>
      </c>
      <c r="AO40">
        <f t="shared" ca="1" si="40"/>
        <v>58746.312288038709</v>
      </c>
      <c r="AP40">
        <f t="shared" ca="1" si="41"/>
        <v>189473.27686652273</v>
      </c>
      <c r="AQ40">
        <f t="shared" ca="1" si="42"/>
        <v>-10754.342446494678</v>
      </c>
      <c r="AR40">
        <f t="shared" ca="1" si="43"/>
        <v>-50017.139740124447</v>
      </c>
      <c r="AS40">
        <f t="shared" ca="1" si="44"/>
        <v>-44810.368481986123</v>
      </c>
      <c r="AT40">
        <f t="shared" ca="1" si="45"/>
        <v>-19238.319324057476</v>
      </c>
      <c r="AU40">
        <f t="shared" ca="1" si="46"/>
        <v>-486.20061889470145</v>
      </c>
      <c r="AV40">
        <f t="shared" ca="1" si="47"/>
        <v>-58633.778030105335</v>
      </c>
      <c r="AW40">
        <f t="shared" ca="1" si="48"/>
        <v>-189270.64581639049</v>
      </c>
    </row>
    <row r="41" spans="2:49" x14ac:dyDescent="0.2">
      <c r="B41">
        <v>33</v>
      </c>
      <c r="C41">
        <v>0.7</v>
      </c>
      <c r="D41">
        <f t="shared" si="11"/>
        <v>82.995055500860929</v>
      </c>
      <c r="E41">
        <f t="shared" si="12"/>
        <v>201.52621696089321</v>
      </c>
      <c r="F41">
        <f t="shared" si="13"/>
        <v>195.79762172585117</v>
      </c>
      <c r="G41">
        <f t="shared" si="14"/>
        <v>131.51033453045517</v>
      </c>
      <c r="H41">
        <f t="shared" ref="H41:H58" ca="1" si="49">D41*EXP(NORMINV(RAND(),0,D$2)-0.5*D$2*D$2)</f>
        <v>87.793041351076852</v>
      </c>
      <c r="I41">
        <f t="shared" ref="I41:I58" ca="1" si="50">E41*EXP(NORMINV(RAND(),0,E$2)-0.5*E$2*E$2)</f>
        <v>325.69404233296575</v>
      </c>
      <c r="J41">
        <f t="shared" ref="J41:J58" ca="1" si="51">F41*EXP(NORMINV(RAND(),0,F$2)-0.5*F$2*F$2)</f>
        <v>198.71696747178808</v>
      </c>
      <c r="K41">
        <f t="shared" ref="K41:K58" ca="1" si="52">G41*EXP(NORMINV(RAND(),0,G$2)-0.5*G$2*G$2)</f>
        <v>126.81014764347624</v>
      </c>
      <c r="L41">
        <f t="shared" ref="L41:L58" ca="1" si="53">$C41*D$5*D41*EXP(NORMINV(RAND(),0,D$1)-0.5*D$1*D$1)</f>
        <v>53.345370682564663</v>
      </c>
      <c r="M41">
        <f t="shared" ref="M41:M58" ca="1" si="54">$C41*E$5*E41*EXP(NORMINV(RAND(),0,E$1)-0.5*E$1*E$1)</f>
        <v>69.101049458052941</v>
      </c>
      <c r="N41">
        <f t="shared" ref="N41:N58" ca="1" si="55">$C41*F$5*F41*EXP(NORMINV(RAND(),0,F$1)-0.5*F$1*F$1)</f>
        <v>25.767540384809667</v>
      </c>
      <c r="O41">
        <f t="shared" ref="O41:O58" ca="1" si="56">$C41*G$5*G41*EXP(NORMINV(RAND(),0,G$1)-0.5*G$1*G$1)</f>
        <v>67.191369730139584</v>
      </c>
      <c r="P41">
        <f t="shared" ca="1" si="15"/>
        <v>32.273416448003417</v>
      </c>
      <c r="Q41">
        <f t="shared" ca="1" si="16"/>
        <v>-105.88410472652014</v>
      </c>
      <c r="R41">
        <f t="shared" ca="1" si="17"/>
        <v>64.088808769731983</v>
      </c>
      <c r="S41">
        <f t="shared" ca="1" si="18"/>
        <v>73.225585249093939</v>
      </c>
      <c r="T41">
        <f t="shared" ca="1" si="19"/>
        <v>739.014198799307</v>
      </c>
      <c r="U41">
        <f t="shared" ca="1" si="20"/>
        <v>215.40533025556687</v>
      </c>
      <c r="V41">
        <f t="shared" ca="1" si="21"/>
        <v>367.10695477082464</v>
      </c>
      <c r="W41">
        <f t="shared" ca="1" si="22"/>
        <v>214.60318899455308</v>
      </c>
      <c r="X41">
        <f t="shared" ca="1" si="23"/>
        <v>120.53674041270425</v>
      </c>
      <c r="Y41">
        <f t="shared" ca="1" si="24"/>
        <v>105.49900169709737</v>
      </c>
      <c r="Z41">
        <f t="shared" ca="1" si="25"/>
        <v>524.4110098047538</v>
      </c>
      <c r="AA41">
        <f t="shared" ca="1" si="26"/>
        <v>94.868589842862605</v>
      </c>
      <c r="AB41">
        <f t="shared" ca="1" si="27"/>
        <v>-41.795295956788152</v>
      </c>
      <c r="AC41">
        <f t="shared" ca="1" si="28"/>
        <v>7707.6181096718901</v>
      </c>
      <c r="AD41">
        <f t="shared" ca="1" si="29"/>
        <v>106076.60921118769</v>
      </c>
      <c r="AE41">
        <f t="shared" ca="1" si="30"/>
        <v>39488.433161183682</v>
      </c>
      <c r="AF41">
        <f t="shared" ca="1" si="31"/>
        <v>16080.813545360243</v>
      </c>
      <c r="AG41">
        <f t="shared" ca="1" si="32"/>
        <v>546141.98602698161</v>
      </c>
      <c r="AH41">
        <f t="shared" ca="1" si="33"/>
        <v>46054.52872663187</v>
      </c>
      <c r="AI41">
        <f t="shared" ca="1" si="34"/>
        <v>275006.90720444161</v>
      </c>
      <c r="AJ41">
        <f t="shared" ca="1" si="35"/>
        <v>7795.4111510229668</v>
      </c>
      <c r="AK41">
        <f t="shared" ca="1" si="36"/>
        <v>106402.30325352066</v>
      </c>
      <c r="AL41">
        <f t="shared" ca="1" si="37"/>
        <v>39687.15012865547</v>
      </c>
      <c r="AM41">
        <f t="shared" ca="1" si="38"/>
        <v>16207.623693003719</v>
      </c>
      <c r="AN41">
        <f t="shared" ca="1" si="39"/>
        <v>739.014198799307</v>
      </c>
      <c r="AO41">
        <f t="shared" ca="1" si="40"/>
        <v>46269.131915626422</v>
      </c>
      <c r="AP41">
        <f t="shared" ca="1" si="41"/>
        <v>275531.31821424636</v>
      </c>
      <c r="AQ41">
        <f t="shared" ca="1" si="42"/>
        <v>-7763.1377345749634</v>
      </c>
      <c r="AR41">
        <f t="shared" ca="1" si="43"/>
        <v>-106508.18735824717</v>
      </c>
      <c r="AS41">
        <f t="shared" ca="1" si="44"/>
        <v>-39623.061319885739</v>
      </c>
      <c r="AT41">
        <f t="shared" ca="1" si="45"/>
        <v>-16134.398107754625</v>
      </c>
      <c r="AU41">
        <f t="shared" ca="1" si="46"/>
        <v>-371.90724402848235</v>
      </c>
      <c r="AV41">
        <f t="shared" ca="1" si="47"/>
        <v>-46163.632913929323</v>
      </c>
      <c r="AW41">
        <f t="shared" ca="1" si="48"/>
        <v>-275573.11351020314</v>
      </c>
    </row>
    <row r="42" spans="2:49" x14ac:dyDescent="0.2">
      <c r="B42">
        <v>34</v>
      </c>
      <c r="C42">
        <v>0.7</v>
      </c>
      <c r="D42">
        <f t="shared" ref="D42:D58" si="57">MAX(D41*(1+D$3*(1-D41/D$4))-D$5*$C41*D41,1)</f>
        <v>78.173330034547234</v>
      </c>
      <c r="E42">
        <f t="shared" ref="E42:E58" si="58">MAX(E41*(1+E$3*(1-E41/E$4))-E$5*$C41*E41,1)</f>
        <v>195.35740135991028</v>
      </c>
      <c r="F42">
        <f t="shared" ref="F42:F58" si="59">MAX(F41*(1+F$3*(1-F41/F$4))-F$5*$C41*F41,1)</f>
        <v>184.13204598946717</v>
      </c>
      <c r="G42">
        <f t="shared" ref="G42:G58" si="60">MAX(G41*(1+G$3*(1-G41/G$4))-G$5*$C41*G41,1)</f>
        <v>126.39376705868608</v>
      </c>
      <c r="H42">
        <f t="shared" ca="1" si="49"/>
        <v>66.721087116515605</v>
      </c>
      <c r="I42">
        <f t="shared" ca="1" si="50"/>
        <v>150.70888814839267</v>
      </c>
      <c r="J42">
        <f t="shared" ca="1" si="51"/>
        <v>237.0382358567104</v>
      </c>
      <c r="K42">
        <f t="shared" ca="1" si="52"/>
        <v>132.8443631624306</v>
      </c>
      <c r="L42">
        <f t="shared" ca="1" si="53"/>
        <v>49.650838393960328</v>
      </c>
      <c r="M42">
        <f t="shared" ca="1" si="54"/>
        <v>69.089585462803015</v>
      </c>
      <c r="N42">
        <f t="shared" ca="1" si="55"/>
        <v>24.316581315524456</v>
      </c>
      <c r="O42">
        <f t="shared" ca="1" si="56"/>
        <v>65.04649574963473</v>
      </c>
      <c r="P42">
        <f t="shared" ca="1" si="15"/>
        <v>33.924275479544875</v>
      </c>
      <c r="Q42">
        <f t="shared" ca="1" si="16"/>
        <v>108.2009388579183</v>
      </c>
      <c r="R42">
        <f t="shared" ca="1" si="17"/>
        <v>-116.88008789845362</v>
      </c>
      <c r="S42">
        <f t="shared" ca="1" si="18"/>
        <v>76.407128628645225</v>
      </c>
      <c r="T42">
        <f t="shared" ca="1" si="19"/>
        <v>587.31257428404922</v>
      </c>
      <c r="U42">
        <f t="shared" ca="1" si="20"/>
        <v>208.10350092192255</v>
      </c>
      <c r="V42">
        <f t="shared" ca="1" si="21"/>
        <v>314.55474677619031</v>
      </c>
      <c r="W42">
        <f t="shared" ca="1" si="22"/>
        <v>199.5654502789462</v>
      </c>
      <c r="X42">
        <f t="shared" ca="1" si="23"/>
        <v>114.69733414359506</v>
      </c>
      <c r="Y42">
        <f t="shared" ca="1" si="24"/>
        <v>110.33140410819011</v>
      </c>
      <c r="Z42">
        <f t="shared" ca="1" si="25"/>
        <v>387.74712400510305</v>
      </c>
      <c r="AA42">
        <f t="shared" ca="1" si="26"/>
        <v>93.406166778327474</v>
      </c>
      <c r="AB42">
        <f t="shared" ca="1" si="27"/>
        <v>-8.6791490405353215</v>
      </c>
      <c r="AC42">
        <f t="shared" ca="1" si="28"/>
        <v>4451.7034660096642</v>
      </c>
      <c r="AD42">
        <f t="shared" ca="1" si="29"/>
        <v>22713.168966924735</v>
      </c>
      <c r="AE42">
        <f t="shared" ca="1" si="30"/>
        <v>56187.125258061467</v>
      </c>
      <c r="AF42">
        <f t="shared" ca="1" si="31"/>
        <v>17647.624824031747</v>
      </c>
      <c r="AG42">
        <f t="shared" ca="1" si="32"/>
        <v>344936.05991215684</v>
      </c>
      <c r="AH42">
        <f t="shared" ca="1" si="33"/>
        <v>39826.36894503855</v>
      </c>
      <c r="AI42">
        <f t="shared" ca="1" si="34"/>
        <v>150347.83217422877</v>
      </c>
      <c r="AJ42">
        <f t="shared" ca="1" si="35"/>
        <v>4518.4245531261795</v>
      </c>
      <c r="AK42">
        <f t="shared" ca="1" si="36"/>
        <v>22863.877855073129</v>
      </c>
      <c r="AL42">
        <f t="shared" ca="1" si="37"/>
        <v>56424.163493918175</v>
      </c>
      <c r="AM42">
        <f t="shared" ca="1" si="38"/>
        <v>17780.46918719418</v>
      </c>
      <c r="AN42">
        <f t="shared" ca="1" si="39"/>
        <v>587.31257428404922</v>
      </c>
      <c r="AO42">
        <f t="shared" ca="1" si="40"/>
        <v>40025.934395317498</v>
      </c>
      <c r="AP42">
        <f t="shared" ca="1" si="41"/>
        <v>150735.57929823388</v>
      </c>
      <c r="AQ42">
        <f t="shared" ca="1" si="42"/>
        <v>-4484.5002776466345</v>
      </c>
      <c r="AR42">
        <f t="shared" ca="1" si="43"/>
        <v>-22755.676916215212</v>
      </c>
      <c r="AS42">
        <f t="shared" ca="1" si="44"/>
        <v>-56541.04358181663</v>
      </c>
      <c r="AT42">
        <f t="shared" ca="1" si="45"/>
        <v>-17704.062058565534</v>
      </c>
      <c r="AU42">
        <f t="shared" ca="1" si="46"/>
        <v>-272.75782750785891</v>
      </c>
      <c r="AV42">
        <f t="shared" ca="1" si="47"/>
        <v>-39915.602991209307</v>
      </c>
      <c r="AW42">
        <f t="shared" ca="1" si="48"/>
        <v>-150744.25844727442</v>
      </c>
    </row>
    <row r="43" spans="2:49" x14ac:dyDescent="0.2">
      <c r="B43">
        <v>35</v>
      </c>
      <c r="C43">
        <v>0.7</v>
      </c>
      <c r="D43">
        <f t="shared" si="57"/>
        <v>73.89558136446405</v>
      </c>
      <c r="E43">
        <f t="shared" si="58"/>
        <v>189.85946572146696</v>
      </c>
      <c r="F43">
        <f t="shared" si="59"/>
        <v>173.37630311386175</v>
      </c>
      <c r="G43">
        <f t="shared" si="60"/>
        <v>121.86428713026228</v>
      </c>
      <c r="H43">
        <f t="shared" ca="1" si="49"/>
        <v>50.994524202100152</v>
      </c>
      <c r="I43">
        <f t="shared" ca="1" si="50"/>
        <v>189.82024154350796</v>
      </c>
      <c r="J43">
        <f t="shared" ca="1" si="51"/>
        <v>95.841566642732317</v>
      </c>
      <c r="K43">
        <f t="shared" ca="1" si="52"/>
        <v>144.20499604144109</v>
      </c>
      <c r="L43">
        <f t="shared" ca="1" si="53"/>
        <v>53.383508582079145</v>
      </c>
      <c r="M43">
        <f t="shared" ca="1" si="54"/>
        <v>69.003682211725518</v>
      </c>
      <c r="N43">
        <f t="shared" ca="1" si="55"/>
        <v>21.882278001365943</v>
      </c>
      <c r="O43">
        <f t="shared" ca="1" si="56"/>
        <v>79.8097251183748</v>
      </c>
      <c r="P43">
        <f t="shared" ca="1" si="15"/>
        <v>86.400818847210857</v>
      </c>
      <c r="Q43">
        <f t="shared" ca="1" si="16"/>
        <v>32.347036841010819</v>
      </c>
      <c r="R43">
        <f t="shared" ca="1" si="17"/>
        <v>54.986724651333802</v>
      </c>
      <c r="S43">
        <f t="shared" ca="1" si="18"/>
        <v>75.728210748513263</v>
      </c>
      <c r="T43">
        <f t="shared" ca="1" si="19"/>
        <v>480.86132842978145</v>
      </c>
      <c r="U43">
        <f t="shared" ca="1" si="20"/>
        <v>224.0791939135454</v>
      </c>
      <c r="V43">
        <f t="shared" ca="1" si="21"/>
        <v>198.69559673902199</v>
      </c>
      <c r="W43">
        <f t="shared" ca="1" si="22"/>
        <v>195.19952024354126</v>
      </c>
      <c r="X43">
        <f t="shared" ca="1" si="23"/>
        <v>133.19323370045396</v>
      </c>
      <c r="Y43">
        <f t="shared" ca="1" si="24"/>
        <v>162.12902959572412</v>
      </c>
      <c r="Z43">
        <f t="shared" ca="1" si="25"/>
        <v>285.66180818624025</v>
      </c>
      <c r="AA43">
        <f t="shared" ca="1" si="26"/>
        <v>90.885960213091465</v>
      </c>
      <c r="AB43">
        <f t="shared" ca="1" si="27"/>
        <v>87.333761492344678</v>
      </c>
      <c r="AC43">
        <f t="shared" ca="1" si="28"/>
        <v>2600.4414985985782</v>
      </c>
      <c r="AD43">
        <f t="shared" ca="1" si="29"/>
        <v>36031.724099635707</v>
      </c>
      <c r="AE43">
        <f t="shared" ca="1" si="30"/>
        <v>9185.6058965332995</v>
      </c>
      <c r="AF43">
        <f t="shared" ca="1" si="31"/>
        <v>20795.080883312043</v>
      </c>
      <c r="AG43">
        <f t="shared" ca="1" si="32"/>
        <v>231227.61717925416</v>
      </c>
      <c r="AH43">
        <f t="shared" ca="1" si="33"/>
        <v>38102.852703308672</v>
      </c>
      <c r="AI43">
        <f t="shared" ca="1" si="34"/>
        <v>81602.668656232316</v>
      </c>
      <c r="AJ43">
        <f t="shared" ca="1" si="35"/>
        <v>2651.4360228006785</v>
      </c>
      <c r="AK43">
        <f t="shared" ca="1" si="36"/>
        <v>36221.544341179215</v>
      </c>
      <c r="AL43">
        <f t="shared" ca="1" si="37"/>
        <v>9281.4474631760313</v>
      </c>
      <c r="AM43">
        <f t="shared" ca="1" si="38"/>
        <v>20939.285879353483</v>
      </c>
      <c r="AN43">
        <f t="shared" ca="1" si="39"/>
        <v>480.86132842978145</v>
      </c>
      <c r="AO43">
        <f t="shared" ca="1" si="40"/>
        <v>38298.052223552215</v>
      </c>
      <c r="AP43">
        <f t="shared" ca="1" si="41"/>
        <v>81888.330464418555</v>
      </c>
      <c r="AQ43">
        <f t="shared" ca="1" si="42"/>
        <v>-2565.0352039534678</v>
      </c>
      <c r="AR43">
        <f t="shared" ca="1" si="43"/>
        <v>-36189.197304338202</v>
      </c>
      <c r="AS43">
        <f t="shared" ca="1" si="44"/>
        <v>-9226.4607385246982</v>
      </c>
      <c r="AT43">
        <f t="shared" ca="1" si="45"/>
        <v>-20863.557668604972</v>
      </c>
      <c r="AU43">
        <f t="shared" ca="1" si="46"/>
        <v>-282.16573169075946</v>
      </c>
      <c r="AV43">
        <f t="shared" ca="1" si="47"/>
        <v>-38135.923193956492</v>
      </c>
      <c r="AW43">
        <f t="shared" ca="1" si="48"/>
        <v>-81800.996702926204</v>
      </c>
    </row>
    <row r="44" spans="2:49" x14ac:dyDescent="0.2">
      <c r="B44">
        <v>36</v>
      </c>
      <c r="C44">
        <v>0.7</v>
      </c>
      <c r="D44">
        <f t="shared" si="57"/>
        <v>70.073191502829559</v>
      </c>
      <c r="E44">
        <f t="shared" si="58"/>
        <v>184.93379231792395</v>
      </c>
      <c r="F44">
        <f t="shared" si="59"/>
        <v>163.43531674116429</v>
      </c>
      <c r="G44">
        <f t="shared" si="60"/>
        <v>117.82831592881257</v>
      </c>
      <c r="H44">
        <f t="shared" ca="1" si="49"/>
        <v>84.011834467231864</v>
      </c>
      <c r="I44">
        <f t="shared" ca="1" si="50"/>
        <v>153.16359617279326</v>
      </c>
      <c r="J44">
        <f t="shared" ca="1" si="51"/>
        <v>128.94601329270017</v>
      </c>
      <c r="K44">
        <f t="shared" ca="1" si="52"/>
        <v>140.12348167157955</v>
      </c>
      <c r="L44">
        <f t="shared" ca="1" si="53"/>
        <v>47.981871403240838</v>
      </c>
      <c r="M44">
        <f t="shared" ca="1" si="54"/>
        <v>58.721162851569531</v>
      </c>
      <c r="N44">
        <f t="shared" ca="1" si="55"/>
        <v>25.934342488843345</v>
      </c>
      <c r="O44">
        <f t="shared" ca="1" si="56"/>
        <v>69.454249168710376</v>
      </c>
      <c r="P44">
        <f t="shared" ca="1" si="15"/>
        <v>49.15048564627353</v>
      </c>
      <c r="Q44">
        <f t="shared" ca="1" si="16"/>
        <v>156.28726194958824</v>
      </c>
      <c r="R44">
        <f t="shared" ca="1" si="17"/>
        <v>-10.593079574006619</v>
      </c>
      <c r="S44">
        <f t="shared" ca="1" si="18"/>
        <v>10.989075679136647</v>
      </c>
      <c r="T44">
        <f t="shared" ca="1" si="19"/>
        <v>506.24492560430485</v>
      </c>
      <c r="U44">
        <f t="shared" ca="1" si="20"/>
        <v>202.09162591236412</v>
      </c>
      <c r="V44">
        <f t="shared" ca="1" si="21"/>
        <v>198.34950812373637</v>
      </c>
      <c r="W44">
        <f t="shared" ca="1" si="22"/>
        <v>224.13531613881142</v>
      </c>
      <c r="X44">
        <f t="shared" ca="1" si="23"/>
        <v>117.43612057195122</v>
      </c>
      <c r="Y44">
        <f t="shared" ca="1" si="24"/>
        <v>60.139561325410199</v>
      </c>
      <c r="Z44">
        <f t="shared" ca="1" si="25"/>
        <v>282.10960946549346</v>
      </c>
      <c r="AA44">
        <f t="shared" ca="1" si="26"/>
        <v>84.655505340412873</v>
      </c>
      <c r="AB44">
        <f t="shared" ca="1" si="27"/>
        <v>145.69418237558162</v>
      </c>
      <c r="AC44">
        <f t="shared" ca="1" si="28"/>
        <v>7057.9883305495678</v>
      </c>
      <c r="AD44">
        <f t="shared" ca="1" si="29"/>
        <v>23459.08719258249</v>
      </c>
      <c r="AE44">
        <f t="shared" ca="1" si="30"/>
        <v>16627.074344081211</v>
      </c>
      <c r="AF44">
        <f t="shared" ca="1" si="31"/>
        <v>19634.590115765492</v>
      </c>
      <c r="AG44">
        <f t="shared" ca="1" si="32"/>
        <v>256283.92470010815</v>
      </c>
      <c r="AH44">
        <f t="shared" ca="1" si="33"/>
        <v>50236.639940644942</v>
      </c>
      <c r="AI44">
        <f t="shared" ca="1" si="34"/>
        <v>79585.831752773243</v>
      </c>
      <c r="AJ44">
        <f t="shared" ca="1" si="35"/>
        <v>7142.0001650167997</v>
      </c>
      <c r="AK44">
        <f t="shared" ca="1" si="36"/>
        <v>23612.250788755282</v>
      </c>
      <c r="AL44">
        <f t="shared" ca="1" si="37"/>
        <v>16756.020357373913</v>
      </c>
      <c r="AM44">
        <f t="shared" ca="1" si="38"/>
        <v>19774.713597437072</v>
      </c>
      <c r="AN44">
        <f t="shared" ca="1" si="39"/>
        <v>506.24492560430485</v>
      </c>
      <c r="AO44">
        <f t="shared" ca="1" si="40"/>
        <v>50460.775256783752</v>
      </c>
      <c r="AP44">
        <f t="shared" ca="1" si="41"/>
        <v>79867.941362238736</v>
      </c>
      <c r="AQ44">
        <f t="shared" ca="1" si="42"/>
        <v>-7092.8496793705262</v>
      </c>
      <c r="AR44">
        <f t="shared" ca="1" si="43"/>
        <v>-23455.963526805695</v>
      </c>
      <c r="AS44">
        <f t="shared" ca="1" si="44"/>
        <v>-16766.613436947919</v>
      </c>
      <c r="AT44">
        <f t="shared" ca="1" si="45"/>
        <v>-19763.724521757937</v>
      </c>
      <c r="AU44">
        <f t="shared" ca="1" si="46"/>
        <v>-307.89541748056848</v>
      </c>
      <c r="AV44">
        <f t="shared" ca="1" si="47"/>
        <v>-50400.635695458339</v>
      </c>
      <c r="AW44">
        <f t="shared" ca="1" si="48"/>
        <v>-79722.24717986316</v>
      </c>
    </row>
    <row r="45" spans="2:49" x14ac:dyDescent="0.2">
      <c r="B45">
        <v>37</v>
      </c>
      <c r="C45">
        <v>0.7</v>
      </c>
      <c r="D45">
        <f t="shared" si="57"/>
        <v>66.636014985655009</v>
      </c>
      <c r="E45">
        <f t="shared" si="58"/>
        <v>180.50027891738452</v>
      </c>
      <c r="F45">
        <f t="shared" si="59"/>
        <v>154.22679379568925</v>
      </c>
      <c r="G45">
        <f t="shared" si="60"/>
        <v>114.21134134519305</v>
      </c>
      <c r="H45">
        <f t="shared" ca="1" si="49"/>
        <v>85.180448710264557</v>
      </c>
      <c r="I45">
        <f t="shared" ca="1" si="50"/>
        <v>250.72969527081199</v>
      </c>
      <c r="J45">
        <f t="shared" ca="1" si="51"/>
        <v>92.418591229850207</v>
      </c>
      <c r="K45">
        <f t="shared" ca="1" si="52"/>
        <v>81.658308182005825</v>
      </c>
      <c r="L45">
        <f t="shared" ca="1" si="53"/>
        <v>42.41549162022249</v>
      </c>
      <c r="M45">
        <f t="shared" ca="1" si="54"/>
        <v>65.396924282693135</v>
      </c>
      <c r="N45">
        <f t="shared" ca="1" si="55"/>
        <v>22.701097779055701</v>
      </c>
      <c r="O45">
        <f t="shared" ca="1" si="56"/>
        <v>63.184658201707215</v>
      </c>
      <c r="P45">
        <f t="shared" ca="1" si="15"/>
        <v>10.952422610073704</v>
      </c>
      <c r="Q45">
        <f t="shared" ca="1" si="16"/>
        <v>21.921771621545048</v>
      </c>
      <c r="R45">
        <f t="shared" ca="1" si="17"/>
        <v>28.397219667460163</v>
      </c>
      <c r="S45">
        <f t="shared" ca="1" si="18"/>
        <v>110.75610770526816</v>
      </c>
      <c r="T45">
        <f t="shared" ca="1" si="19"/>
        <v>509.98704339293261</v>
      </c>
      <c r="U45">
        <f t="shared" ca="1" si="20"/>
        <v>193.69817188367855</v>
      </c>
      <c r="V45">
        <f t="shared" ca="1" si="21"/>
        <v>215.36882216301009</v>
      </c>
      <c r="W45">
        <f t="shared" ca="1" si="22"/>
        <v>166.8387568922704</v>
      </c>
      <c r="X45">
        <f t="shared" ca="1" si="23"/>
        <v>105.6001498219297</v>
      </c>
      <c r="Y45">
        <f t="shared" ca="1" si="24"/>
        <v>121.70853031534185</v>
      </c>
      <c r="Z45">
        <f t="shared" ca="1" si="25"/>
        <v>343.14828650066221</v>
      </c>
      <c r="AA45">
        <f t="shared" ca="1" si="26"/>
        <v>88.098022061748836</v>
      </c>
      <c r="AB45">
        <f t="shared" ca="1" si="27"/>
        <v>50.318991289005211</v>
      </c>
      <c r="AC45">
        <f t="shared" ca="1" si="28"/>
        <v>7255.7088424820104</v>
      </c>
      <c r="AD45">
        <f t="shared" ca="1" si="29"/>
        <v>62865.380090594241</v>
      </c>
      <c r="AE45">
        <f t="shared" ca="1" si="30"/>
        <v>8541.1960049101453</v>
      </c>
      <c r="AF45">
        <f t="shared" ca="1" si="31"/>
        <v>6668.0792951474396</v>
      </c>
      <c r="AG45">
        <f t="shared" ca="1" si="32"/>
        <v>260086.78442866492</v>
      </c>
      <c r="AH45">
        <f t="shared" ca="1" si="33"/>
        <v>27835.170801358101</v>
      </c>
      <c r="AI45">
        <f t="shared" ca="1" si="34"/>
        <v>117750.74652834055</v>
      </c>
      <c r="AJ45">
        <f t="shared" ca="1" si="35"/>
        <v>7340.8892911922749</v>
      </c>
      <c r="AK45">
        <f t="shared" ca="1" si="36"/>
        <v>63116.109785865054</v>
      </c>
      <c r="AL45">
        <f t="shared" ca="1" si="37"/>
        <v>8633.6145961399961</v>
      </c>
      <c r="AM45">
        <f t="shared" ca="1" si="38"/>
        <v>6749.7376033294449</v>
      </c>
      <c r="AN45">
        <f t="shared" ca="1" si="39"/>
        <v>509.98704339293261</v>
      </c>
      <c r="AO45">
        <f t="shared" ca="1" si="40"/>
        <v>28002.009558250371</v>
      </c>
      <c r="AP45">
        <f t="shared" ca="1" si="41"/>
        <v>118093.89481484122</v>
      </c>
      <c r="AQ45">
        <f t="shared" ca="1" si="42"/>
        <v>-7329.936868582201</v>
      </c>
      <c r="AR45">
        <f t="shared" ca="1" si="43"/>
        <v>-63094.188014243511</v>
      </c>
      <c r="AS45">
        <f t="shared" ca="1" si="44"/>
        <v>-8605.2173764725358</v>
      </c>
      <c r="AT45">
        <f t="shared" ca="1" si="45"/>
        <v>-6638.9814956241771</v>
      </c>
      <c r="AU45">
        <f t="shared" ca="1" si="46"/>
        <v>-294.61822122992248</v>
      </c>
      <c r="AV45">
        <f t="shared" ca="1" si="47"/>
        <v>-27880.301027935027</v>
      </c>
      <c r="AW45">
        <f t="shared" ca="1" si="48"/>
        <v>-118043.57582355221</v>
      </c>
    </row>
    <row r="46" spans="2:49" x14ac:dyDescent="0.2">
      <c r="B46">
        <v>38</v>
      </c>
      <c r="C46">
        <v>0.7</v>
      </c>
      <c r="D46">
        <f t="shared" si="57"/>
        <v>63.527764040437106</v>
      </c>
      <c r="E46">
        <f t="shared" si="58"/>
        <v>176.49315258755232</v>
      </c>
      <c r="F46">
        <f t="shared" si="59"/>
        <v>145.67913165141186</v>
      </c>
      <c r="G46">
        <f t="shared" si="60"/>
        <v>110.95325670387986</v>
      </c>
      <c r="H46">
        <f t="shared" ca="1" si="49"/>
        <v>53.717379700115771</v>
      </c>
      <c r="I46">
        <f t="shared" ca="1" si="50"/>
        <v>207.2545426096639</v>
      </c>
      <c r="J46">
        <f t="shared" ca="1" si="51"/>
        <v>98.11471311825467</v>
      </c>
      <c r="K46">
        <f t="shared" ca="1" si="52"/>
        <v>129.22975768556677</v>
      </c>
      <c r="L46">
        <f t="shared" ca="1" si="53"/>
        <v>45.216259969659049</v>
      </c>
      <c r="M46">
        <f t="shared" ca="1" si="54"/>
        <v>54.716756431639446</v>
      </c>
      <c r="N46">
        <f t="shared" ca="1" si="55"/>
        <v>22.588823798922284</v>
      </c>
      <c r="O46">
        <f t="shared" ca="1" si="56"/>
        <v>61.91062585991228</v>
      </c>
      <c r="P46">
        <f t="shared" ca="1" si="15"/>
        <v>42.024898970587969</v>
      </c>
      <c r="Q46">
        <f t="shared" ca="1" si="16"/>
        <v>175.28945138620404</v>
      </c>
      <c r="R46">
        <f t="shared" ca="1" si="17"/>
        <v>39.354583530042795</v>
      </c>
      <c r="S46">
        <f t="shared" ca="1" si="18"/>
        <v>27.140033010062673</v>
      </c>
      <c r="T46">
        <f t="shared" ca="1" si="19"/>
        <v>488.31639311360107</v>
      </c>
      <c r="U46">
        <f t="shared" ca="1" si="20"/>
        <v>184.43246606013304</v>
      </c>
      <c r="V46">
        <f t="shared" ca="1" si="21"/>
        <v>85.055965223368617</v>
      </c>
      <c r="W46">
        <f t="shared" ca="1" si="22"/>
        <v>182.94713738568254</v>
      </c>
      <c r="X46">
        <f t="shared" ca="1" si="23"/>
        <v>107.12688582957134</v>
      </c>
      <c r="Y46">
        <f t="shared" ca="1" si="24"/>
        <v>69.164931980650636</v>
      </c>
      <c r="Z46">
        <f t="shared" ca="1" si="25"/>
        <v>305.36925572791858</v>
      </c>
      <c r="AA46">
        <f t="shared" ca="1" si="26"/>
        <v>77.305580230561731</v>
      </c>
      <c r="AB46">
        <f t="shared" ca="1" si="27"/>
        <v>214.6440349162468</v>
      </c>
      <c r="AC46">
        <f t="shared" ca="1" si="28"/>
        <v>2885.5568818464099</v>
      </c>
      <c r="AD46">
        <f t="shared" ca="1" si="29"/>
        <v>42954.445432340988</v>
      </c>
      <c r="AE46">
        <f t="shared" ca="1" si="30"/>
        <v>9626.4969302774152</v>
      </c>
      <c r="AF46">
        <f t="shared" ca="1" si="31"/>
        <v>16700.330271470302</v>
      </c>
      <c r="AG46">
        <f t="shared" ca="1" si="32"/>
        <v>238452.89978347698</v>
      </c>
      <c r="AH46">
        <f t="shared" ca="1" si="33"/>
        <v>33469.655077615804</v>
      </c>
      <c r="AI46">
        <f t="shared" ca="1" si="34"/>
        <v>93250.382343822945</v>
      </c>
      <c r="AJ46">
        <f t="shared" ca="1" si="35"/>
        <v>2939.2742615465258</v>
      </c>
      <c r="AK46">
        <f t="shared" ca="1" si="36"/>
        <v>43161.69997495065</v>
      </c>
      <c r="AL46">
        <f t="shared" ca="1" si="37"/>
        <v>9724.6116433956704</v>
      </c>
      <c r="AM46">
        <f t="shared" ca="1" si="38"/>
        <v>16829.560029155869</v>
      </c>
      <c r="AN46">
        <f t="shared" ca="1" si="39"/>
        <v>488.31639311360107</v>
      </c>
      <c r="AO46">
        <f t="shared" ca="1" si="40"/>
        <v>33652.602215001483</v>
      </c>
      <c r="AP46">
        <f t="shared" ca="1" si="41"/>
        <v>93555.751599550858</v>
      </c>
      <c r="AQ46">
        <f t="shared" ca="1" si="42"/>
        <v>-2897.249362575938</v>
      </c>
      <c r="AR46">
        <f t="shared" ca="1" si="43"/>
        <v>-42986.410523564446</v>
      </c>
      <c r="AS46">
        <f t="shared" ca="1" si="44"/>
        <v>-9685.2570598656275</v>
      </c>
      <c r="AT46">
        <f t="shared" ca="1" si="45"/>
        <v>-16802.419996145807</v>
      </c>
      <c r="AU46">
        <f t="shared" ca="1" si="46"/>
        <v>-403.26042789023245</v>
      </c>
      <c r="AV46">
        <f t="shared" ca="1" si="47"/>
        <v>-33583.43728302083</v>
      </c>
      <c r="AW46">
        <f t="shared" ca="1" si="48"/>
        <v>-93341.107564634614</v>
      </c>
    </row>
    <row r="47" spans="2:49" x14ac:dyDescent="0.2">
      <c r="B47">
        <v>39</v>
      </c>
      <c r="C47">
        <v>0.7</v>
      </c>
      <c r="D47">
        <f t="shared" si="57"/>
        <v>60.702720277652894</v>
      </c>
      <c r="E47">
        <f t="shared" si="58"/>
        <v>172.85787705281271</v>
      </c>
      <c r="F47">
        <f t="shared" si="59"/>
        <v>137.72972544548446</v>
      </c>
      <c r="G47">
        <f t="shared" si="60"/>
        <v>108.00501186811684</v>
      </c>
      <c r="H47">
        <f t="shared" ca="1" si="49"/>
        <v>50.526018701044691</v>
      </c>
      <c r="I47">
        <f t="shared" ca="1" si="50"/>
        <v>327.82723756422848</v>
      </c>
      <c r="J47">
        <f t="shared" ca="1" si="51"/>
        <v>114.88047284937518</v>
      </c>
      <c r="K47">
        <f t="shared" ca="1" si="52"/>
        <v>94.459164835717161</v>
      </c>
      <c r="L47">
        <f t="shared" ca="1" si="53"/>
        <v>41.958589580809758</v>
      </c>
      <c r="M47">
        <f t="shared" ca="1" si="54"/>
        <v>59.18324863270918</v>
      </c>
      <c r="N47">
        <f t="shared" ca="1" si="55"/>
        <v>22.240146066906952</v>
      </c>
      <c r="O47">
        <f t="shared" ca="1" si="56"/>
        <v>62.180280607710962</v>
      </c>
      <c r="P47">
        <f t="shared" ca="1" si="15"/>
        <v>41.534066191616361</v>
      </c>
      <c r="Q47">
        <f t="shared" ca="1" si="16"/>
        <v>-48.000753695695451</v>
      </c>
      <c r="R47">
        <f t="shared" ca="1" si="17"/>
        <v>60.24567034934973</v>
      </c>
      <c r="S47">
        <f t="shared" ca="1" si="18"/>
        <v>83.97908290416612</v>
      </c>
      <c r="T47">
        <f t="shared" ca="1" si="19"/>
        <v>587.69289395036549</v>
      </c>
      <c r="U47">
        <f t="shared" ca="1" si="20"/>
        <v>185.56226488813684</v>
      </c>
      <c r="V47">
        <f t="shared" ca="1" si="21"/>
        <v>233.36646402683687</v>
      </c>
      <c r="W47">
        <f t="shared" ca="1" si="22"/>
        <v>144.98518353676184</v>
      </c>
      <c r="X47">
        <f t="shared" ca="1" si="23"/>
        <v>104.13887018852071</v>
      </c>
      <c r="Y47">
        <f t="shared" ca="1" si="24"/>
        <v>125.5131490957825</v>
      </c>
      <c r="Z47">
        <f t="shared" ca="1" si="25"/>
        <v>442.70771041360365</v>
      </c>
      <c r="AA47">
        <f t="shared" ca="1" si="26"/>
        <v>81.423394699616125</v>
      </c>
      <c r="AB47">
        <f t="shared" ca="1" si="27"/>
        <v>12.244916653654315</v>
      </c>
      <c r="AC47">
        <f t="shared" ca="1" si="28"/>
        <v>2552.8785657783178</v>
      </c>
      <c r="AD47">
        <f t="shared" ca="1" si="29"/>
        <v>107470.6976889931</v>
      </c>
      <c r="AE47">
        <f t="shared" ca="1" si="30"/>
        <v>13197.523042096029</v>
      </c>
      <c r="AF47">
        <f t="shared" ca="1" si="31"/>
        <v>8922.5338214611857</v>
      </c>
      <c r="AG47">
        <f t="shared" ca="1" si="32"/>
        <v>345382.93759975553</v>
      </c>
      <c r="AH47">
        <f t="shared" ca="1" si="33"/>
        <v>21020.703445188516</v>
      </c>
      <c r="AI47">
        <f t="shared" ca="1" si="34"/>
        <v>195990.11685965516</v>
      </c>
      <c r="AJ47">
        <f t="shared" ca="1" si="35"/>
        <v>2603.4045844793627</v>
      </c>
      <c r="AK47">
        <f t="shared" ca="1" si="36"/>
        <v>107798.52492655732</v>
      </c>
      <c r="AL47">
        <f t="shared" ca="1" si="37"/>
        <v>13312.403514945405</v>
      </c>
      <c r="AM47">
        <f t="shared" ca="1" si="38"/>
        <v>9016.992986296902</v>
      </c>
      <c r="AN47">
        <f t="shared" ca="1" si="39"/>
        <v>587.69289395036549</v>
      </c>
      <c r="AO47">
        <f t="shared" ca="1" si="40"/>
        <v>21165.688628725278</v>
      </c>
      <c r="AP47">
        <f t="shared" ca="1" si="41"/>
        <v>196432.82457006877</v>
      </c>
      <c r="AQ47">
        <f t="shared" ca="1" si="42"/>
        <v>-2561.8705182877466</v>
      </c>
      <c r="AR47">
        <f t="shared" ca="1" si="43"/>
        <v>-107846.52568025302</v>
      </c>
      <c r="AS47">
        <f t="shared" ca="1" si="44"/>
        <v>-13252.157844596055</v>
      </c>
      <c r="AT47">
        <f t="shared" ca="1" si="45"/>
        <v>-8933.0139033927353</v>
      </c>
      <c r="AU47">
        <f t="shared" ca="1" si="46"/>
        <v>-354.32642992352862</v>
      </c>
      <c r="AV47">
        <f t="shared" ca="1" si="47"/>
        <v>-21040.175479629495</v>
      </c>
      <c r="AW47">
        <f t="shared" ca="1" si="48"/>
        <v>-196420.5796534151</v>
      </c>
    </row>
    <row r="48" spans="2:49" x14ac:dyDescent="0.2">
      <c r="B48">
        <v>40</v>
      </c>
      <c r="C48">
        <v>0.7</v>
      </c>
      <c r="D48">
        <f t="shared" si="57"/>
        <v>58.123346103278017</v>
      </c>
      <c r="E48">
        <f t="shared" si="58"/>
        <v>169.54883264177124</v>
      </c>
      <c r="F48">
        <f t="shared" si="59"/>
        <v>130.32358870053622</v>
      </c>
      <c r="G48">
        <f t="shared" si="60"/>
        <v>105.32616278966229</v>
      </c>
      <c r="H48">
        <f t="shared" ca="1" si="49"/>
        <v>50.101495311851295</v>
      </c>
      <c r="I48">
        <f t="shared" ca="1" si="50"/>
        <v>220.64323523582385</v>
      </c>
      <c r="J48">
        <f t="shared" ca="1" si="51"/>
        <v>152.88599713181796</v>
      </c>
      <c r="K48">
        <f t="shared" ca="1" si="52"/>
        <v>116.25796713217231</v>
      </c>
      <c r="L48">
        <f t="shared" ca="1" si="53"/>
        <v>37.629287257458003</v>
      </c>
      <c r="M48">
        <f t="shared" ca="1" si="54"/>
        <v>57.261164090777605</v>
      </c>
      <c r="N48">
        <f t="shared" ca="1" si="55"/>
        <v>19.276464810607937</v>
      </c>
      <c r="O48">
        <f t="shared" ca="1" si="56"/>
        <v>60.051376397469689</v>
      </c>
      <c r="P48">
        <f t="shared" ca="1" si="15"/>
        <v>59.890210656915954</v>
      </c>
      <c r="Q48">
        <f t="shared" ca="1" si="16"/>
        <v>-35.311674060573104</v>
      </c>
      <c r="R48">
        <f t="shared" ca="1" si="17"/>
        <v>7.1367129748641709</v>
      </c>
      <c r="S48">
        <f t="shared" ca="1" si="18"/>
        <v>54.027603238340667</v>
      </c>
      <c r="T48">
        <f t="shared" ca="1" si="19"/>
        <v>539.88869481166546</v>
      </c>
      <c r="U48">
        <f t="shared" ca="1" si="20"/>
        <v>174.21829255631323</v>
      </c>
      <c r="V48">
        <f t="shared" ca="1" si="21"/>
        <v>262.69373230307883</v>
      </c>
      <c r="W48">
        <f t="shared" ca="1" si="22"/>
        <v>166.35946244402362</v>
      </c>
      <c r="X48">
        <f t="shared" ca="1" si="23"/>
        <v>97.680663654927685</v>
      </c>
      <c r="Y48">
        <f t="shared" ca="1" si="24"/>
        <v>113.91781389525659</v>
      </c>
      <c r="Z48">
        <f t="shared" ca="1" si="25"/>
        <v>373.52923236764184</v>
      </c>
      <c r="AA48">
        <f t="shared" ca="1" si="26"/>
        <v>76.537628901385546</v>
      </c>
      <c r="AB48">
        <f t="shared" ca="1" si="27"/>
        <v>-28.174961085708929</v>
      </c>
      <c r="AC48">
        <f t="shared" ca="1" si="28"/>
        <v>2510.1598324834572</v>
      </c>
      <c r="AD48">
        <f t="shared" ca="1" si="29"/>
        <v>48683.437255331097</v>
      </c>
      <c r="AE48">
        <f t="shared" ca="1" si="30"/>
        <v>23374.128118990247</v>
      </c>
      <c r="AF48">
        <f t="shared" ca="1" si="31"/>
        <v>13515.914921705258</v>
      </c>
      <c r="AG48">
        <f t="shared" ca="1" si="32"/>
        <v>291479.80278544367</v>
      </c>
      <c r="AH48">
        <f t="shared" ca="1" si="33"/>
        <v>27675.470744664504</v>
      </c>
      <c r="AI48">
        <f t="shared" ca="1" si="34"/>
        <v>139524.08743315976</v>
      </c>
      <c r="AJ48">
        <f t="shared" ca="1" si="35"/>
        <v>2560.2613277953087</v>
      </c>
      <c r="AK48">
        <f t="shared" ca="1" si="36"/>
        <v>48904.080490566921</v>
      </c>
      <c r="AL48">
        <f t="shared" ca="1" si="37"/>
        <v>23527.014116122067</v>
      </c>
      <c r="AM48">
        <f t="shared" ca="1" si="38"/>
        <v>13632.172888837431</v>
      </c>
      <c r="AN48">
        <f t="shared" ca="1" si="39"/>
        <v>539.88869481166546</v>
      </c>
      <c r="AO48">
        <f t="shared" ca="1" si="40"/>
        <v>27841.830207108527</v>
      </c>
      <c r="AP48">
        <f t="shared" ca="1" si="41"/>
        <v>139897.6166655274</v>
      </c>
      <c r="AQ48">
        <f t="shared" ca="1" si="42"/>
        <v>-2500.3711171383929</v>
      </c>
      <c r="AR48">
        <f t="shared" ca="1" si="43"/>
        <v>-48939.392164627498</v>
      </c>
      <c r="AS48">
        <f t="shared" ca="1" si="44"/>
        <v>-23519.877403147202</v>
      </c>
      <c r="AT48">
        <f t="shared" ca="1" si="45"/>
        <v>-13578.14528559909</v>
      </c>
      <c r="AU48">
        <f t="shared" ca="1" si="46"/>
        <v>-277.19496250858663</v>
      </c>
      <c r="AV48">
        <f t="shared" ca="1" si="47"/>
        <v>-27727.912393213272</v>
      </c>
      <c r="AW48">
        <f t="shared" ca="1" si="48"/>
        <v>-139925.79162661312</v>
      </c>
    </row>
    <row r="49" spans="2:49" x14ac:dyDescent="0.2">
      <c r="B49">
        <v>41</v>
      </c>
      <c r="C49">
        <v>0.65</v>
      </c>
      <c r="D49">
        <f t="shared" si="57"/>
        <v>55.758519749708995</v>
      </c>
      <c r="E49">
        <f t="shared" si="58"/>
        <v>166.52755161378488</v>
      </c>
      <c r="F49">
        <f t="shared" si="59"/>
        <v>123.41222137533613</v>
      </c>
      <c r="G49">
        <f t="shared" si="60"/>
        <v>102.8830489604521</v>
      </c>
      <c r="H49">
        <f t="shared" ca="1" si="49"/>
        <v>72.362418711309246</v>
      </c>
      <c r="I49">
        <f t="shared" ca="1" si="50"/>
        <v>128.07039708447314</v>
      </c>
      <c r="J49">
        <f t="shared" ca="1" si="51"/>
        <v>140.74624529607419</v>
      </c>
      <c r="K49">
        <f t="shared" ca="1" si="52"/>
        <v>110.23419397304329</v>
      </c>
      <c r="L49">
        <f t="shared" ca="1" si="53"/>
        <v>35.18445960758811</v>
      </c>
      <c r="M49">
        <f t="shared" ca="1" si="54"/>
        <v>59.80469141499249</v>
      </c>
      <c r="N49">
        <f t="shared" ca="1" si="55"/>
        <v>14.86778588402681</v>
      </c>
      <c r="O49">
        <f t="shared" ca="1" si="56"/>
        <v>51.211251864676363</v>
      </c>
      <c r="P49">
        <f t="shared" ca="1" si="15"/>
        <v>7.6728595711133494</v>
      </c>
      <c r="Q49">
        <f t="shared" ca="1" si="16"/>
        <v>100.29464014094692</v>
      </c>
      <c r="R49">
        <f t="shared" ca="1" si="17"/>
        <v>-5.213867835075666</v>
      </c>
      <c r="S49">
        <f t="shared" ca="1" si="18"/>
        <v>45.532578748193849</v>
      </c>
      <c r="T49">
        <f t="shared" ca="1" si="19"/>
        <v>451.41325506489989</v>
      </c>
      <c r="U49">
        <f t="shared" ca="1" si="20"/>
        <v>161.06818877128379</v>
      </c>
      <c r="V49">
        <f t="shared" ca="1" si="21"/>
        <v>173.85016691738909</v>
      </c>
      <c r="W49">
        <f t="shared" ca="1" si="22"/>
        <v>182.59661268435252</v>
      </c>
      <c r="X49">
        <f t="shared" ca="1" si="23"/>
        <v>86.39571147226448</v>
      </c>
      <c r="Y49">
        <f t="shared" ca="1" si="24"/>
        <v>53.205438319307206</v>
      </c>
      <c r="Z49">
        <f t="shared" ca="1" si="25"/>
        <v>268.81664238054736</v>
      </c>
      <c r="AA49">
        <f t="shared" ca="1" si="26"/>
        <v>74.672477299019306</v>
      </c>
      <c r="AB49">
        <f t="shared" ca="1" si="27"/>
        <v>95.080772305871221</v>
      </c>
      <c r="AC49">
        <f t="shared" ca="1" si="28"/>
        <v>5236.3196417508389</v>
      </c>
      <c r="AD49">
        <f t="shared" ca="1" si="29"/>
        <v>16402.026609374629</v>
      </c>
      <c r="AE49">
        <f t="shared" ca="1" si="30"/>
        <v>19809.505564942687</v>
      </c>
      <c r="AF49">
        <f t="shared" ca="1" si="31"/>
        <v>12151.577520886534</v>
      </c>
      <c r="AG49">
        <f t="shared" ca="1" si="32"/>
        <v>203773.92684828836</v>
      </c>
      <c r="AH49">
        <f t="shared" ca="1" si="33"/>
        <v>33341.522963799449</v>
      </c>
      <c r="AI49">
        <f t="shared" ca="1" si="34"/>
        <v>72262.387220751087</v>
      </c>
      <c r="AJ49">
        <f t="shared" ca="1" si="35"/>
        <v>5308.682060462148</v>
      </c>
      <c r="AK49">
        <f t="shared" ca="1" si="36"/>
        <v>16530.097006459102</v>
      </c>
      <c r="AL49">
        <f t="shared" ca="1" si="37"/>
        <v>19950.251810238762</v>
      </c>
      <c r="AM49">
        <f t="shared" ca="1" si="38"/>
        <v>12261.811714859577</v>
      </c>
      <c r="AN49">
        <f t="shared" ca="1" si="39"/>
        <v>451.41325506489989</v>
      </c>
      <c r="AO49">
        <f t="shared" ca="1" si="40"/>
        <v>33524.119576483805</v>
      </c>
      <c r="AP49">
        <f t="shared" ca="1" si="41"/>
        <v>72531.203863131639</v>
      </c>
      <c r="AQ49">
        <f t="shared" ca="1" si="42"/>
        <v>-5301.0092008910342</v>
      </c>
      <c r="AR49">
        <f t="shared" ca="1" si="43"/>
        <v>-16429.802366318156</v>
      </c>
      <c r="AS49">
        <f t="shared" ca="1" si="44"/>
        <v>-19955.465678073837</v>
      </c>
      <c r="AT49">
        <f t="shared" ca="1" si="45"/>
        <v>-12216.279136111383</v>
      </c>
      <c r="AU49">
        <f t="shared" ca="1" si="46"/>
        <v>-277.56308814751083</v>
      </c>
      <c r="AV49">
        <f t="shared" ca="1" si="47"/>
        <v>-33470.914138164495</v>
      </c>
      <c r="AW49">
        <f t="shared" ca="1" si="48"/>
        <v>-72436.123090825771</v>
      </c>
    </row>
    <row r="50" spans="2:49" x14ac:dyDescent="0.2">
      <c r="B50">
        <v>42</v>
      </c>
      <c r="C50">
        <v>0.6</v>
      </c>
      <c r="D50">
        <f t="shared" si="57"/>
        <v>56.370136969919358</v>
      </c>
      <c r="E50">
        <f t="shared" si="58"/>
        <v>167.92454780622603</v>
      </c>
      <c r="F50">
        <f t="shared" si="59"/>
        <v>118.18679709559657</v>
      </c>
      <c r="G50">
        <f t="shared" si="60"/>
        <v>104.76273981924899</v>
      </c>
      <c r="H50">
        <f t="shared" ca="1" si="49"/>
        <v>44.850818674834485</v>
      </c>
      <c r="I50">
        <f t="shared" ca="1" si="50"/>
        <v>168.56034581042758</v>
      </c>
      <c r="J50">
        <f t="shared" ca="1" si="51"/>
        <v>120.66459157697172</v>
      </c>
      <c r="K50">
        <f t="shared" ca="1" si="52"/>
        <v>104.55552085656078</v>
      </c>
      <c r="L50">
        <f t="shared" ca="1" si="53"/>
        <v>29.816149349022599</v>
      </c>
      <c r="M50">
        <f t="shared" ca="1" si="54"/>
        <v>52.739159691720999</v>
      </c>
      <c r="N50">
        <f t="shared" ca="1" si="55"/>
        <v>12.242720126849948</v>
      </c>
      <c r="O50">
        <f t="shared" ca="1" si="56"/>
        <v>52.508330332247098</v>
      </c>
      <c r="P50">
        <f t="shared" ca="1" si="15"/>
        <v>25.369985418227817</v>
      </c>
      <c r="Q50">
        <f t="shared" ca="1" si="16"/>
        <v>115.61125104736976</v>
      </c>
      <c r="R50">
        <f t="shared" ca="1" si="17"/>
        <v>37.954965292896603</v>
      </c>
      <c r="S50">
        <f t="shared" ca="1" si="18"/>
        <v>73.782747843543305</v>
      </c>
      <c r="T50">
        <f t="shared" ca="1" si="19"/>
        <v>438.63127691879458</v>
      </c>
      <c r="U50">
        <f t="shared" ca="1" si="20"/>
        <v>147.30635949984065</v>
      </c>
      <c r="V50">
        <f t="shared" ca="1" si="21"/>
        <v>41.89376939764378</v>
      </c>
      <c r="W50">
        <f t="shared" ca="1" si="22"/>
        <v>149.40633953139525</v>
      </c>
      <c r="X50">
        <f t="shared" ca="1" si="23"/>
        <v>82.324479681269693</v>
      </c>
      <c r="Y50">
        <f t="shared" ca="1" si="24"/>
        <v>99.152733261771132</v>
      </c>
      <c r="Z50">
        <f t="shared" ca="1" si="25"/>
        <v>289.22493738739928</v>
      </c>
      <c r="AA50">
        <f t="shared" ca="1" si="26"/>
        <v>64.981879818570945</v>
      </c>
      <c r="AB50">
        <f t="shared" ca="1" si="27"/>
        <v>153.56621634026638</v>
      </c>
      <c r="AC50">
        <f t="shared" ca="1" si="28"/>
        <v>2011.5959358028817</v>
      </c>
      <c r="AD50">
        <f t="shared" ca="1" si="29"/>
        <v>28412.590179730931</v>
      </c>
      <c r="AE50">
        <f t="shared" ca="1" si="30"/>
        <v>14559.943660437393</v>
      </c>
      <c r="AF50">
        <f t="shared" ca="1" si="31"/>
        <v>10931.856941586715</v>
      </c>
      <c r="AG50">
        <f t="shared" ca="1" si="32"/>
        <v>192397.39709141225</v>
      </c>
      <c r="AH50">
        <f t="shared" ca="1" si="33"/>
        <v>22322.254292170557</v>
      </c>
      <c r="AI50">
        <f t="shared" ca="1" si="34"/>
        <v>83651.064406745034</v>
      </c>
      <c r="AJ50">
        <f t="shared" ca="1" si="35"/>
        <v>2056.4467544777162</v>
      </c>
      <c r="AK50">
        <f t="shared" ca="1" si="36"/>
        <v>28581.150525541358</v>
      </c>
      <c r="AL50">
        <f t="shared" ca="1" si="37"/>
        <v>14680.608252014365</v>
      </c>
      <c r="AM50">
        <f t="shared" ca="1" si="38"/>
        <v>11036.412462443275</v>
      </c>
      <c r="AN50">
        <f t="shared" ca="1" si="39"/>
        <v>438.63127691879458</v>
      </c>
      <c r="AO50">
        <f t="shared" ca="1" si="40"/>
        <v>22471.660631701954</v>
      </c>
      <c r="AP50">
        <f t="shared" ca="1" si="41"/>
        <v>83940.289344132427</v>
      </c>
      <c r="AQ50">
        <f t="shared" ca="1" si="42"/>
        <v>-2031.0767690594885</v>
      </c>
      <c r="AR50">
        <f t="shared" ca="1" si="43"/>
        <v>-28465.539274493989</v>
      </c>
      <c r="AS50">
        <f t="shared" ca="1" si="44"/>
        <v>-14642.653286721468</v>
      </c>
      <c r="AT50">
        <f t="shared" ca="1" si="45"/>
        <v>-10962.629714599732</v>
      </c>
      <c r="AU50">
        <f t="shared" ca="1" si="46"/>
        <v>-396.7375075211508</v>
      </c>
      <c r="AV50">
        <f t="shared" ca="1" si="47"/>
        <v>-22372.507898440184</v>
      </c>
      <c r="AW50">
        <f t="shared" ca="1" si="48"/>
        <v>-83786.723127792167</v>
      </c>
    </row>
    <row r="51" spans="2:49" x14ac:dyDescent="0.2">
      <c r="B51">
        <v>43</v>
      </c>
      <c r="C51">
        <v>0.55000000000000004</v>
      </c>
      <c r="D51">
        <f t="shared" si="57"/>
        <v>59.782836027506065</v>
      </c>
      <c r="E51">
        <f t="shared" si="58"/>
        <v>173.43754108447845</v>
      </c>
      <c r="F51">
        <f t="shared" si="59"/>
        <v>114.4262492529131</v>
      </c>
      <c r="G51">
        <f t="shared" si="60"/>
        <v>110.74912960489749</v>
      </c>
      <c r="H51">
        <f t="shared" ca="1" si="49"/>
        <v>40.404654744039703</v>
      </c>
      <c r="I51">
        <f t="shared" ca="1" si="50"/>
        <v>231.43243716607634</v>
      </c>
      <c r="J51">
        <f t="shared" ca="1" si="51"/>
        <v>146.37683674301837</v>
      </c>
      <c r="K51">
        <f t="shared" ca="1" si="52"/>
        <v>125.82993836785698</v>
      </c>
      <c r="L51">
        <f t="shared" ca="1" si="53"/>
        <v>34.311954428249145</v>
      </c>
      <c r="M51">
        <f t="shared" ca="1" si="54"/>
        <v>41.22801506040858</v>
      </c>
      <c r="N51">
        <f t="shared" ca="1" si="55"/>
        <v>11.634826311574654</v>
      </c>
      <c r="O51">
        <f t="shared" ca="1" si="56"/>
        <v>45.68956883749361</v>
      </c>
      <c r="P51">
        <f t="shared" ca="1" si="15"/>
        <v>48.786044507435754</v>
      </c>
      <c r="Q51">
        <f t="shared" ca="1" si="16"/>
        <v>75.035527594023193</v>
      </c>
      <c r="R51">
        <f t="shared" ca="1" si="17"/>
        <v>-33.625678523984448</v>
      </c>
      <c r="S51">
        <f t="shared" ca="1" si="18"/>
        <v>-3.9033778086940885</v>
      </c>
      <c r="T51">
        <f t="shared" ca="1" si="19"/>
        <v>544.04386702099146</v>
      </c>
      <c r="U51">
        <f t="shared" ca="1" si="20"/>
        <v>132.864364637726</v>
      </c>
      <c r="V51">
        <f t="shared" ca="1" si="21"/>
        <v>179.43621350667161</v>
      </c>
      <c r="W51">
        <f t="shared" ca="1" si="22"/>
        <v>166.23459311189669</v>
      </c>
      <c r="X51">
        <f t="shared" ca="1" si="23"/>
        <v>80.001523265742748</v>
      </c>
      <c r="Y51">
        <f t="shared" ca="1" si="24"/>
        <v>44.882666698741644</v>
      </c>
      <c r="Z51">
        <f t="shared" ca="1" si="25"/>
        <v>377.80927390909471</v>
      </c>
      <c r="AA51">
        <f t="shared" ca="1" si="26"/>
        <v>52.862841371983237</v>
      </c>
      <c r="AB51">
        <f t="shared" ca="1" si="27"/>
        <v>41.409849070038732</v>
      </c>
      <c r="AC51">
        <f t="shared" ca="1" si="28"/>
        <v>1632.53612498505</v>
      </c>
      <c r="AD51">
        <f t="shared" ca="1" si="29"/>
        <v>53560.972972629876</v>
      </c>
      <c r="AE51">
        <f t="shared" ca="1" si="30"/>
        <v>21426.178334892254</v>
      </c>
      <c r="AF51">
        <f t="shared" ca="1" si="31"/>
        <v>15833.173389658687</v>
      </c>
      <c r="AG51">
        <f t="shared" ca="1" si="32"/>
        <v>295983.72924315423</v>
      </c>
      <c r="AH51">
        <f t="shared" ca="1" si="33"/>
        <v>27633.939947077848</v>
      </c>
      <c r="AI51">
        <f t="shared" ca="1" si="34"/>
        <v>142739.84745171736</v>
      </c>
      <c r="AJ51">
        <f t="shared" ca="1" si="35"/>
        <v>1672.9407797290896</v>
      </c>
      <c r="AK51">
        <f t="shared" ca="1" si="36"/>
        <v>53792.405409795952</v>
      </c>
      <c r="AL51">
        <f t="shared" ca="1" si="37"/>
        <v>21572.555171635271</v>
      </c>
      <c r="AM51">
        <f t="shared" ca="1" si="38"/>
        <v>15959.003328026543</v>
      </c>
      <c r="AN51">
        <f t="shared" ca="1" si="39"/>
        <v>544.04386702099146</v>
      </c>
      <c r="AO51">
        <f t="shared" ca="1" si="40"/>
        <v>27800.174540189746</v>
      </c>
      <c r="AP51">
        <f t="shared" ca="1" si="41"/>
        <v>143117.65672562647</v>
      </c>
      <c r="AQ51">
        <f t="shared" ca="1" si="42"/>
        <v>-1624.1547352216539</v>
      </c>
      <c r="AR51">
        <f t="shared" ca="1" si="43"/>
        <v>-53717.369882201929</v>
      </c>
      <c r="AS51">
        <f t="shared" ca="1" si="44"/>
        <v>-21606.180850159257</v>
      </c>
      <c r="AT51">
        <f t="shared" ca="1" si="45"/>
        <v>-15962.906705835238</v>
      </c>
      <c r="AU51">
        <f t="shared" ca="1" si="46"/>
        <v>-364.60765351431985</v>
      </c>
      <c r="AV51">
        <f t="shared" ca="1" si="47"/>
        <v>-27755.291873491005</v>
      </c>
      <c r="AW51">
        <f t="shared" ca="1" si="48"/>
        <v>-143076.24687655643</v>
      </c>
    </row>
    <row r="52" spans="2:49" x14ac:dyDescent="0.2">
      <c r="B52">
        <v>44</v>
      </c>
      <c r="C52">
        <v>0.5</v>
      </c>
      <c r="D52">
        <f t="shared" si="57"/>
        <v>66.248470193187799</v>
      </c>
      <c r="E52">
        <f t="shared" si="58"/>
        <v>183.0850014570662</v>
      </c>
      <c r="F52">
        <f t="shared" si="59"/>
        <v>111.97265010857498</v>
      </c>
      <c r="G52">
        <f t="shared" si="60"/>
        <v>121.10976851673567</v>
      </c>
      <c r="H52">
        <f t="shared" ca="1" si="49"/>
        <v>54.878744823226313</v>
      </c>
      <c r="I52">
        <f t="shared" ca="1" si="50"/>
        <v>265.23994969969095</v>
      </c>
      <c r="J52">
        <f t="shared" ca="1" si="51"/>
        <v>101.11633190745927</v>
      </c>
      <c r="K52">
        <f t="shared" ca="1" si="52"/>
        <v>76.236991721669284</v>
      </c>
      <c r="L52">
        <f t="shared" ca="1" si="53"/>
        <v>31.245805030637904</v>
      </c>
      <c r="M52">
        <f t="shared" ca="1" si="54"/>
        <v>50.206010437415046</v>
      </c>
      <c r="N52">
        <f t="shared" ca="1" si="55"/>
        <v>12.883098689115092</v>
      </c>
      <c r="O52">
        <f t="shared" ca="1" si="56"/>
        <v>53.134521353297551</v>
      </c>
      <c r="P52">
        <f t="shared" ca="1" si="15"/>
        <v>45.070867528143104</v>
      </c>
      <c r="Q52">
        <f t="shared" ca="1" si="16"/>
        <v>-58.16861004382227</v>
      </c>
      <c r="R52">
        <f t="shared" ca="1" si="17"/>
        <v>-8.8354641030708994</v>
      </c>
      <c r="S52">
        <f t="shared" ca="1" si="18"/>
        <v>144.70895869180447</v>
      </c>
      <c r="T52">
        <f t="shared" ca="1" si="19"/>
        <v>497.47201815204585</v>
      </c>
      <c r="U52">
        <f t="shared" ca="1" si="20"/>
        <v>147.46943551046559</v>
      </c>
      <c r="V52">
        <f t="shared" ca="1" si="21"/>
        <v>172.1631189478768</v>
      </c>
      <c r="W52">
        <f t="shared" ca="1" si="22"/>
        <v>131.11573654489558</v>
      </c>
      <c r="X52">
        <f t="shared" ca="1" si="23"/>
        <v>84.380326383935454</v>
      </c>
      <c r="Y52">
        <f t="shared" ca="1" si="24"/>
        <v>189.77982621994758</v>
      </c>
      <c r="Z52">
        <f t="shared" ca="1" si="25"/>
        <v>366.35628160715021</v>
      </c>
      <c r="AA52">
        <f t="shared" ca="1" si="26"/>
        <v>63.08910912653014</v>
      </c>
      <c r="AB52">
        <f t="shared" ca="1" si="27"/>
        <v>-67.004074146893146</v>
      </c>
      <c r="AC52">
        <f t="shared" ca="1" si="28"/>
        <v>3011.6766333727887</v>
      </c>
      <c r="AD52">
        <f t="shared" ca="1" si="29"/>
        <v>70352.230916694592</v>
      </c>
      <c r="AE52">
        <f t="shared" ca="1" si="30"/>
        <v>10224.512578419466</v>
      </c>
      <c r="AF52">
        <f t="shared" ca="1" si="31"/>
        <v>5812.0789067698706</v>
      </c>
      <c r="AG52">
        <f t="shared" ca="1" si="32"/>
        <v>247478.40884426943</v>
      </c>
      <c r="AH52">
        <f t="shared" ca="1" si="33"/>
        <v>17191.336369710469</v>
      </c>
      <c r="AI52">
        <f t="shared" ca="1" si="34"/>
        <v>134216.92507301754</v>
      </c>
      <c r="AJ52">
        <f t="shared" ca="1" si="35"/>
        <v>3066.5553781960152</v>
      </c>
      <c r="AK52">
        <f t="shared" ca="1" si="36"/>
        <v>70617.470866394287</v>
      </c>
      <c r="AL52">
        <f t="shared" ca="1" si="37"/>
        <v>10325.628910326925</v>
      </c>
      <c r="AM52">
        <f t="shared" ca="1" si="38"/>
        <v>5888.3158984915399</v>
      </c>
      <c r="AN52">
        <f t="shared" ca="1" si="39"/>
        <v>497.47201815204585</v>
      </c>
      <c r="AO52">
        <f t="shared" ca="1" si="40"/>
        <v>17322.452106255365</v>
      </c>
      <c r="AP52">
        <f t="shared" ca="1" si="41"/>
        <v>134583.28135462469</v>
      </c>
      <c r="AQ52">
        <f t="shared" ca="1" si="42"/>
        <v>-3021.4845106678722</v>
      </c>
      <c r="AR52">
        <f t="shared" ca="1" si="43"/>
        <v>-70675.639476438111</v>
      </c>
      <c r="AS52">
        <f t="shared" ca="1" si="44"/>
        <v>-10334.464374429996</v>
      </c>
      <c r="AT52">
        <f t="shared" ca="1" si="45"/>
        <v>-5743.6069397997353</v>
      </c>
      <c r="AU52">
        <f t="shared" ca="1" si="46"/>
        <v>-325.30889920416905</v>
      </c>
      <c r="AV52">
        <f t="shared" ca="1" si="47"/>
        <v>-17132.672280035418</v>
      </c>
      <c r="AW52">
        <f t="shared" ca="1" si="48"/>
        <v>-134650.28542877157</v>
      </c>
    </row>
    <row r="53" spans="2:49" x14ac:dyDescent="0.2">
      <c r="B53">
        <v>45</v>
      </c>
      <c r="C53">
        <v>0.45</v>
      </c>
      <c r="D53">
        <f t="shared" si="57"/>
        <v>76.425962369768968</v>
      </c>
      <c r="E53">
        <f t="shared" si="58"/>
        <v>197.13970457221257</v>
      </c>
      <c r="F53">
        <f t="shared" si="59"/>
        <v>110.71886267134124</v>
      </c>
      <c r="G53">
        <f t="shared" si="60"/>
        <v>136.5311766019764</v>
      </c>
      <c r="H53">
        <f t="shared" ca="1" si="49"/>
        <v>68.703807320731514</v>
      </c>
      <c r="I53">
        <f t="shared" ca="1" si="50"/>
        <v>156.86532921845364</v>
      </c>
      <c r="J53">
        <f t="shared" ca="1" si="51"/>
        <v>79.397769115273277</v>
      </c>
      <c r="K53">
        <f t="shared" ca="1" si="52"/>
        <v>167.81142906017621</v>
      </c>
      <c r="L53">
        <f t="shared" ca="1" si="53"/>
        <v>37.218413307935492</v>
      </c>
      <c r="M53">
        <f t="shared" ca="1" si="54"/>
        <v>48.491974248072431</v>
      </c>
      <c r="N53">
        <f t="shared" ca="1" si="55"/>
        <v>8.8345717638054815</v>
      </c>
      <c r="O53">
        <f t="shared" ca="1" si="56"/>
        <v>45.948028846070031</v>
      </c>
      <c r="P53">
        <f t="shared" ca="1" si="15"/>
        <v>99.127369128796474</v>
      </c>
      <c r="Q53">
        <f t="shared" ca="1" si="16"/>
        <v>145.26468975426803</v>
      </c>
      <c r="R53">
        <f t="shared" ca="1" si="17"/>
        <v>26.718242462883818</v>
      </c>
      <c r="S53">
        <f t="shared" ca="1" si="18"/>
        <v>57.61903496770725</v>
      </c>
      <c r="T53">
        <f t="shared" ca="1" si="19"/>
        <v>472.77833471463464</v>
      </c>
      <c r="U53">
        <f t="shared" ca="1" si="20"/>
        <v>140.49298816588345</v>
      </c>
      <c r="V53">
        <f t="shared" ca="1" si="21"/>
        <v>-47.743359981888773</v>
      </c>
      <c r="W53">
        <f t="shared" ca="1" si="22"/>
        <v>236.51523638090771</v>
      </c>
      <c r="X53">
        <f t="shared" ca="1" si="23"/>
        <v>83.166442154005523</v>
      </c>
      <c r="Y53">
        <f t="shared" ca="1" si="24"/>
        <v>156.74640409650377</v>
      </c>
      <c r="Z53">
        <f t="shared" ca="1" si="25"/>
        <v>236.26309833372693</v>
      </c>
      <c r="AA53">
        <f t="shared" ca="1" si="26"/>
        <v>57.326546011877909</v>
      </c>
      <c r="AB53">
        <f t="shared" ca="1" si="27"/>
        <v>171.98293221715181</v>
      </c>
      <c r="AC53">
        <f t="shared" ca="1" si="28"/>
        <v>4720.2131403642015</v>
      </c>
      <c r="AD53">
        <f t="shared" ca="1" si="29"/>
        <v>24606.731510813846</v>
      </c>
      <c r="AE53">
        <f t="shared" ca="1" si="30"/>
        <v>6304.0057404822428</v>
      </c>
      <c r="AF53">
        <f t="shared" ca="1" si="31"/>
        <v>28160.675723218552</v>
      </c>
      <c r="AG53">
        <f t="shared" ca="1" si="32"/>
        <v>223519.3537755431</v>
      </c>
      <c r="AH53">
        <f t="shared" ca="1" si="33"/>
        <v>55939.457040316651</v>
      </c>
      <c r="AI53">
        <f t="shared" ca="1" si="34"/>
        <v>55820.251634252323</v>
      </c>
      <c r="AJ53">
        <f t="shared" ca="1" si="35"/>
        <v>4788.9169476849329</v>
      </c>
      <c r="AK53">
        <f t="shared" ca="1" si="36"/>
        <v>24763.5968400323</v>
      </c>
      <c r="AL53">
        <f t="shared" ca="1" si="37"/>
        <v>6383.4035095975159</v>
      </c>
      <c r="AM53">
        <f t="shared" ca="1" si="38"/>
        <v>28328.487152278729</v>
      </c>
      <c r="AN53">
        <f t="shared" ca="1" si="39"/>
        <v>472.77833471463464</v>
      </c>
      <c r="AO53">
        <f t="shared" ca="1" si="40"/>
        <v>56175.972276697561</v>
      </c>
      <c r="AP53">
        <f t="shared" ca="1" si="41"/>
        <v>56056.514732586053</v>
      </c>
      <c r="AQ53">
        <f t="shared" ca="1" si="42"/>
        <v>-4689.7895785561368</v>
      </c>
      <c r="AR53">
        <f t="shared" ca="1" si="43"/>
        <v>-24618.332150278031</v>
      </c>
      <c r="AS53">
        <f t="shared" ca="1" si="44"/>
        <v>-6356.6852671346323</v>
      </c>
      <c r="AT53">
        <f t="shared" ca="1" si="45"/>
        <v>-28270.86811731102</v>
      </c>
      <c r="AU53">
        <f t="shared" ca="1" si="46"/>
        <v>-520.52169469652335</v>
      </c>
      <c r="AV53">
        <f t="shared" ca="1" si="47"/>
        <v>-56019.225872601055</v>
      </c>
      <c r="AW53">
        <f t="shared" ca="1" si="48"/>
        <v>-55884.531800368903</v>
      </c>
    </row>
    <row r="54" spans="2:49" x14ac:dyDescent="0.2">
      <c r="B54">
        <v>46</v>
      </c>
      <c r="C54">
        <v>0.4</v>
      </c>
      <c r="D54">
        <f t="shared" si="57"/>
        <v>91.443803555309472</v>
      </c>
      <c r="E54">
        <f t="shared" si="58"/>
        <v>216.09352762482209</v>
      </c>
      <c r="F54">
        <f t="shared" si="59"/>
        <v>110.60018464293113</v>
      </c>
      <c r="G54">
        <f t="shared" si="60"/>
        <v>158.11420167585868</v>
      </c>
      <c r="H54">
        <f t="shared" ca="1" si="49"/>
        <v>130.6127631415925</v>
      </c>
      <c r="I54">
        <f t="shared" ca="1" si="50"/>
        <v>253.63804472464923</v>
      </c>
      <c r="J54">
        <f t="shared" ca="1" si="51"/>
        <v>97.281439814351614</v>
      </c>
      <c r="K54">
        <f t="shared" ca="1" si="52"/>
        <v>179.48243518181343</v>
      </c>
      <c r="L54">
        <f t="shared" ca="1" si="53"/>
        <v>39.986764883522277</v>
      </c>
      <c r="M54">
        <f t="shared" ca="1" si="54"/>
        <v>49.150487596694632</v>
      </c>
      <c r="N54">
        <f t="shared" ca="1" si="55"/>
        <v>9.6357234258375133</v>
      </c>
      <c r="O54">
        <f t="shared" ca="1" si="56"/>
        <v>41.489009757365814</v>
      </c>
      <c r="P54">
        <f t="shared" ca="1" si="15"/>
        <v>28.640918994841819</v>
      </c>
      <c r="Q54">
        <f t="shared" ca="1" si="16"/>
        <v>-18.957256080343313</v>
      </c>
      <c r="R54">
        <f t="shared" ca="1" si="17"/>
        <v>10.663585466593604</v>
      </c>
      <c r="S54">
        <f t="shared" ca="1" si="18"/>
        <v>48.985656014858343</v>
      </c>
      <c r="T54">
        <f t="shared" ca="1" si="19"/>
        <v>661.01468286240686</v>
      </c>
      <c r="U54">
        <f t="shared" ca="1" si="20"/>
        <v>140.26198566342023</v>
      </c>
      <c r="V54">
        <f t="shared" ca="1" si="21"/>
        <v>211.19106693089</v>
      </c>
      <c r="W54">
        <f t="shared" ca="1" si="22"/>
        <v>310.09519832340595</v>
      </c>
      <c r="X54">
        <f t="shared" ca="1" si="23"/>
        <v>81.475774640888091</v>
      </c>
      <c r="Y54">
        <f t="shared" ca="1" si="24"/>
        <v>77.626575009700133</v>
      </c>
      <c r="Z54">
        <f t="shared" ca="1" si="25"/>
        <v>350.91948453900085</v>
      </c>
      <c r="AA54">
        <f t="shared" ca="1" si="26"/>
        <v>58.786211022532143</v>
      </c>
      <c r="AB54">
        <f t="shared" ca="1" si="27"/>
        <v>-8.2936706137497254</v>
      </c>
      <c r="AC54">
        <f t="shared" ca="1" si="28"/>
        <v>17059.693895481741</v>
      </c>
      <c r="AD54">
        <f t="shared" ca="1" si="29"/>
        <v>64332.257731743164</v>
      </c>
      <c r="AE54">
        <f t="shared" ca="1" si="30"/>
        <v>9463.6785323533149</v>
      </c>
      <c r="AF54">
        <f t="shared" ca="1" si="31"/>
        <v>32213.944538793858</v>
      </c>
      <c r="AG54">
        <f t="shared" ca="1" si="32"/>
        <v>436940.41095968831</v>
      </c>
      <c r="AH54">
        <f t="shared" ca="1" si="33"/>
        <v>96159.032023232474</v>
      </c>
      <c r="AI54">
        <f t="shared" ca="1" si="34"/>
        <v>123144.48462911806</v>
      </c>
      <c r="AJ54">
        <f t="shared" ca="1" si="35"/>
        <v>17190.306658623333</v>
      </c>
      <c r="AK54">
        <f t="shared" ca="1" si="36"/>
        <v>64585.895776467813</v>
      </c>
      <c r="AL54">
        <f t="shared" ca="1" si="37"/>
        <v>9560.9599721676659</v>
      </c>
      <c r="AM54">
        <f t="shared" ca="1" si="38"/>
        <v>32393.426973975671</v>
      </c>
      <c r="AN54">
        <f t="shared" ca="1" si="39"/>
        <v>661.01468286240686</v>
      </c>
      <c r="AO54">
        <f t="shared" ca="1" si="40"/>
        <v>96469.127221555886</v>
      </c>
      <c r="AP54">
        <f t="shared" ca="1" si="41"/>
        <v>123495.40411365706</v>
      </c>
      <c r="AQ54">
        <f t="shared" ca="1" si="42"/>
        <v>-17161.66573962849</v>
      </c>
      <c r="AR54">
        <f t="shared" ca="1" si="43"/>
        <v>-64604.853032548155</v>
      </c>
      <c r="AS54">
        <f t="shared" ca="1" si="44"/>
        <v>-9550.2963867010731</v>
      </c>
      <c r="AT54">
        <f t="shared" ca="1" si="45"/>
        <v>-32344.441317960813</v>
      </c>
      <c r="AU54">
        <f t="shared" ca="1" si="46"/>
        <v>-449.82361593151688</v>
      </c>
      <c r="AV54">
        <f t="shared" ca="1" si="47"/>
        <v>-96391.500646546192</v>
      </c>
      <c r="AW54">
        <f t="shared" ca="1" si="48"/>
        <v>-123503.69778427081</v>
      </c>
    </row>
    <row r="55" spans="2:49" x14ac:dyDescent="0.2">
      <c r="B55">
        <v>47</v>
      </c>
      <c r="C55">
        <v>0.35</v>
      </c>
      <c r="D55">
        <f t="shared" si="57"/>
        <v>113.02356617583888</v>
      </c>
      <c r="E55">
        <f t="shared" si="58"/>
        <v>240.63366807725055</v>
      </c>
      <c r="F55">
        <f t="shared" si="59"/>
        <v>111.58894825148469</v>
      </c>
      <c r="G55">
        <f t="shared" si="60"/>
        <v>187.38611768214261</v>
      </c>
      <c r="H55">
        <f t="shared" ca="1" si="49"/>
        <v>119.26691725291204</v>
      </c>
      <c r="I55">
        <f t="shared" ca="1" si="50"/>
        <v>185.53030104761129</v>
      </c>
      <c r="J55">
        <f t="shared" ca="1" si="51"/>
        <v>98.309301855107705</v>
      </c>
      <c r="K55">
        <f t="shared" ca="1" si="52"/>
        <v>186.97908143930596</v>
      </c>
      <c r="L55">
        <f t="shared" ca="1" si="53"/>
        <v>45.491282613778019</v>
      </c>
      <c r="M55">
        <f t="shared" ca="1" si="54"/>
        <v>47.096223588594519</v>
      </c>
      <c r="N55">
        <f t="shared" ca="1" si="55"/>
        <v>7.9985820516342958</v>
      </c>
      <c r="O55">
        <f t="shared" ca="1" si="56"/>
        <v>48.701003418943039</v>
      </c>
      <c r="P55">
        <f t="shared" ca="1" si="15"/>
        <v>163.15222749163038</v>
      </c>
      <c r="Q55">
        <f t="shared" ca="1" si="16"/>
        <v>459.30145012987646</v>
      </c>
      <c r="R55">
        <f t="shared" ca="1" si="17"/>
        <v>11.716731947663925</v>
      </c>
      <c r="S55">
        <f t="shared" ca="1" si="18"/>
        <v>1.8939583795980823</v>
      </c>
      <c r="T55">
        <f t="shared" ca="1" si="19"/>
        <v>590.08560159493709</v>
      </c>
      <c r="U55">
        <f t="shared" ca="1" si="20"/>
        <v>149.28709167294988</v>
      </c>
      <c r="V55">
        <f t="shared" ca="1" si="21"/>
        <v>-337.49018460286896</v>
      </c>
      <c r="W55">
        <f t="shared" ca="1" si="22"/>
        <v>306.245998692218</v>
      </c>
      <c r="X55">
        <f t="shared" ca="1" si="23"/>
        <v>94.192286032721057</v>
      </c>
      <c r="Y55">
        <f t="shared" ca="1" si="24"/>
        <v>165.04618587122846</v>
      </c>
      <c r="Z55">
        <f t="shared" ca="1" si="25"/>
        <v>283.83960290271898</v>
      </c>
      <c r="AA55">
        <f t="shared" ca="1" si="26"/>
        <v>55.094805640228813</v>
      </c>
      <c r="AB55">
        <f t="shared" ca="1" si="27"/>
        <v>471.01818207754042</v>
      </c>
      <c r="AC55">
        <f t="shared" ca="1" si="28"/>
        <v>14224.597551012967</v>
      </c>
      <c r="AD55">
        <f t="shared" ca="1" si="29"/>
        <v>34421.492606817272</v>
      </c>
      <c r="AE55">
        <f t="shared" ca="1" si="30"/>
        <v>9664.7188312386825</v>
      </c>
      <c r="AF55">
        <f t="shared" ca="1" si="31"/>
        <v>34961.176895886609</v>
      </c>
      <c r="AG55">
        <f t="shared" ca="1" si="32"/>
        <v>348201.01720965881</v>
      </c>
      <c r="AH55">
        <f t="shared" ca="1" si="33"/>
        <v>93786.611714993982</v>
      </c>
      <c r="AI55">
        <f t="shared" ca="1" si="34"/>
        <v>80564.920175973195</v>
      </c>
      <c r="AJ55">
        <f t="shared" ca="1" si="35"/>
        <v>14343.864468265878</v>
      </c>
      <c r="AK55">
        <f t="shared" ca="1" si="36"/>
        <v>34607.022907864884</v>
      </c>
      <c r="AL55">
        <f t="shared" ca="1" si="37"/>
        <v>9763.0281330937905</v>
      </c>
      <c r="AM55">
        <f t="shared" ca="1" si="38"/>
        <v>35148.155977325914</v>
      </c>
      <c r="AN55">
        <f t="shared" ca="1" si="39"/>
        <v>590.08560159493709</v>
      </c>
      <c r="AO55">
        <f t="shared" ca="1" si="40"/>
        <v>94092.8577136862</v>
      </c>
      <c r="AP55">
        <f t="shared" ca="1" si="41"/>
        <v>80848.759778875916</v>
      </c>
      <c r="AQ55">
        <f t="shared" ca="1" si="42"/>
        <v>-14180.712240774248</v>
      </c>
      <c r="AR55">
        <f t="shared" ca="1" si="43"/>
        <v>-34147.72145773501</v>
      </c>
      <c r="AS55">
        <f t="shared" ca="1" si="44"/>
        <v>-9751.3114011461257</v>
      </c>
      <c r="AT55">
        <f t="shared" ca="1" si="45"/>
        <v>-35146.26201894632</v>
      </c>
      <c r="AU55">
        <f t="shared" ca="1" si="46"/>
        <v>-927.57578619780611</v>
      </c>
      <c r="AV55">
        <f t="shared" ca="1" si="47"/>
        <v>-93927.811527814978</v>
      </c>
      <c r="AW55">
        <f t="shared" ca="1" si="48"/>
        <v>-80377.741596798369</v>
      </c>
    </row>
    <row r="56" spans="2:49" x14ac:dyDescent="0.2">
      <c r="B56">
        <v>48</v>
      </c>
      <c r="C56">
        <v>0.30000000000000099</v>
      </c>
      <c r="D56">
        <f t="shared" si="57"/>
        <v>143.6397857796095</v>
      </c>
      <c r="E56">
        <f t="shared" si="58"/>
        <v>271.61441850970698</v>
      </c>
      <c r="F56">
        <f t="shared" si="59"/>
        <v>113.69140736184197</v>
      </c>
      <c r="G56">
        <f t="shared" si="60"/>
        <v>226.28154108043674</v>
      </c>
      <c r="H56">
        <f t="shared" ca="1" si="49"/>
        <v>236.9278621307644</v>
      </c>
      <c r="I56">
        <f t="shared" ca="1" si="50"/>
        <v>597.73552758889321</v>
      </c>
      <c r="J56">
        <f t="shared" ca="1" si="51"/>
        <v>102.02745175113733</v>
      </c>
      <c r="K56">
        <f t="shared" ca="1" si="52"/>
        <v>140.172036399961</v>
      </c>
      <c r="L56">
        <f t="shared" ca="1" si="53"/>
        <v>37.498533123806027</v>
      </c>
      <c r="M56">
        <f t="shared" ca="1" si="54"/>
        <v>47.500121070319878</v>
      </c>
      <c r="N56">
        <f t="shared" ca="1" si="55"/>
        <v>6.5416968634396246</v>
      </c>
      <c r="O56">
        <f t="shared" ca="1" si="56"/>
        <v>48.588414909895</v>
      </c>
      <c r="P56">
        <f t="shared" ca="1" si="15"/>
        <v>49.546723358086723</v>
      </c>
      <c r="Q56">
        <f t="shared" ca="1" si="16"/>
        <v>-273.28548194744343</v>
      </c>
      <c r="R56">
        <f t="shared" ca="1" si="17"/>
        <v>64.460539296135892</v>
      </c>
      <c r="S56">
        <f t="shared" ca="1" si="18"/>
        <v>144.86205477469721</v>
      </c>
      <c r="T56">
        <f t="shared" ca="1" si="19"/>
        <v>1076.8628778707559</v>
      </c>
      <c r="U56">
        <f t="shared" ca="1" si="20"/>
        <v>140.12876596746054</v>
      </c>
      <c r="V56">
        <f t="shared" ca="1" si="21"/>
        <v>294.67369645344473</v>
      </c>
      <c r="W56">
        <f t="shared" ca="1" si="22"/>
        <v>377.0998985307254</v>
      </c>
      <c r="X56">
        <f t="shared" ca="1" si="23"/>
        <v>86.08694803370102</v>
      </c>
      <c r="Y56">
        <f t="shared" ca="1" si="24"/>
        <v>194.40877813278391</v>
      </c>
      <c r="Z56">
        <f t="shared" ca="1" si="25"/>
        <v>699.7629793400306</v>
      </c>
      <c r="AA56">
        <f t="shared" ca="1" si="26"/>
        <v>54.041817933759503</v>
      </c>
      <c r="AB56">
        <f t="shared" ca="1" si="27"/>
        <v>-208.82494265130765</v>
      </c>
      <c r="AC56">
        <f t="shared" ca="1" si="28"/>
        <v>56134.811853854502</v>
      </c>
      <c r="AD56">
        <f t="shared" ca="1" si="29"/>
        <v>357287.76094197249</v>
      </c>
      <c r="AE56">
        <f t="shared" ca="1" si="30"/>
        <v>10409.600910830657</v>
      </c>
      <c r="AF56">
        <f t="shared" ca="1" si="31"/>
        <v>19648.199788511993</v>
      </c>
      <c r="AG56">
        <f t="shared" ca="1" si="32"/>
        <v>1159633.6577360865</v>
      </c>
      <c r="AH56">
        <f t="shared" ca="1" si="33"/>
        <v>142204.33347188338</v>
      </c>
      <c r="AI56">
        <f t="shared" ca="1" si="34"/>
        <v>489668.22725483606</v>
      </c>
      <c r="AJ56">
        <f t="shared" ca="1" si="35"/>
        <v>56371.73971598527</v>
      </c>
      <c r="AK56">
        <f t="shared" ca="1" si="36"/>
        <v>357885.49646956136</v>
      </c>
      <c r="AL56">
        <f t="shared" ca="1" si="37"/>
        <v>10511.628362581794</v>
      </c>
      <c r="AM56">
        <f t="shared" ca="1" si="38"/>
        <v>19788.371824911952</v>
      </c>
      <c r="AN56">
        <f t="shared" ca="1" si="39"/>
        <v>1076.8628778707559</v>
      </c>
      <c r="AO56">
        <f t="shared" ca="1" si="40"/>
        <v>142581.4333704141</v>
      </c>
      <c r="AP56">
        <f t="shared" ca="1" si="41"/>
        <v>490367.9902341761</v>
      </c>
      <c r="AQ56">
        <f t="shared" ca="1" si="42"/>
        <v>-56322.192992627184</v>
      </c>
      <c r="AR56">
        <f t="shared" ca="1" si="43"/>
        <v>-358158.78195150878</v>
      </c>
      <c r="AS56">
        <f t="shared" ca="1" si="44"/>
        <v>-10447.167823285658</v>
      </c>
      <c r="AT56">
        <f t="shared" ca="1" si="45"/>
        <v>-19643.509770137254</v>
      </c>
      <c r="AU56">
        <f t="shared" ca="1" si="46"/>
        <v>-782.18918141731115</v>
      </c>
      <c r="AV56">
        <f t="shared" ca="1" si="47"/>
        <v>-142387.02459228132</v>
      </c>
      <c r="AW56">
        <f t="shared" ca="1" si="48"/>
        <v>-490576.81517682743</v>
      </c>
    </row>
    <row r="57" spans="2:49" x14ac:dyDescent="0.2">
      <c r="B57">
        <v>49</v>
      </c>
      <c r="C57">
        <v>0.250000000000001</v>
      </c>
      <c r="D57">
        <f t="shared" si="57"/>
        <v>186.65302845028467</v>
      </c>
      <c r="E57">
        <f t="shared" si="58"/>
        <v>310.00826620018711</v>
      </c>
      <c r="F57">
        <f t="shared" si="59"/>
        <v>116.946490045524</v>
      </c>
      <c r="G57">
        <f t="shared" si="60"/>
        <v>277.02089436915139</v>
      </c>
      <c r="H57">
        <f t="shared" ca="1" si="49"/>
        <v>248.97605236504509</v>
      </c>
      <c r="I57">
        <f t="shared" ca="1" si="50"/>
        <v>276.94992457112988</v>
      </c>
      <c r="J57">
        <f t="shared" ca="1" si="51"/>
        <v>159.9462941838336</v>
      </c>
      <c r="K57">
        <f t="shared" ca="1" si="52"/>
        <v>236.44567626476322</v>
      </c>
      <c r="L57">
        <f t="shared" ca="1" si="53"/>
        <v>42.184724441576144</v>
      </c>
      <c r="M57">
        <f t="shared" ca="1" si="54"/>
        <v>37.771426437854551</v>
      </c>
      <c r="N57">
        <f t="shared" ca="1" si="55"/>
        <v>5.875111598844982</v>
      </c>
      <c r="O57">
        <f t="shared" ca="1" si="56"/>
        <v>58.266545294928228</v>
      </c>
      <c r="P57">
        <f t="shared" ca="1" si="15"/>
        <v>17.33129242930297</v>
      </c>
      <c r="Q57">
        <f t="shared" ca="1" si="16"/>
        <v>11.541570048460208</v>
      </c>
      <c r="R57">
        <f t="shared" ca="1" si="17"/>
        <v>21.859335682562303</v>
      </c>
      <c r="S57">
        <f t="shared" ca="1" si="18"/>
        <v>96.080851094855063</v>
      </c>
      <c r="T57">
        <f t="shared" ca="1" si="19"/>
        <v>922.31794738477174</v>
      </c>
      <c r="U57">
        <f t="shared" ca="1" si="20"/>
        <v>144.0978077732039</v>
      </c>
      <c r="V57">
        <f t="shared" ca="1" si="21"/>
        <v>141.38256629122708</v>
      </c>
      <c r="W57">
        <f t="shared" ca="1" si="22"/>
        <v>485.42172862980829</v>
      </c>
      <c r="X57">
        <f t="shared" ca="1" si="23"/>
        <v>100.45126973650437</v>
      </c>
      <c r="Y57">
        <f t="shared" ca="1" si="24"/>
        <v>113.41214352415804</v>
      </c>
      <c r="Z57">
        <f t="shared" ca="1" si="25"/>
        <v>436.89621875496346</v>
      </c>
      <c r="AA57">
        <f t="shared" ca="1" si="26"/>
        <v>43.646538036699532</v>
      </c>
      <c r="AB57">
        <f t="shared" ca="1" si="27"/>
        <v>33.400905731022569</v>
      </c>
      <c r="AC57">
        <f t="shared" ca="1" si="28"/>
        <v>61989.074651281677</v>
      </c>
      <c r="AD57">
        <f t="shared" ca="1" si="29"/>
        <v>76701.260719954531</v>
      </c>
      <c r="AE57">
        <f t="shared" ca="1" si="30"/>
        <v>25582.817023141441</v>
      </c>
      <c r="AF57">
        <f t="shared" ca="1" si="31"/>
        <v>55906.557824301213</v>
      </c>
      <c r="AG57">
        <f t="shared" ca="1" si="32"/>
        <v>850670.39606805856</v>
      </c>
      <c r="AH57">
        <f t="shared" ca="1" si="33"/>
        <v>235634.25462595123</v>
      </c>
      <c r="AI57">
        <f t="shared" ca="1" si="34"/>
        <v>190878.30596238488</v>
      </c>
      <c r="AJ57">
        <f t="shared" ca="1" si="35"/>
        <v>62238.050703646724</v>
      </c>
      <c r="AK57">
        <f t="shared" ca="1" si="36"/>
        <v>76978.210644525665</v>
      </c>
      <c r="AL57">
        <f t="shared" ca="1" si="37"/>
        <v>25742.763317325273</v>
      </c>
      <c r="AM57">
        <f t="shared" ca="1" si="38"/>
        <v>56143.003500565974</v>
      </c>
      <c r="AN57">
        <f t="shared" ca="1" si="39"/>
        <v>922.31794738477174</v>
      </c>
      <c r="AO57">
        <f t="shared" ca="1" si="40"/>
        <v>236119.67635458105</v>
      </c>
      <c r="AP57">
        <f t="shared" ca="1" si="41"/>
        <v>191315.20218113984</v>
      </c>
      <c r="AQ57">
        <f t="shared" ca="1" si="42"/>
        <v>-62220.719411217418</v>
      </c>
      <c r="AR57">
        <f t="shared" ca="1" si="43"/>
        <v>-76966.669074477206</v>
      </c>
      <c r="AS57">
        <f t="shared" ca="1" si="44"/>
        <v>-25720.90398164271</v>
      </c>
      <c r="AT57">
        <f t="shared" ca="1" si="45"/>
        <v>-56046.922649471118</v>
      </c>
      <c r="AU57">
        <f t="shared" ca="1" si="46"/>
        <v>-780.93538109354472</v>
      </c>
      <c r="AV57">
        <f t="shared" ca="1" si="47"/>
        <v>-236006.2642110569</v>
      </c>
      <c r="AW57">
        <f t="shared" ca="1" si="48"/>
        <v>-191281.80127540883</v>
      </c>
    </row>
    <row r="58" spans="2:49" x14ac:dyDescent="0.2">
      <c r="B58">
        <v>50</v>
      </c>
      <c r="C58">
        <v>0.20000000000000101</v>
      </c>
      <c r="D58">
        <f t="shared" si="57"/>
        <v>246.25934413214864</v>
      </c>
      <c r="E58">
        <f t="shared" si="58"/>
        <v>356.81848936026</v>
      </c>
      <c r="F58">
        <f t="shared" si="59"/>
        <v>121.42616639440341</v>
      </c>
      <c r="G58">
        <f t="shared" si="60"/>
        <v>341.78490656656095</v>
      </c>
      <c r="H58">
        <f t="shared" ca="1" si="49"/>
        <v>224.12262035277192</v>
      </c>
      <c r="I58">
        <f t="shared" ca="1" si="50"/>
        <v>250.72006818173554</v>
      </c>
      <c r="J58">
        <f t="shared" ca="1" si="51"/>
        <v>175.93051826755092</v>
      </c>
      <c r="K58">
        <f t="shared" ca="1" si="52"/>
        <v>274.25998206469006</v>
      </c>
      <c r="L58">
        <f t="shared" ca="1" si="53"/>
        <v>47.937356194013709</v>
      </c>
      <c r="M58">
        <f t="shared" ca="1" si="54"/>
        <v>35.755551642790479</v>
      </c>
      <c r="N58">
        <f t="shared" ca="1" si="55"/>
        <v>4.9915058162069261</v>
      </c>
      <c r="O58">
        <f t="shared" ca="1" si="56"/>
        <v>55.451304406045942</v>
      </c>
      <c r="T58">
        <f t="shared" ca="1" si="19"/>
        <v>925.03318886674856</v>
      </c>
      <c r="U58">
        <f t="shared" ca="1" si="20"/>
        <v>144.13571805905704</v>
      </c>
      <c r="W58">
        <f t="shared" ca="1" si="22"/>
        <v>498.38260241746195</v>
      </c>
      <c r="X58">
        <f t="shared" ca="1" si="23"/>
        <v>103.38866060005965</v>
      </c>
      <c r="Z58">
        <f t="shared" ca="1" si="25"/>
        <v>426.65058644928649</v>
      </c>
      <c r="AA58">
        <f t="shared" ca="1" si="26"/>
        <v>40.747057458997404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3"/>
  <sheetViews>
    <sheetView topLeftCell="AH1" workbookViewId="0">
      <pane xSplit="10000" topLeftCell="BA1"/>
      <selection activeCell="AH20" sqref="AH20"/>
      <selection pane="topRight" activeCell="BA4" sqref="BA4"/>
    </sheetView>
  </sheetViews>
  <sheetFormatPr baseColWidth="10" defaultColWidth="8.83203125" defaultRowHeight="15" x14ac:dyDescent="0.2"/>
  <cols>
    <col min="42" max="42" width="12" bestFit="1" customWidth="1"/>
  </cols>
  <sheetData>
    <row r="1" spans="1:56" x14ac:dyDescent="0.2">
      <c r="AI1" s="1" t="s">
        <v>36</v>
      </c>
      <c r="AJ1" s="1" t="s">
        <v>37</v>
      </c>
      <c r="AK1" s="1" t="s">
        <v>38</v>
      </c>
      <c r="AL1" s="1" t="s">
        <v>39</v>
      </c>
      <c r="AM1" s="1" t="s">
        <v>67</v>
      </c>
      <c r="AN1" s="1" t="s">
        <v>68</v>
      </c>
      <c r="AO1" s="1" t="s">
        <v>69</v>
      </c>
    </row>
    <row r="2" spans="1:56" x14ac:dyDescent="0.2">
      <c r="B2" t="s">
        <v>10</v>
      </c>
      <c r="C2">
        <v>0.1</v>
      </c>
      <c r="D2">
        <v>0.1</v>
      </c>
      <c r="E2">
        <v>0.1</v>
      </c>
      <c r="F2">
        <v>0.1</v>
      </c>
      <c r="AH2" s="1" t="s">
        <v>27</v>
      </c>
      <c r="AI2">
        <f t="shared" ref="AI2:AO2" si="0">AI3/AI4</f>
        <v>0.49955171623967637</v>
      </c>
      <c r="AJ2">
        <f t="shared" si="0"/>
        <v>0.31511897212078815</v>
      </c>
      <c r="AK2">
        <f t="shared" si="0"/>
        <v>0.21604314698917598</v>
      </c>
      <c r="AL2">
        <f t="shared" si="0"/>
        <v>0.37930888488125275</v>
      </c>
      <c r="AM2">
        <f t="shared" si="0"/>
        <v>0.24463045478681586</v>
      </c>
      <c r="AN2">
        <f t="shared" si="0"/>
        <v>0.40535366395970795</v>
      </c>
      <c r="AO2">
        <f t="shared" si="0"/>
        <v>0.17056741524035607</v>
      </c>
    </row>
    <row r="3" spans="1:56" x14ac:dyDescent="0.2">
      <c r="B3" t="s">
        <v>9</v>
      </c>
      <c r="C3">
        <v>0.25</v>
      </c>
      <c r="D3">
        <v>0.25</v>
      </c>
      <c r="E3">
        <v>0.25</v>
      </c>
      <c r="F3">
        <v>0.25</v>
      </c>
      <c r="AH3" s="1" t="s">
        <v>25</v>
      </c>
      <c r="AI3">
        <f>-(AI5^2)/(4*AI6)</f>
        <v>231.95688623274668</v>
      </c>
      <c r="AJ3">
        <f t="shared" ref="AJ3:AO3" si="1">-(AJ5^2)/(4*AJ6)</f>
        <v>148.07876953801954</v>
      </c>
      <c r="AK3">
        <f t="shared" si="1"/>
        <v>90.058286124991668</v>
      </c>
      <c r="AL3">
        <f t="shared" si="1"/>
        <v>164.56940263774891</v>
      </c>
      <c r="AM3">
        <f t="shared" si="1"/>
        <v>471.29308986201181</v>
      </c>
      <c r="AN3">
        <f t="shared" si="1"/>
        <v>365.06890855788356</v>
      </c>
      <c r="AO3">
        <f t="shared" si="1"/>
        <v>160.17872649319361</v>
      </c>
      <c r="AQ3" s="1" t="s">
        <v>28</v>
      </c>
      <c r="AR3" s="1"/>
      <c r="AS3" s="1">
        <f>AM3</f>
        <v>471.29308986201181</v>
      </c>
      <c r="AT3" t="s">
        <v>34</v>
      </c>
      <c r="AV3">
        <f>SUM(AV4:AV5)</f>
        <v>634.6633445335068</v>
      </c>
    </row>
    <row r="4" spans="1:56" x14ac:dyDescent="0.2">
      <c r="B4" t="s">
        <v>2</v>
      </c>
      <c r="C4">
        <v>0.7</v>
      </c>
      <c r="D4">
        <v>0.4</v>
      </c>
      <c r="E4">
        <v>0.1</v>
      </c>
      <c r="F4">
        <v>0.6</v>
      </c>
      <c r="AH4" s="1" t="s">
        <v>26</v>
      </c>
      <c r="AI4">
        <f>-AI5/AI6/2</f>
        <v>464.33007573025282</v>
      </c>
      <c r="AJ4">
        <f t="shared" ref="AJ4:AO4" si="2">-AJ5/AJ6/2</f>
        <v>469.9138504464895</v>
      </c>
      <c r="AK4">
        <f t="shared" si="2"/>
        <v>416.85324149394887</v>
      </c>
      <c r="AL4">
        <f t="shared" si="2"/>
        <v>433.8664587023037</v>
      </c>
      <c r="AM4">
        <f t="shared" si="2"/>
        <v>1926.5511739849478</v>
      </c>
      <c r="AN4">
        <f t="shared" si="2"/>
        <v>900.61825269247186</v>
      </c>
      <c r="AO4">
        <f t="shared" si="2"/>
        <v>939.09335653282199</v>
      </c>
      <c r="AQ4" t="s">
        <v>29</v>
      </c>
      <c r="AS4">
        <f>AN3</f>
        <v>365.06890855788356</v>
      </c>
      <c r="AT4" t="s">
        <v>32</v>
      </c>
      <c r="AV4">
        <f>AL3+AI3</f>
        <v>396.52628887049559</v>
      </c>
    </row>
    <row r="5" spans="1:56" x14ac:dyDescent="0.2">
      <c r="B5" t="s">
        <v>1</v>
      </c>
      <c r="C5">
        <v>1000</v>
      </c>
      <c r="D5">
        <v>1000</v>
      </c>
      <c r="E5">
        <v>1000</v>
      </c>
      <c r="F5">
        <v>1000</v>
      </c>
      <c r="AH5" s="1" t="s">
        <v>22</v>
      </c>
      <c r="AI5">
        <v>0.99910343247935263</v>
      </c>
      <c r="AJ5">
        <v>0.63023794424157631</v>
      </c>
      <c r="AK5">
        <v>0.43208629397835202</v>
      </c>
      <c r="AL5">
        <v>0.7586177697625055</v>
      </c>
      <c r="AM5">
        <v>0.48926090957363177</v>
      </c>
      <c r="AN5">
        <v>0.81070732791941591</v>
      </c>
      <c r="AO5">
        <v>0.34113483048071219</v>
      </c>
      <c r="AQ5" t="s">
        <v>30</v>
      </c>
      <c r="AS5">
        <f>AO3</f>
        <v>160.17872649319361</v>
      </c>
      <c r="AT5" t="s">
        <v>33</v>
      </c>
      <c r="AV5">
        <f>SUM(AJ3:AK3)</f>
        <v>238.13705566301121</v>
      </c>
      <c r="BB5" s="1" t="s">
        <v>61</v>
      </c>
      <c r="BD5">
        <v>1</v>
      </c>
    </row>
    <row r="6" spans="1:56" x14ac:dyDescent="0.2">
      <c r="B6" t="s">
        <v>7</v>
      </c>
      <c r="C6">
        <v>1</v>
      </c>
      <c r="D6">
        <v>0.5</v>
      </c>
      <c r="E6">
        <v>0.2</v>
      </c>
      <c r="F6">
        <v>0.8</v>
      </c>
      <c r="AH6" s="1" t="s">
        <v>23</v>
      </c>
      <c r="AI6">
        <v>-1.0758547471947199E-3</v>
      </c>
      <c r="AJ6">
        <v>-6.7058881499529603E-4</v>
      </c>
      <c r="AK6">
        <v>-5.1827148138492319E-4</v>
      </c>
      <c r="AL6">
        <v>-8.7425261223411264E-4</v>
      </c>
      <c r="AM6">
        <v>-1.2697843591707634E-4</v>
      </c>
      <c r="AN6">
        <v>-4.5008377605924605E-4</v>
      </c>
      <c r="AO6">
        <v>-1.8162988168726827E-4</v>
      </c>
      <c r="BB6" t="s">
        <v>70</v>
      </c>
    </row>
    <row r="7" spans="1:56" x14ac:dyDescent="0.2">
      <c r="AH7" s="1" t="s">
        <v>2</v>
      </c>
      <c r="AI7">
        <f>4*AI3/AI8</f>
        <v>0.99910343247935274</v>
      </c>
      <c r="AJ7">
        <f t="shared" ref="AJ7:AO7" si="3">4*AJ3/AJ8</f>
        <v>0.63023794424157631</v>
      </c>
      <c r="AK7">
        <f t="shared" si="3"/>
        <v>0.43208629397835197</v>
      </c>
      <c r="AL7">
        <f t="shared" si="3"/>
        <v>0.7586177697625055</v>
      </c>
      <c r="AM7">
        <f t="shared" si="3"/>
        <v>0.48926090957363172</v>
      </c>
      <c r="AN7">
        <f t="shared" si="3"/>
        <v>0.81070732791941591</v>
      </c>
      <c r="AO7">
        <f t="shared" si="3"/>
        <v>0.34113483048071214</v>
      </c>
      <c r="AW7" s="1" t="s">
        <v>62</v>
      </c>
      <c r="AZ7" s="1">
        <v>0.25</v>
      </c>
      <c r="BB7" s="2" t="s">
        <v>35</v>
      </c>
      <c r="BC7" s="3"/>
      <c r="BD7" s="3"/>
    </row>
    <row r="8" spans="1:56" x14ac:dyDescent="0.2">
      <c r="C8" t="s">
        <v>15</v>
      </c>
      <c r="G8" t="s">
        <v>11</v>
      </c>
      <c r="K8" t="s">
        <v>12</v>
      </c>
      <c r="O8" t="s">
        <v>17</v>
      </c>
      <c r="S8" t="s">
        <v>16</v>
      </c>
      <c r="V8" t="s">
        <v>19</v>
      </c>
      <c r="Y8" t="s">
        <v>20</v>
      </c>
      <c r="AH8" s="1" t="s">
        <v>1</v>
      </c>
      <c r="AI8">
        <f>AI4*2</f>
        <v>928.66015146050563</v>
      </c>
      <c r="AJ8">
        <f t="shared" ref="AJ8:AO8" si="4">AJ4*2</f>
        <v>939.82770089297901</v>
      </c>
      <c r="AK8">
        <f t="shared" si="4"/>
        <v>833.70648298789774</v>
      </c>
      <c r="AL8">
        <f t="shared" si="4"/>
        <v>867.73291740460741</v>
      </c>
      <c r="AM8">
        <f t="shared" si="4"/>
        <v>3853.1023479698956</v>
      </c>
      <c r="AN8">
        <f t="shared" si="4"/>
        <v>1801.2365053849437</v>
      </c>
      <c r="AO8">
        <f t="shared" si="4"/>
        <v>1878.186713065644</v>
      </c>
      <c r="AP8">
        <f>SUMPRODUCT(AP10:AP58,AP10:AP58)</f>
        <v>825673.52382451249</v>
      </c>
      <c r="AQ8">
        <f t="shared" ref="AQ8:AV8" si="5">SUMPRODUCT(AQ10:AQ58,AQ10:AQ58)</f>
        <v>1070461.7565806969</v>
      </c>
      <c r="AR8">
        <f t="shared" si="5"/>
        <v>1898584.4108501992</v>
      </c>
      <c r="AS8">
        <f t="shared" si="5"/>
        <v>978691.26151072467</v>
      </c>
      <c r="AT8">
        <f t="shared" si="5"/>
        <v>3434754.4178436869</v>
      </c>
      <c r="AU8">
        <f t="shared" si="5"/>
        <v>1824881.9734636028</v>
      </c>
      <c r="AV8">
        <f t="shared" si="5"/>
        <v>1899884.2182763987</v>
      </c>
      <c r="BB8" s="3" t="s">
        <v>49</v>
      </c>
      <c r="BC8" s="3"/>
      <c r="BD8" s="3">
        <f>AN2</f>
        <v>0.40535366395970795</v>
      </c>
    </row>
    <row r="9" spans="1:56" x14ac:dyDescent="0.2">
      <c r="A9" t="s">
        <v>8</v>
      </c>
      <c r="B9" t="s">
        <v>0</v>
      </c>
      <c r="C9" t="s">
        <v>3</v>
      </c>
      <c r="D9" t="s">
        <v>4</v>
      </c>
      <c r="E9" t="s">
        <v>5</v>
      </c>
      <c r="F9" t="s">
        <v>6</v>
      </c>
      <c r="G9" t="s">
        <v>3</v>
      </c>
      <c r="H9" t="s">
        <v>4</v>
      </c>
      <c r="I9" t="s">
        <v>5</v>
      </c>
      <c r="J9" t="s">
        <v>6</v>
      </c>
      <c r="K9" t="s">
        <v>3</v>
      </c>
      <c r="L9" t="s">
        <v>4</v>
      </c>
      <c r="M9" t="s">
        <v>5</v>
      </c>
      <c r="N9" t="s">
        <v>6</v>
      </c>
      <c r="O9" t="s">
        <v>3</v>
      </c>
      <c r="P9" t="s">
        <v>4</v>
      </c>
      <c r="Q9" t="s">
        <v>5</v>
      </c>
      <c r="R9" t="s">
        <v>6</v>
      </c>
      <c r="S9" t="s">
        <v>13</v>
      </c>
      <c r="T9" t="s">
        <v>14</v>
      </c>
      <c r="U9" t="s">
        <v>18</v>
      </c>
      <c r="V9" t="s">
        <v>13</v>
      </c>
      <c r="W9" t="s">
        <v>14</v>
      </c>
      <c r="X9" t="s">
        <v>18</v>
      </c>
      <c r="Y9" t="s">
        <v>13</v>
      </c>
      <c r="Z9" t="s">
        <v>14</v>
      </c>
      <c r="AA9" t="s">
        <v>18</v>
      </c>
      <c r="AI9" t="s">
        <v>21</v>
      </c>
      <c r="AP9" t="s">
        <v>24</v>
      </c>
      <c r="BB9" s="3" t="s">
        <v>50</v>
      </c>
      <c r="BC9" s="3"/>
      <c r="BD9" s="3">
        <f>AO2</f>
        <v>0.17056741524035607</v>
      </c>
    </row>
    <row r="10" spans="1:56" x14ac:dyDescent="0.2">
      <c r="A10">
        <v>1</v>
      </c>
      <c r="B10">
        <v>0.01</v>
      </c>
      <c r="C10">
        <f>C5</f>
        <v>1000</v>
      </c>
      <c r="D10">
        <f>D5</f>
        <v>1000</v>
      </c>
      <c r="E10">
        <f>E5</f>
        <v>1000</v>
      </c>
      <c r="F10">
        <f>F5</f>
        <v>1000</v>
      </c>
      <c r="G10">
        <v>701.09484713025108</v>
      </c>
      <c r="H10">
        <v>718.49324014407159</v>
      </c>
      <c r="I10">
        <v>1410.2777159759441</v>
      </c>
      <c r="J10">
        <v>1308.4272397987977</v>
      </c>
      <c r="K10">
        <v>10.001744952954912</v>
      </c>
      <c r="L10">
        <v>4.8081741986230746</v>
      </c>
      <c r="M10">
        <v>1.9220963676860623</v>
      </c>
      <c r="N10">
        <v>7.8320388445971894</v>
      </c>
      <c r="O10">
        <f>K10+(G11-G10)</f>
        <v>694.84198130256038</v>
      </c>
      <c r="P10">
        <f t="shared" ref="P10:R10" si="6">L10+(H11-H10)</f>
        <v>270.63414012145358</v>
      </c>
      <c r="Q10">
        <f t="shared" si="6"/>
        <v>-340.63867413559927</v>
      </c>
      <c r="R10">
        <f t="shared" si="6"/>
        <v>-438.42730448929007</v>
      </c>
      <c r="S10">
        <f>SUM(G10:J10)</f>
        <v>4138.2930430490651</v>
      </c>
      <c r="T10">
        <f>SUM(K10:N10)</f>
        <v>24.564054363861239</v>
      </c>
      <c r="U10">
        <f>T10+(S11-S10)</f>
        <v>186.4101427991238</v>
      </c>
      <c r="V10">
        <f>SUM(G10,J10)</f>
        <v>2009.5220869290488</v>
      </c>
      <c r="W10">
        <f>K10+N10</f>
        <v>17.833783797552101</v>
      </c>
      <c r="X10">
        <f>W10+(V11-V10)</f>
        <v>256.41467681327026</v>
      </c>
      <c r="Y10">
        <f>H10+I10</f>
        <v>2128.7709561200159</v>
      </c>
      <c r="Z10">
        <f>L10+M10</f>
        <v>6.7302705663091373</v>
      </c>
      <c r="AA10">
        <f>Z10+(Y11-Y10)</f>
        <v>-70.004534014146003</v>
      </c>
      <c r="AB10">
        <f>G10^2</f>
        <v>491533.98467259016</v>
      </c>
      <c r="AC10">
        <f>H10^2</f>
        <v>516232.53613272653</v>
      </c>
      <c r="AD10">
        <f>I10^2</f>
        <v>1988883.2361783257</v>
      </c>
      <c r="AE10">
        <f>J10^2</f>
        <v>1711981.8418475005</v>
      </c>
      <c r="AF10">
        <f>S10^2</f>
        <v>17125469.310148291</v>
      </c>
      <c r="AG10">
        <f>V10^2</f>
        <v>4038179.0178556796</v>
      </c>
      <c r="AH10">
        <f>Y10^2</f>
        <v>4531665.7836201265</v>
      </c>
      <c r="AI10">
        <f>AI$5*G10+AI$6*AB10</f>
        <v>171.64709744387801</v>
      </c>
      <c r="AJ10">
        <f t="shared" ref="AJ10:AL25" si="7">AJ$5*H10+AJ$6*AC10</f>
        <v>106.64193795260746</v>
      </c>
      <c r="AK10">
        <f t="shared" si="7"/>
        <v>-421.4197893394803</v>
      </c>
      <c r="AL10">
        <f t="shared" si="7"/>
        <v>-504.10844277986996</v>
      </c>
      <c r="AM10">
        <f>AM$5*S10+AM$6*AF10</f>
        <v>-149.8602890241043</v>
      </c>
      <c r="AN10">
        <f>AN$5*V10+AN$6*AG10</f>
        <v>-188.38457927040463</v>
      </c>
      <c r="AO10">
        <f>AO$5*Y10+AO$6*AH10</f>
        <v>-96.888000876900264</v>
      </c>
      <c r="AP10">
        <f>O10-AI10</f>
        <v>523.19488385868237</v>
      </c>
      <c r="AQ10">
        <f>P10-AJ10</f>
        <v>163.99220216884612</v>
      </c>
      <c r="AR10">
        <f>Q10-AK10</f>
        <v>80.781115203881029</v>
      </c>
      <c r="AS10">
        <f>R10-AL10</f>
        <v>65.681138290579895</v>
      </c>
      <c r="AT10">
        <f>U10-AM10</f>
        <v>336.27043182322814</v>
      </c>
      <c r="AU10">
        <f>X10-AN10</f>
        <v>444.79925608367489</v>
      </c>
      <c r="AV10">
        <f>AA10-AO10</f>
        <v>26.883466862754261</v>
      </c>
      <c r="AW10">
        <f>IF(G10&lt;$AZ$7*MAX(G$10:G$59),G10/MAX(G$10:G$59)/$AZ$7,1)</f>
        <v>1</v>
      </c>
      <c r="AX10">
        <f t="shared" ref="AX10:AZ10" si="8">IF(H10&lt;$AZ$7*MAX(H$10:H$59),H10/MAX(H$10:H$59)/$AZ$7,1)</f>
        <v>1</v>
      </c>
      <c r="AY10">
        <f t="shared" si="8"/>
        <v>1</v>
      </c>
      <c r="AZ10">
        <f t="shared" si="8"/>
        <v>1</v>
      </c>
      <c r="BB10" s="3" t="s">
        <v>42</v>
      </c>
      <c r="BC10" s="3"/>
      <c r="BD10" s="3">
        <f>V59*(1+AN7*(1-V59/AN8))-W59</f>
        <v>613.5214308664672</v>
      </c>
    </row>
    <row r="11" spans="1:56" x14ac:dyDescent="0.2">
      <c r="A11">
        <v>2</v>
      </c>
      <c r="B11">
        <v>0.04</v>
      </c>
      <c r="C11">
        <f t="shared" ref="C11:C42" si="9">MAX(C10*(1+C$4*(1-C10/C$5))-C$6*$B10*C10,1)</f>
        <v>990</v>
      </c>
      <c r="D11">
        <f t="shared" ref="D11:D42" si="10">MAX(D10*(1+D$4*(1-D10/D$5))-D$6*$B10*D10,1)</f>
        <v>995</v>
      </c>
      <c r="E11">
        <f t="shared" ref="E11:E42" si="11">MAX(E10*(1+E$4*(1-E10/E$5))-E$6*$B10*E10,1)</f>
        <v>998</v>
      </c>
      <c r="F11">
        <f t="shared" ref="F11:F42" si="12">MAX(F10*(1+F$4*(1-F10/F$5))-F$6*$B10*F10,1)</f>
        <v>992</v>
      </c>
      <c r="G11">
        <v>1385.9350834798565</v>
      </c>
      <c r="H11">
        <v>984.3192060669021</v>
      </c>
      <c r="I11">
        <v>1067.7169454726588</v>
      </c>
      <c r="J11">
        <v>862.16789646491043</v>
      </c>
      <c r="K11">
        <v>34.154395761504439</v>
      </c>
      <c r="L11">
        <v>19.250230992839736</v>
      </c>
      <c r="M11">
        <v>9.4484904846970483</v>
      </c>
      <c r="N11">
        <v>32.327586431037219</v>
      </c>
      <c r="O11">
        <f t="shared" ref="O11:O58" si="13">K11+(G12-G11)</f>
        <v>-725.72548820792019</v>
      </c>
      <c r="P11">
        <f t="shared" ref="P11:P58" si="14">L11+(H12-H11)</f>
        <v>-170.75815488349068</v>
      </c>
      <c r="Q11">
        <f t="shared" ref="Q11:Q58" si="15">M11+(I12-I11)</f>
        <v>522.15893680655381</v>
      </c>
      <c r="R11">
        <f t="shared" ref="R11:R58" si="16">N11+(J12-J11)</f>
        <v>-4.3665999069731356</v>
      </c>
      <c r="S11">
        <f t="shared" ref="S11:S59" si="17">SUM(G11:J11)</f>
        <v>4300.1391314843277</v>
      </c>
      <c r="T11">
        <f t="shared" ref="T11:T59" si="18">SUM(K11:N11)</f>
        <v>95.180703670078444</v>
      </c>
      <c r="U11">
        <f t="shared" ref="U11:U58" si="19">T11+(S12-S11)</f>
        <v>-378.69130619182982</v>
      </c>
      <c r="V11">
        <f t="shared" ref="V11:V59" si="20">SUM(G11,J11)</f>
        <v>2248.102979944767</v>
      </c>
      <c r="W11">
        <f t="shared" ref="W11:W59" si="21">K11+N11</f>
        <v>66.481982192541665</v>
      </c>
      <c r="X11">
        <f t="shared" ref="X11:X58" si="22">W11+(V12-V11)</f>
        <v>-730.09208811489339</v>
      </c>
      <c r="Y11">
        <f t="shared" ref="Y11:Y59" si="23">H11+I11</f>
        <v>2052.0361515395607</v>
      </c>
      <c r="Z11">
        <f t="shared" ref="Z11:Z59" si="24">L11+M11</f>
        <v>28.698721477536786</v>
      </c>
      <c r="AA11">
        <f t="shared" ref="AA11:AA58" si="25">Z11+(Y12-Y11)</f>
        <v>351.40078192306328</v>
      </c>
      <c r="AB11">
        <f t="shared" ref="AB11:AE58" si="26">G11^2</f>
        <v>1920816.0556203169</v>
      </c>
      <c r="AC11">
        <f t="shared" si="26"/>
        <v>968884.29943217651</v>
      </c>
      <c r="AD11">
        <f t="shared" si="26"/>
        <v>1140019.4756494646</v>
      </c>
      <c r="AE11">
        <f t="shared" si="26"/>
        <v>743333.48169472849</v>
      </c>
      <c r="AF11">
        <f t="shared" ref="AF11:AF58" si="27">S11^2</f>
        <v>18491196.550122786</v>
      </c>
      <c r="AG11">
        <f t="shared" ref="AG11:AG58" si="28">V11^2</f>
        <v>5053967.0084365411</v>
      </c>
      <c r="AH11">
        <f t="shared" ref="AH11:AH58" si="29">Y11^2</f>
        <v>4210852.3672252912</v>
      </c>
      <c r="AI11">
        <f t="shared" ref="AI11:AL58" si="30">AI$5*G11+AI$6*AB11</f>
        <v>-681.82657282867262</v>
      </c>
      <c r="AJ11">
        <f t="shared" si="7"/>
        <v>-29.367661314665952</v>
      </c>
      <c r="AK11">
        <f t="shared" si="7"/>
        <v>-129.49372446534409</v>
      </c>
      <c r="AL11">
        <f t="shared" si="7"/>
        <v>4.1946486443467847</v>
      </c>
      <c r="AM11">
        <f t="shared" ref="AM11:AM58" si="31">AM$5*S11+AM$6*AF11</f>
        <v>-244.09323340664014</v>
      </c>
      <c r="AN11">
        <f t="shared" ref="AN11:AN58" si="32">AN$5*V11+AN$6*AG11</f>
        <v>-452.15499547727154</v>
      </c>
      <c r="AO11">
        <f t="shared" ref="AO11:AO58" si="33">AO$5*Y11+AO$6*AH11</f>
        <v>-64.795612565942065</v>
      </c>
      <c r="AP11">
        <f t="shared" ref="AP11:AS58" si="34">O11-AI11</f>
        <v>-43.898915379247569</v>
      </c>
      <c r="AQ11">
        <f t="shared" si="34"/>
        <v>-141.39049356882472</v>
      </c>
      <c r="AR11">
        <f t="shared" si="34"/>
        <v>651.65266127189784</v>
      </c>
      <c r="AS11">
        <f t="shared" si="34"/>
        <v>-8.5612485513199204</v>
      </c>
      <c r="AT11">
        <f t="shared" ref="AT11:AT58" si="35">U11-AM11</f>
        <v>-134.59807278518969</v>
      </c>
      <c r="AU11">
        <f t="shared" ref="AU11:AU58" si="36">X11-AN11</f>
        <v>-277.93709263762184</v>
      </c>
      <c r="AV11">
        <f t="shared" ref="AV11:AV58" si="37">AA11-AO11</f>
        <v>416.19639448900534</v>
      </c>
      <c r="AW11">
        <f t="shared" ref="AW11:AW59" si="38">IF(G11&lt;$AZ$7*MAX(G$10:G$59),G11/MAX(G$10:G$59)/$AZ$7,1)</f>
        <v>1</v>
      </c>
      <c r="AX11">
        <f t="shared" ref="AX11:AX59" si="39">IF(H11&lt;$AZ$7*MAX(H$10:H$59),H11/MAX(H$10:H$59)/$AZ$7,1)</f>
        <v>1</v>
      </c>
      <c r="AY11">
        <f t="shared" ref="AY11:AY59" si="40">IF(I11&lt;$AZ$7*MAX(I$10:I$59),I11/MAX(I$10:I$59)/$AZ$7,1)</f>
        <v>1</v>
      </c>
      <c r="AZ11">
        <f t="shared" ref="AZ11:AZ59" si="41">IF(J11&lt;$AZ$7*MAX(J$10:J$59),J11/MAX(J$10:J$59)/$AZ$7,1)</f>
        <v>1</v>
      </c>
      <c r="BB11" s="3" t="s">
        <v>43</v>
      </c>
      <c r="BC11" s="3"/>
      <c r="BD11" s="3">
        <f>Y59*(1+AO7*(1-Y59/AO8))-Z59</f>
        <v>578.92566753030292</v>
      </c>
    </row>
    <row r="12" spans="1:56" x14ac:dyDescent="0.2">
      <c r="A12">
        <v>3</v>
      </c>
      <c r="B12">
        <v>7.0000000000000007E-2</v>
      </c>
      <c r="C12">
        <f t="shared" si="9"/>
        <v>957.32999999999993</v>
      </c>
      <c r="D12">
        <f t="shared" si="10"/>
        <v>977.09</v>
      </c>
      <c r="E12">
        <f t="shared" si="11"/>
        <v>990.21559999999999</v>
      </c>
      <c r="F12">
        <f t="shared" si="12"/>
        <v>965.0175999999999</v>
      </c>
      <c r="G12">
        <v>626.05519951043186</v>
      </c>
      <c r="H12">
        <v>794.31082019057169</v>
      </c>
      <c r="I12">
        <v>1580.4273917945156</v>
      </c>
      <c r="J12">
        <v>825.47371012690007</v>
      </c>
      <c r="K12">
        <v>65.931289269745847</v>
      </c>
      <c r="L12">
        <v>33.051343395790354</v>
      </c>
      <c r="M12">
        <v>14.326622246873605</v>
      </c>
      <c r="N12">
        <v>54.614563249163666</v>
      </c>
      <c r="O12">
        <f t="shared" si="13"/>
        <v>300.08776089876761</v>
      </c>
      <c r="P12">
        <f t="shared" si="14"/>
        <v>378.38345198715399</v>
      </c>
      <c r="Q12">
        <f t="shared" si="15"/>
        <v>-576.96264725452443</v>
      </c>
      <c r="R12">
        <f t="shared" si="16"/>
        <v>-59.723983172062162</v>
      </c>
      <c r="S12">
        <f t="shared" si="17"/>
        <v>3826.2671216224194</v>
      </c>
      <c r="T12">
        <f t="shared" si="18"/>
        <v>167.92381816157348</v>
      </c>
      <c r="U12">
        <f t="shared" si="19"/>
        <v>41.784582459334786</v>
      </c>
      <c r="V12">
        <f t="shared" si="20"/>
        <v>1451.5289096373319</v>
      </c>
      <c r="W12">
        <f t="shared" si="21"/>
        <v>120.54585251890951</v>
      </c>
      <c r="X12">
        <f t="shared" si="22"/>
        <v>240.36377772670545</v>
      </c>
      <c r="Y12">
        <f t="shared" si="23"/>
        <v>2374.7382119850872</v>
      </c>
      <c r="Z12">
        <f t="shared" si="24"/>
        <v>47.377965642663959</v>
      </c>
      <c r="AA12">
        <f t="shared" si="25"/>
        <v>-198.57919526737047</v>
      </c>
      <c r="AB12">
        <f t="shared" si="26"/>
        <v>391945.11283404665</v>
      </c>
      <c r="AC12">
        <f t="shared" si="26"/>
        <v>630929.67907181871</v>
      </c>
      <c r="AD12">
        <f t="shared" si="26"/>
        <v>2497750.7407344156</v>
      </c>
      <c r="AE12">
        <f t="shared" si="26"/>
        <v>681406.84611066943</v>
      </c>
      <c r="AF12">
        <f t="shared" si="27"/>
        <v>14640320.086008715</v>
      </c>
      <c r="AG12">
        <f t="shared" si="28"/>
        <v>2106936.1755129416</v>
      </c>
      <c r="AH12">
        <f t="shared" si="29"/>
        <v>5639381.575462129</v>
      </c>
      <c r="AI12">
        <f t="shared" si="30"/>
        <v>203.81788847013917</v>
      </c>
      <c r="AJ12">
        <f t="shared" si="7"/>
        <v>77.51043257161291</v>
      </c>
      <c r="AK12">
        <f t="shared" si="7"/>
        <v>-611.63196190834947</v>
      </c>
      <c r="AL12">
        <f t="shared" si="7"/>
        <v>30.497309767589059</v>
      </c>
      <c r="AM12">
        <f t="shared" si="31"/>
        <v>13.037986349923813</v>
      </c>
      <c r="AN12">
        <f t="shared" si="32"/>
        <v>228.4673339391735</v>
      </c>
      <c r="AO12">
        <f t="shared" si="33"/>
        <v>-214.17429095894465</v>
      </c>
      <c r="AP12">
        <f t="shared" si="34"/>
        <v>96.269872428628446</v>
      </c>
      <c r="AQ12">
        <f t="shared" si="34"/>
        <v>300.87301941554108</v>
      </c>
      <c r="AR12">
        <f t="shared" si="34"/>
        <v>34.66931465382504</v>
      </c>
      <c r="AS12">
        <f t="shared" si="34"/>
        <v>-90.221292939651221</v>
      </c>
      <c r="AT12">
        <f t="shared" si="35"/>
        <v>28.746596109410973</v>
      </c>
      <c r="AU12">
        <f t="shared" si="36"/>
        <v>11.89644378753195</v>
      </c>
      <c r="AV12">
        <f t="shared" si="37"/>
        <v>15.595095691574187</v>
      </c>
      <c r="AW12">
        <f t="shared" si="38"/>
        <v>1</v>
      </c>
      <c r="AX12">
        <f t="shared" si="39"/>
        <v>1</v>
      </c>
      <c r="AY12">
        <f t="shared" si="40"/>
        <v>1</v>
      </c>
      <c r="AZ12">
        <f t="shared" si="41"/>
        <v>1</v>
      </c>
      <c r="BB12" s="3" t="s">
        <v>45</v>
      </c>
      <c r="BC12" s="3"/>
      <c r="BD12" s="3">
        <f>BD10*BD8</f>
        <v>248.69315991952513</v>
      </c>
    </row>
    <row r="13" spans="1:56" x14ac:dyDescent="0.2">
      <c r="A13">
        <v>4</v>
      </c>
      <c r="B13">
        <v>0.1</v>
      </c>
      <c r="C13">
        <f t="shared" si="9"/>
        <v>918.91138977000003</v>
      </c>
      <c r="D13">
        <f t="shared" si="10"/>
        <v>951.84590275999994</v>
      </c>
      <c r="E13">
        <f t="shared" si="11"/>
        <v>977.32144815166396</v>
      </c>
      <c r="F13">
        <f t="shared" si="12"/>
        <v>931.23179341414402</v>
      </c>
      <c r="G13">
        <v>860.21167113945364</v>
      </c>
      <c r="H13">
        <v>1139.6429287819353</v>
      </c>
      <c r="I13">
        <v>989.13812229311759</v>
      </c>
      <c r="J13">
        <v>711.13516370567424</v>
      </c>
      <c r="K13">
        <v>90.740264829926517</v>
      </c>
      <c r="L13">
        <v>47.884630916983753</v>
      </c>
      <c r="M13">
        <v>19.62897589394554</v>
      </c>
      <c r="N13">
        <v>71.300374940628672</v>
      </c>
      <c r="O13">
        <f t="shared" si="13"/>
        <v>17.878398193622687</v>
      </c>
      <c r="P13">
        <f t="shared" si="14"/>
        <v>-57.343886979558164</v>
      </c>
      <c r="Q13">
        <f t="shared" si="15"/>
        <v>-516.65827198782983</v>
      </c>
      <c r="R13">
        <f t="shared" si="16"/>
        <v>139.30995215656185</v>
      </c>
      <c r="S13">
        <f t="shared" si="17"/>
        <v>3700.1278859201807</v>
      </c>
      <c r="T13">
        <f t="shared" si="18"/>
        <v>229.55424658148451</v>
      </c>
      <c r="U13">
        <f t="shared" si="19"/>
        <v>-416.81380861720316</v>
      </c>
      <c r="V13">
        <f t="shared" si="20"/>
        <v>1571.3468348451279</v>
      </c>
      <c r="W13">
        <f t="shared" si="21"/>
        <v>162.04063977055517</v>
      </c>
      <c r="X13">
        <f t="shared" si="22"/>
        <v>157.18835035018452</v>
      </c>
      <c r="Y13">
        <f t="shared" si="23"/>
        <v>2128.7810510750528</v>
      </c>
      <c r="Z13">
        <f t="shared" si="24"/>
        <v>67.513606810929289</v>
      </c>
      <c r="AA13">
        <f t="shared" si="25"/>
        <v>-574.00215896738791</v>
      </c>
      <c r="AB13">
        <f t="shared" si="26"/>
        <v>739964.11916453158</v>
      </c>
      <c r="AC13">
        <f t="shared" si="26"/>
        <v>1298786.0051226674</v>
      </c>
      <c r="AD13">
        <f t="shared" si="26"/>
        <v>978394.22497355449</v>
      </c>
      <c r="AE13">
        <f t="shared" si="26"/>
        <v>505713.2210586961</v>
      </c>
      <c r="AF13">
        <f t="shared" si="27"/>
        <v>13690946.372164145</v>
      </c>
      <c r="AG13">
        <f t="shared" si="28"/>
        <v>2469130.8753778017</v>
      </c>
      <c r="AH13">
        <f t="shared" si="29"/>
        <v>4531708.7634162065</v>
      </c>
      <c r="AI13">
        <f t="shared" si="30"/>
        <v>63.346522937307441</v>
      </c>
      <c r="AJ13">
        <f t="shared" si="7"/>
        <v>-152.70515150270796</v>
      </c>
      <c r="AK13">
        <f t="shared" si="7"/>
        <v>-79.680798861158792</v>
      </c>
      <c r="AL13">
        <f t="shared" si="7"/>
        <v>97.358667338200519</v>
      </c>
      <c r="AM13">
        <f t="shared" si="31"/>
        <v>71.872978442093199</v>
      </c>
      <c r="AN13">
        <f t="shared" si="32"/>
        <v>162.58664573741271</v>
      </c>
      <c r="AO13">
        <f t="shared" si="33"/>
        <v>-96.8923635514019</v>
      </c>
      <c r="AP13">
        <f t="shared" si="34"/>
        <v>-45.468124743684754</v>
      </c>
      <c r="AQ13">
        <f t="shared" si="34"/>
        <v>95.361264523149799</v>
      </c>
      <c r="AR13">
        <f t="shared" si="34"/>
        <v>-436.97747312667104</v>
      </c>
      <c r="AS13">
        <f t="shared" si="34"/>
        <v>41.95128481836133</v>
      </c>
      <c r="AT13">
        <f t="shared" si="35"/>
        <v>-488.68678705929636</v>
      </c>
      <c r="AU13">
        <f t="shared" si="36"/>
        <v>-5.3982953872281882</v>
      </c>
      <c r="AV13">
        <f t="shared" si="37"/>
        <v>-477.10979541598601</v>
      </c>
      <c r="AW13">
        <f t="shared" si="38"/>
        <v>1</v>
      </c>
      <c r="AX13">
        <f t="shared" si="39"/>
        <v>1</v>
      </c>
      <c r="AY13">
        <f t="shared" si="40"/>
        <v>1</v>
      </c>
      <c r="AZ13">
        <f t="shared" si="41"/>
        <v>1</v>
      </c>
      <c r="BB13" s="3" t="s">
        <v>46</v>
      </c>
      <c r="BC13" s="3"/>
      <c r="BD13" s="3">
        <f>BD11*BD9</f>
        <v>98.745854726941502</v>
      </c>
    </row>
    <row r="14" spans="1:56" x14ac:dyDescent="0.2">
      <c r="A14">
        <v>5</v>
      </c>
      <c r="B14">
        <v>0.13</v>
      </c>
      <c r="C14">
        <f t="shared" si="9"/>
        <v>879.1795240576771</v>
      </c>
      <c r="D14">
        <f t="shared" si="10"/>
        <v>922.58771968560018</v>
      </c>
      <c r="E14">
        <f t="shared" si="11"/>
        <v>959.99144270207057</v>
      </c>
      <c r="F14">
        <f t="shared" si="12"/>
        <v>895.15673415030506</v>
      </c>
      <c r="G14">
        <v>787.34980450314981</v>
      </c>
      <c r="H14">
        <v>1034.4144108853934</v>
      </c>
      <c r="I14">
        <v>452.8508744113422</v>
      </c>
      <c r="J14">
        <v>779.14474092160742</v>
      </c>
      <c r="K14">
        <v>108.99074647341587</v>
      </c>
      <c r="L14">
        <v>51.888510890974324</v>
      </c>
      <c r="M14">
        <v>23.171233716325307</v>
      </c>
      <c r="N14">
        <v>89.913529266370048</v>
      </c>
      <c r="O14">
        <f t="shared" si="13"/>
        <v>250.65557457966582</v>
      </c>
      <c r="P14">
        <f t="shared" si="14"/>
        <v>-161.58021785425728</v>
      </c>
      <c r="Q14">
        <f t="shared" si="15"/>
        <v>719.00080259278434</v>
      </c>
      <c r="R14">
        <f t="shared" si="16"/>
        <v>562.91931808686957</v>
      </c>
      <c r="S14">
        <f t="shared" si="17"/>
        <v>3053.759830721493</v>
      </c>
      <c r="T14">
        <f t="shared" si="18"/>
        <v>273.96402034708552</v>
      </c>
      <c r="U14">
        <f t="shared" si="19"/>
        <v>1370.9954774050623</v>
      </c>
      <c r="V14">
        <f t="shared" si="20"/>
        <v>1566.4945454247572</v>
      </c>
      <c r="W14">
        <f t="shared" si="21"/>
        <v>198.90427573978593</v>
      </c>
      <c r="X14">
        <f t="shared" si="22"/>
        <v>813.57489266653545</v>
      </c>
      <c r="Y14">
        <f t="shared" si="23"/>
        <v>1487.2652852967356</v>
      </c>
      <c r="Z14">
        <f t="shared" si="24"/>
        <v>75.059744607299635</v>
      </c>
      <c r="AA14">
        <f t="shared" si="25"/>
        <v>557.42058473852705</v>
      </c>
      <c r="AB14">
        <f t="shared" si="26"/>
        <v>619919.71465114818</v>
      </c>
      <c r="AC14">
        <f t="shared" si="26"/>
        <v>1070013.1734473754</v>
      </c>
      <c r="AD14">
        <f t="shared" si="26"/>
        <v>205073.91445511722</v>
      </c>
      <c r="AE14">
        <f t="shared" si="26"/>
        <v>607066.52730579872</v>
      </c>
      <c r="AF14">
        <f t="shared" si="27"/>
        <v>9325449.1037281621</v>
      </c>
      <c r="AG14">
        <f t="shared" si="28"/>
        <v>2453905.1608455167</v>
      </c>
      <c r="AH14">
        <f t="shared" si="29"/>
        <v>2211958.0288487803</v>
      </c>
      <c r="AI14">
        <f t="shared" si="30"/>
        <v>119.70032435401026</v>
      </c>
      <c r="AJ14">
        <f t="shared" si="7"/>
        <v>-65.611654201160036</v>
      </c>
      <c r="AK14">
        <f t="shared" si="7"/>
        <v>89.386694611194372</v>
      </c>
      <c r="AL14">
        <f t="shared" si="7"/>
        <v>60.343548383149255</v>
      </c>
      <c r="AM14">
        <f t="shared" si="31"/>
        <v>309.95437098251409</v>
      </c>
      <c r="AN14">
        <f t="shared" si="32"/>
        <v>165.50570623702333</v>
      </c>
      <c r="AO14">
        <f t="shared" si="33"/>
        <v>105.60031590254283</v>
      </c>
      <c r="AP14">
        <f t="shared" si="34"/>
        <v>130.95525022565556</v>
      </c>
      <c r="AQ14">
        <f t="shared" si="34"/>
        <v>-95.968563653097249</v>
      </c>
      <c r="AR14">
        <f t="shared" si="34"/>
        <v>629.61410798159</v>
      </c>
      <c r="AS14">
        <f t="shared" si="34"/>
        <v>502.57576970372031</v>
      </c>
      <c r="AT14">
        <f t="shared" si="35"/>
        <v>1061.0411064225482</v>
      </c>
      <c r="AU14">
        <f t="shared" si="36"/>
        <v>648.06918642951211</v>
      </c>
      <c r="AV14">
        <f t="shared" si="37"/>
        <v>451.82026883598422</v>
      </c>
      <c r="AW14">
        <f t="shared" si="38"/>
        <v>1</v>
      </c>
      <c r="AX14">
        <f t="shared" si="39"/>
        <v>1</v>
      </c>
      <c r="AY14">
        <f t="shared" si="40"/>
        <v>1</v>
      </c>
      <c r="AZ14">
        <f t="shared" si="41"/>
        <v>1</v>
      </c>
      <c r="BB14" s="3" t="s">
        <v>47</v>
      </c>
      <c r="BC14" s="3"/>
      <c r="BD14" s="3">
        <f>IF(BD5=1,MIN(AW59,AZ59),AVERAGE(AW59,AZ59))</f>
        <v>0.58450925498809814</v>
      </c>
    </row>
    <row r="15" spans="1:56" x14ac:dyDescent="0.2">
      <c r="A15">
        <v>6</v>
      </c>
      <c r="B15">
        <v>0.16</v>
      </c>
      <c r="C15">
        <f t="shared" si="9"/>
        <v>839.24220790495451</v>
      </c>
      <c r="D15">
        <f t="shared" si="10"/>
        <v>891.18736557440616</v>
      </c>
      <c r="E15">
        <f t="shared" si="11"/>
        <v>938.87245245590361</v>
      </c>
      <c r="F15">
        <f t="shared" si="12"/>
        <v>858.37112707207234</v>
      </c>
      <c r="G15">
        <v>929.01463260939977</v>
      </c>
      <c r="H15">
        <v>820.94568214016181</v>
      </c>
      <c r="I15">
        <v>1148.6804432878012</v>
      </c>
      <c r="J15">
        <v>1252.150529742107</v>
      </c>
      <c r="K15">
        <v>122.93196851094173</v>
      </c>
      <c r="L15">
        <v>65.433405636165531</v>
      </c>
      <c r="M15">
        <v>28.608847875307347</v>
      </c>
      <c r="N15">
        <v>102.07353684856986</v>
      </c>
      <c r="O15">
        <f t="shared" si="13"/>
        <v>-269.76057777131507</v>
      </c>
      <c r="P15">
        <f t="shared" si="14"/>
        <v>523.65435032369953</v>
      </c>
      <c r="Q15">
        <f t="shared" si="15"/>
        <v>-347.88006854210153</v>
      </c>
      <c r="R15">
        <f t="shared" si="16"/>
        <v>-444.99792516606209</v>
      </c>
      <c r="S15">
        <f t="shared" si="17"/>
        <v>4150.7912877794697</v>
      </c>
      <c r="T15">
        <f t="shared" si="18"/>
        <v>319.04775887098447</v>
      </c>
      <c r="U15">
        <f t="shared" si="19"/>
        <v>-538.98422115577898</v>
      </c>
      <c r="V15">
        <f t="shared" si="20"/>
        <v>2181.1651623515068</v>
      </c>
      <c r="W15">
        <f t="shared" si="21"/>
        <v>225.00550535951157</v>
      </c>
      <c r="X15">
        <f t="shared" si="22"/>
        <v>-714.75850293737722</v>
      </c>
      <c r="Y15">
        <f t="shared" si="23"/>
        <v>1969.626125427963</v>
      </c>
      <c r="Z15">
        <f t="shared" si="24"/>
        <v>94.042253511472879</v>
      </c>
      <c r="AA15">
        <f t="shared" si="25"/>
        <v>175.77428178159818</v>
      </c>
      <c r="AB15">
        <f t="shared" si="26"/>
        <v>863068.18760237808</v>
      </c>
      <c r="AC15">
        <f t="shared" si="26"/>
        <v>673951.81302457559</v>
      </c>
      <c r="AD15">
        <f t="shared" si="26"/>
        <v>1319466.7607918594</v>
      </c>
      <c r="AE15">
        <f t="shared" si="26"/>
        <v>1567880.9491334392</v>
      </c>
      <c r="AF15">
        <f t="shared" si="27"/>
        <v>17229068.314705949</v>
      </c>
      <c r="AG15">
        <f t="shared" si="28"/>
        <v>4757481.4654558748</v>
      </c>
      <c r="AH15">
        <f t="shared" si="29"/>
        <v>3879427.0739683695</v>
      </c>
      <c r="AI15">
        <f t="shared" si="30"/>
        <v>-0.35429852116556049</v>
      </c>
      <c r="AJ15">
        <f t="shared" si="7"/>
        <v>65.4465713859326</v>
      </c>
      <c r="AK15">
        <f t="shared" si="7"/>
        <v>-187.5129170481265</v>
      </c>
      <c r="AL15">
        <f t="shared" si="7"/>
        <v>-420.82037317211211</v>
      </c>
      <c r="AM15">
        <f t="shared" si="31"/>
        <v>-156.90022600053021</v>
      </c>
      <c r="AN15">
        <f t="shared" si="32"/>
        <v>-372.97864198334673</v>
      </c>
      <c r="AO15">
        <f t="shared" si="33"/>
        <v>-32.711806051010285</v>
      </c>
      <c r="AP15">
        <f t="shared" si="34"/>
        <v>-269.40627925014951</v>
      </c>
      <c r="AQ15">
        <f t="shared" si="34"/>
        <v>458.20777893776693</v>
      </c>
      <c r="AR15">
        <f t="shared" si="34"/>
        <v>-160.36715149397503</v>
      </c>
      <c r="AS15">
        <f t="shared" si="34"/>
        <v>-24.177551993949976</v>
      </c>
      <c r="AT15">
        <f t="shared" si="35"/>
        <v>-382.08399515524877</v>
      </c>
      <c r="AU15">
        <f t="shared" si="36"/>
        <v>-341.77986095403048</v>
      </c>
      <c r="AV15">
        <f t="shared" si="37"/>
        <v>208.48608783260846</v>
      </c>
      <c r="AW15">
        <f t="shared" si="38"/>
        <v>1</v>
      </c>
      <c r="AX15">
        <f t="shared" si="39"/>
        <v>1</v>
      </c>
      <c r="AY15">
        <f t="shared" si="40"/>
        <v>1</v>
      </c>
      <c r="AZ15">
        <f t="shared" si="41"/>
        <v>1</v>
      </c>
      <c r="BB15" s="3" t="s">
        <v>48</v>
      </c>
      <c r="BC15" s="3"/>
      <c r="BD15" s="3">
        <f>IF(BD5=1,MIN(AX59,AY59),AVERAGE(AX59:AY59))</f>
        <v>0.36632570243672036</v>
      </c>
    </row>
    <row r="16" spans="1:56" x14ac:dyDescent="0.2">
      <c r="A16">
        <v>7</v>
      </c>
      <c r="B16">
        <v>0.19</v>
      </c>
      <c r="C16">
        <f t="shared" si="9"/>
        <v>799.40376170320189</v>
      </c>
      <c r="D16">
        <f t="shared" si="10"/>
        <v>858.68135433443615</v>
      </c>
      <c r="E16">
        <f t="shared" si="11"/>
        <v>914.56763102484865</v>
      </c>
      <c r="F16">
        <f t="shared" si="12"/>
        <v>821.44170397550272</v>
      </c>
      <c r="G16">
        <v>536.32208632714298</v>
      </c>
      <c r="H16">
        <v>1279.1666268276958</v>
      </c>
      <c r="I16">
        <v>772.19152687039229</v>
      </c>
      <c r="J16">
        <v>705.07906772747504</v>
      </c>
      <c r="K16">
        <v>153.27915482460944</v>
      </c>
      <c r="L16">
        <v>88.505932735574874</v>
      </c>
      <c r="M16">
        <v>31.131896235683609</v>
      </c>
      <c r="N16">
        <v>126.45700335668735</v>
      </c>
      <c r="O16">
        <f t="shared" si="13"/>
        <v>313.23512746412143</v>
      </c>
      <c r="P16">
        <f t="shared" si="14"/>
        <v>-255.52963163696225</v>
      </c>
      <c r="Q16">
        <f t="shared" si="15"/>
        <v>448.37227822668785</v>
      </c>
      <c r="R16">
        <f t="shared" si="16"/>
        <v>322.01521138927171</v>
      </c>
      <c r="S16">
        <f t="shared" si="17"/>
        <v>3292.7593077527063</v>
      </c>
      <c r="T16">
        <f t="shared" si="18"/>
        <v>399.37398715255529</v>
      </c>
      <c r="U16">
        <f t="shared" si="19"/>
        <v>828.09298544311866</v>
      </c>
      <c r="V16">
        <f t="shared" si="20"/>
        <v>1241.401154054618</v>
      </c>
      <c r="W16">
        <f t="shared" si="21"/>
        <v>279.73615818129679</v>
      </c>
      <c r="X16">
        <f t="shared" si="22"/>
        <v>635.25033885339303</v>
      </c>
      <c r="Y16">
        <f t="shared" si="23"/>
        <v>2051.3581536980882</v>
      </c>
      <c r="Z16">
        <f t="shared" si="24"/>
        <v>119.63782897125849</v>
      </c>
      <c r="AA16">
        <f t="shared" si="25"/>
        <v>192.84264658972563</v>
      </c>
      <c r="AB16">
        <f t="shared" si="26"/>
        <v>287641.38028229942</v>
      </c>
      <c r="AC16">
        <f t="shared" si="26"/>
        <v>1636267.2591897456</v>
      </c>
      <c r="AD16">
        <f t="shared" si="26"/>
        <v>596279.7541704278</v>
      </c>
      <c r="AE16">
        <f t="shared" si="26"/>
        <v>497136.49174744531</v>
      </c>
      <c r="AF16">
        <f t="shared" si="27"/>
        <v>10842263.858792081</v>
      </c>
      <c r="AG16">
        <f t="shared" si="28"/>
        <v>1541076.8252881374</v>
      </c>
      <c r="AH16">
        <f t="shared" si="29"/>
        <v>4208070.2747436296</v>
      </c>
      <c r="AI16">
        <f t="shared" si="30"/>
        <v>226.38089289758267</v>
      </c>
      <c r="AJ16">
        <f t="shared" si="7"/>
        <v>-291.08317712133385</v>
      </c>
      <c r="AK16">
        <f t="shared" si="7"/>
        <v>24.618583573167371</v>
      </c>
      <c r="AL16">
        <f t="shared" si="7"/>
        <v>100.26263331853727</v>
      </c>
      <c r="AM16">
        <f t="shared" si="31"/>
        <v>234.28470732846813</v>
      </c>
      <c r="AN16">
        <f t="shared" si="32"/>
        <v>312.79933575661869</v>
      </c>
      <c r="AO16">
        <f t="shared" si="33"/>
        <v>-64.521590116371954</v>
      </c>
      <c r="AP16">
        <f t="shared" si="34"/>
        <v>86.854234566538764</v>
      </c>
      <c r="AQ16">
        <f t="shared" si="34"/>
        <v>35.553545484371597</v>
      </c>
      <c r="AR16">
        <f t="shared" si="34"/>
        <v>423.75369465352048</v>
      </c>
      <c r="AS16">
        <f t="shared" si="34"/>
        <v>221.75257807073444</v>
      </c>
      <c r="AT16">
        <f t="shared" si="35"/>
        <v>593.80827811465053</v>
      </c>
      <c r="AU16">
        <f t="shared" si="36"/>
        <v>322.45100309677434</v>
      </c>
      <c r="AV16">
        <f t="shared" si="37"/>
        <v>257.36423670609759</v>
      </c>
      <c r="AW16">
        <f t="shared" si="38"/>
        <v>1</v>
      </c>
      <c r="AX16">
        <f t="shared" si="39"/>
        <v>1</v>
      </c>
      <c r="AY16">
        <f t="shared" si="40"/>
        <v>1</v>
      </c>
      <c r="AZ16">
        <f t="shared" si="41"/>
        <v>1</v>
      </c>
      <c r="BB16" s="3" t="s">
        <v>40</v>
      </c>
      <c r="BC16" s="3"/>
      <c r="BD16" s="3">
        <f>BD8*BD14</f>
        <v>0.23693296812778478</v>
      </c>
    </row>
    <row r="17" spans="1:63" x14ac:dyDescent="0.2">
      <c r="A17">
        <v>8</v>
      </c>
      <c r="B17">
        <v>0.22</v>
      </c>
      <c r="C17">
        <f t="shared" si="9"/>
        <v>759.76721821417414</v>
      </c>
      <c r="D17">
        <f t="shared" si="10"/>
        <v>825.64570009379065</v>
      </c>
      <c r="E17">
        <f t="shared" si="11"/>
        <v>887.62742897654891</v>
      </c>
      <c r="F17">
        <f t="shared" si="12"/>
        <v>784.58770353842147</v>
      </c>
      <c r="G17">
        <v>696.27805896665495</v>
      </c>
      <c r="H17">
        <v>935.13106245515871</v>
      </c>
      <c r="I17">
        <v>1189.4319088613966</v>
      </c>
      <c r="J17">
        <v>900.63727576005942</v>
      </c>
      <c r="K17">
        <v>177.7964685392844</v>
      </c>
      <c r="L17">
        <v>94.753022514229926</v>
      </c>
      <c r="M17">
        <v>36.456222959154388</v>
      </c>
      <c r="N17">
        <v>130.26460689798458</v>
      </c>
      <c r="O17">
        <f t="shared" si="13"/>
        <v>477.42677909890176</v>
      </c>
      <c r="P17">
        <f t="shared" si="14"/>
        <v>266.39003399214636</v>
      </c>
      <c r="Q17">
        <f t="shared" si="15"/>
        <v>-555.77718510925922</v>
      </c>
      <c r="R17">
        <f t="shared" si="16"/>
        <v>-354.07935690099976</v>
      </c>
      <c r="S17">
        <f t="shared" si="17"/>
        <v>3721.4783060432696</v>
      </c>
      <c r="T17">
        <f t="shared" si="18"/>
        <v>439.27032091065325</v>
      </c>
      <c r="U17">
        <f t="shared" si="19"/>
        <v>-166.0397289192108</v>
      </c>
      <c r="V17">
        <f t="shared" si="20"/>
        <v>1596.9153347267143</v>
      </c>
      <c r="W17">
        <f t="shared" si="21"/>
        <v>308.06107543726898</v>
      </c>
      <c r="X17">
        <f t="shared" si="22"/>
        <v>123.34742219790201</v>
      </c>
      <c r="Y17">
        <f t="shared" si="23"/>
        <v>2124.5629713165554</v>
      </c>
      <c r="Z17">
        <f t="shared" si="24"/>
        <v>131.20924547338433</v>
      </c>
      <c r="AA17">
        <f t="shared" si="25"/>
        <v>-289.38715111711298</v>
      </c>
      <c r="AB17">
        <f t="shared" si="26"/>
        <v>484803.13539837266</v>
      </c>
      <c r="AC17">
        <f t="shared" si="26"/>
        <v>874470.1039685139</v>
      </c>
      <c r="AD17">
        <f t="shared" si="26"/>
        <v>1414748.2658176655</v>
      </c>
      <c r="AE17">
        <f t="shared" si="26"/>
        <v>811147.50248850137</v>
      </c>
      <c r="AF17">
        <f t="shared" si="27"/>
        <v>13849400.782350684</v>
      </c>
      <c r="AG17">
        <f t="shared" si="28"/>
        <v>2550138.5862853341</v>
      </c>
      <c r="AH17">
        <f t="shared" si="29"/>
        <v>4513767.8190894304</v>
      </c>
      <c r="AI17">
        <f t="shared" si="30"/>
        <v>174.07604400042226</v>
      </c>
      <c r="AJ17">
        <f t="shared" si="7"/>
        <v>2.9452076291213416</v>
      </c>
      <c r="AK17">
        <f t="shared" si="7"/>
        <v>-219.28645407255487</v>
      </c>
      <c r="AL17">
        <f t="shared" si="7"/>
        <v>-25.908381455673862</v>
      </c>
      <c r="AM17">
        <f t="shared" si="31"/>
        <v>62.198611241645267</v>
      </c>
      <c r="AN17">
        <f t="shared" si="32"/>
        <v>146.85495954014368</v>
      </c>
      <c r="AO17">
        <f t="shared" si="33"/>
        <v>-95.072685879340838</v>
      </c>
      <c r="AP17">
        <f t="shared" si="34"/>
        <v>303.3507350984795</v>
      </c>
      <c r="AQ17">
        <f t="shared" si="34"/>
        <v>263.44482636302502</v>
      </c>
      <c r="AR17">
        <f t="shared" si="34"/>
        <v>-336.49073103670435</v>
      </c>
      <c r="AS17">
        <f t="shared" si="34"/>
        <v>-328.17097544532589</v>
      </c>
      <c r="AT17">
        <f t="shared" si="35"/>
        <v>-228.23834016085607</v>
      </c>
      <c r="AU17">
        <f t="shared" si="36"/>
        <v>-23.507537342241676</v>
      </c>
      <c r="AV17">
        <f t="shared" si="37"/>
        <v>-194.31446523777214</v>
      </c>
      <c r="AW17">
        <f t="shared" si="38"/>
        <v>1</v>
      </c>
      <c r="AX17">
        <f t="shared" si="39"/>
        <v>1</v>
      </c>
      <c r="AY17">
        <f t="shared" si="40"/>
        <v>1</v>
      </c>
      <c r="AZ17">
        <f t="shared" si="41"/>
        <v>1</v>
      </c>
      <c r="BB17" s="3" t="s">
        <v>41</v>
      </c>
      <c r="BC17" s="3"/>
      <c r="BD17" s="3">
        <f>BD15*BD9</f>
        <v>6.2483228200739198E-2</v>
      </c>
    </row>
    <row r="18" spans="1:63" x14ac:dyDescent="0.2">
      <c r="A18">
        <v>9</v>
      </c>
      <c r="B18">
        <v>0.25</v>
      </c>
      <c r="C18">
        <f t="shared" si="9"/>
        <v>720.38312484594462</v>
      </c>
      <c r="D18">
        <f t="shared" si="10"/>
        <v>792.40662428764369</v>
      </c>
      <c r="E18">
        <f t="shared" si="11"/>
        <v>858.54631973208382</v>
      </c>
      <c r="F18">
        <f t="shared" si="12"/>
        <v>747.90617111249594</v>
      </c>
      <c r="G18">
        <v>995.90836952627228</v>
      </c>
      <c r="H18">
        <v>1106.7680739330751</v>
      </c>
      <c r="I18">
        <v>597.19850079298294</v>
      </c>
      <c r="J18">
        <v>416.29331196107506</v>
      </c>
      <c r="K18">
        <v>168.54365667464762</v>
      </c>
      <c r="L18">
        <v>95.049512412039277</v>
      </c>
      <c r="M18">
        <v>49.286960182145172</v>
      </c>
      <c r="N18">
        <v>168.55340616164276</v>
      </c>
      <c r="O18">
        <f t="shared" si="13"/>
        <v>-12.169334558369002</v>
      </c>
      <c r="P18">
        <f t="shared" si="14"/>
        <v>-520.23058675894015</v>
      </c>
      <c r="Q18">
        <f t="shared" si="15"/>
        <v>221.97055046278135</v>
      </c>
      <c r="R18">
        <f t="shared" si="16"/>
        <v>540.41822859481636</v>
      </c>
      <c r="S18">
        <f t="shared" si="17"/>
        <v>3116.1682562134056</v>
      </c>
      <c r="T18">
        <f t="shared" si="18"/>
        <v>481.43353543047476</v>
      </c>
      <c r="U18">
        <f t="shared" si="19"/>
        <v>229.98885774028884</v>
      </c>
      <c r="V18">
        <f t="shared" si="20"/>
        <v>1412.2016814873473</v>
      </c>
      <c r="W18">
        <f t="shared" si="21"/>
        <v>337.09706283629038</v>
      </c>
      <c r="X18">
        <f t="shared" si="22"/>
        <v>528.24889403644761</v>
      </c>
      <c r="Y18">
        <f t="shared" si="23"/>
        <v>1703.9665747260581</v>
      </c>
      <c r="Z18">
        <f t="shared" si="24"/>
        <v>144.33647259418444</v>
      </c>
      <c r="AA18">
        <f t="shared" si="25"/>
        <v>-298.26003629615866</v>
      </c>
      <c r="AB18">
        <f t="shared" si="26"/>
        <v>991833.48049247812</v>
      </c>
      <c r="AC18">
        <f t="shared" si="26"/>
        <v>1224935.5694775288</v>
      </c>
      <c r="AD18">
        <f t="shared" si="26"/>
        <v>356646.04934938642</v>
      </c>
      <c r="AE18">
        <f t="shared" si="26"/>
        <v>173300.12158352096</v>
      </c>
      <c r="AF18">
        <f t="shared" si="27"/>
        <v>9710504.6010320969</v>
      </c>
      <c r="AG18">
        <f t="shared" si="28"/>
        <v>1994313.589195691</v>
      </c>
      <c r="AH18">
        <f t="shared" si="29"/>
        <v>2903502.0877836547</v>
      </c>
      <c r="AI18">
        <f t="shared" si="30"/>
        <v>-72.053287985880047</v>
      </c>
      <c r="AJ18">
        <f t="shared" si="7"/>
        <v>-123.90085631373393</v>
      </c>
      <c r="AK18">
        <f t="shared" si="7"/>
        <v>73.201810650680983</v>
      </c>
      <c r="AL18">
        <f t="shared" si="7"/>
        <v>164.29941989207518</v>
      </c>
      <c r="AM18">
        <f t="shared" si="31"/>
        <v>291.59462921481986</v>
      </c>
      <c r="AN18">
        <f t="shared" si="32"/>
        <v>247.27406081044876</v>
      </c>
      <c r="AO18">
        <f t="shared" si="33"/>
        <v>53.919607931091946</v>
      </c>
      <c r="AP18">
        <f t="shared" si="34"/>
        <v>59.883953427511045</v>
      </c>
      <c r="AQ18">
        <f t="shared" si="34"/>
        <v>-396.32973044520622</v>
      </c>
      <c r="AR18">
        <f t="shared" si="34"/>
        <v>148.76873981210036</v>
      </c>
      <c r="AS18">
        <f t="shared" si="34"/>
        <v>376.11880870274115</v>
      </c>
      <c r="AT18">
        <f t="shared" si="35"/>
        <v>-61.605771474531025</v>
      </c>
      <c r="AU18">
        <f t="shared" si="36"/>
        <v>280.97483322599885</v>
      </c>
      <c r="AV18">
        <f t="shared" si="37"/>
        <v>-352.17964422725061</v>
      </c>
      <c r="AW18">
        <f t="shared" si="38"/>
        <v>1</v>
      </c>
      <c r="AX18">
        <f t="shared" si="39"/>
        <v>1</v>
      </c>
      <c r="AY18">
        <f t="shared" si="40"/>
        <v>1</v>
      </c>
      <c r="AZ18">
        <f t="shared" si="41"/>
        <v>1</v>
      </c>
      <c r="BB18" s="2" t="s">
        <v>44</v>
      </c>
      <c r="BC18" s="2"/>
      <c r="BD18" s="2">
        <f>BD16*BD10*$BF$18</f>
        <v>145.36345362519759</v>
      </c>
      <c r="BE18" s="11">
        <f>BD16*BD10</f>
        <v>145.36345362519759</v>
      </c>
      <c r="BF18" s="11">
        <f>MIN(1,1/($BE$20/$AS$3))</f>
        <v>1</v>
      </c>
      <c r="BH18" s="6"/>
      <c r="BI18" s="6"/>
      <c r="BJ18" s="6"/>
      <c r="BK18" s="6"/>
    </row>
    <row r="19" spans="1:63" x14ac:dyDescent="0.2">
      <c r="A19">
        <v>10</v>
      </c>
      <c r="B19">
        <v>0.28000000000000003</v>
      </c>
      <c r="C19">
        <f t="shared" si="9"/>
        <v>681.2892384326542</v>
      </c>
      <c r="D19">
        <f t="shared" si="10"/>
        <v>759.15514268077015</v>
      </c>
      <c r="E19">
        <f t="shared" si="11"/>
        <v>827.76345740613738</v>
      </c>
      <c r="F19">
        <f t="shared" si="12"/>
        <v>711.4504550846018</v>
      </c>
      <c r="G19">
        <v>815.19537829325566</v>
      </c>
      <c r="H19">
        <v>491.4879747620958</v>
      </c>
      <c r="I19">
        <v>769.88209107361911</v>
      </c>
      <c r="J19">
        <v>788.15813439424869</v>
      </c>
      <c r="K19">
        <v>168.93220295749313</v>
      </c>
      <c r="L19">
        <v>102.90182012429943</v>
      </c>
      <c r="M19">
        <v>46.732023858646407</v>
      </c>
      <c r="N19">
        <v>156.66314617927787</v>
      </c>
      <c r="O19">
        <f t="shared" si="13"/>
        <v>183.678886314907</v>
      </c>
      <c r="P19">
        <f t="shared" si="14"/>
        <v>398.53607280210832</v>
      </c>
      <c r="Q19">
        <f t="shared" si="15"/>
        <v>399.51952866385187</v>
      </c>
      <c r="R19">
        <f t="shared" si="16"/>
        <v>-174.04354137981414</v>
      </c>
      <c r="S19">
        <f t="shared" si="17"/>
        <v>2864.7235785232197</v>
      </c>
      <c r="T19">
        <f t="shared" si="18"/>
        <v>475.22919311971685</v>
      </c>
      <c r="U19">
        <f t="shared" si="19"/>
        <v>807.69094640105277</v>
      </c>
      <c r="V19">
        <f t="shared" si="20"/>
        <v>1603.3535126875045</v>
      </c>
      <c r="W19">
        <f t="shared" si="21"/>
        <v>325.59534913677101</v>
      </c>
      <c r="X19">
        <f t="shared" si="22"/>
        <v>9.6353449350928031</v>
      </c>
      <c r="Y19">
        <f t="shared" si="23"/>
        <v>1261.370065835715</v>
      </c>
      <c r="Z19">
        <f t="shared" si="24"/>
        <v>149.63384398294585</v>
      </c>
      <c r="AA19">
        <f t="shared" si="25"/>
        <v>798.05560146596008</v>
      </c>
      <c r="AB19">
        <f t="shared" si="26"/>
        <v>664543.50479068421</v>
      </c>
      <c r="AC19">
        <f t="shared" si="26"/>
        <v>241560.42933574651</v>
      </c>
      <c r="AD19">
        <f t="shared" si="26"/>
        <v>592718.43415588839</v>
      </c>
      <c r="AE19">
        <f t="shared" si="26"/>
        <v>621193.24481182254</v>
      </c>
      <c r="AF19">
        <f t="shared" si="27"/>
        <v>8206641.1813468812</v>
      </c>
      <c r="AG19">
        <f t="shared" si="28"/>
        <v>2570742.4866473596</v>
      </c>
      <c r="AH19">
        <f t="shared" si="29"/>
        <v>1591054.4429863959</v>
      </c>
      <c r="AI19">
        <f t="shared" si="30"/>
        <v>99.512216247621382</v>
      </c>
      <c r="AJ19">
        <f t="shared" si="7"/>
        <v>147.76664877550579</v>
      </c>
      <c r="AK19">
        <f t="shared" si="7"/>
        <v>25.466438618179836</v>
      </c>
      <c r="AL19">
        <f t="shared" si="7"/>
        <v>54.830949155421536</v>
      </c>
      <c r="AM19">
        <f t="shared" si="31"/>
        <v>359.53080236520532</v>
      </c>
      <c r="AN19">
        <f t="shared" si="32"/>
        <v>142.80095631491668</v>
      </c>
      <c r="AO19">
        <f t="shared" si="33"/>
        <v>141.3142333446898</v>
      </c>
      <c r="AP19">
        <f t="shared" si="34"/>
        <v>84.166670067285622</v>
      </c>
      <c r="AQ19">
        <f t="shared" si="34"/>
        <v>250.76942402660254</v>
      </c>
      <c r="AR19">
        <f t="shared" si="34"/>
        <v>374.05309004567204</v>
      </c>
      <c r="AS19">
        <f t="shared" si="34"/>
        <v>-228.87449053523568</v>
      </c>
      <c r="AT19">
        <f t="shared" si="35"/>
        <v>448.16014403584745</v>
      </c>
      <c r="AU19">
        <f t="shared" si="36"/>
        <v>-133.16561137982387</v>
      </c>
      <c r="AV19">
        <f t="shared" si="37"/>
        <v>656.74136812127028</v>
      </c>
      <c r="AW19">
        <f t="shared" si="38"/>
        <v>1</v>
      </c>
      <c r="AX19">
        <f t="shared" si="39"/>
        <v>1</v>
      </c>
      <c r="AY19">
        <f t="shared" si="40"/>
        <v>1</v>
      </c>
      <c r="AZ19">
        <f t="shared" si="41"/>
        <v>1</v>
      </c>
      <c r="BB19" s="2" t="s">
        <v>51</v>
      </c>
      <c r="BC19" s="2"/>
      <c r="BD19" s="2">
        <f>BD17*BD11*$BF$18</f>
        <v>36.17314459556119</v>
      </c>
      <c r="BE19" s="11">
        <f>BD17*BD11</f>
        <v>36.17314459556119</v>
      </c>
      <c r="BF19" s="11"/>
      <c r="BH19" s="6"/>
      <c r="BI19" s="6"/>
      <c r="BJ19" s="6"/>
      <c r="BK19" s="6"/>
    </row>
    <row r="20" spans="1:63" x14ac:dyDescent="0.2">
      <c r="A20">
        <v>11</v>
      </c>
      <c r="B20">
        <v>0.31</v>
      </c>
      <c r="C20">
        <f t="shared" si="9"/>
        <v>642.52220009146686</v>
      </c>
      <c r="D20">
        <f t="shared" si="10"/>
        <v>726.0088675143063</v>
      </c>
      <c r="E20">
        <f t="shared" si="11"/>
        <v>795.6658153903112</v>
      </c>
      <c r="F20">
        <f t="shared" si="12"/>
        <v>675.25877617235983</v>
      </c>
      <c r="G20">
        <v>829.94206165066953</v>
      </c>
      <c r="H20">
        <v>787.12222743990469</v>
      </c>
      <c r="I20">
        <v>1122.6695958788246</v>
      </c>
      <c r="J20">
        <v>457.45144683515667</v>
      </c>
      <c r="K20">
        <v>207.3474243612601</v>
      </c>
      <c r="L20">
        <v>121.07365805434671</v>
      </c>
      <c r="M20">
        <v>52.210065166667945</v>
      </c>
      <c r="N20">
        <v>166.40446523755847</v>
      </c>
      <c r="O20">
        <f t="shared" si="13"/>
        <v>-97.918085103805424</v>
      </c>
      <c r="P20">
        <f t="shared" si="14"/>
        <v>66.462133327532513</v>
      </c>
      <c r="Q20">
        <f t="shared" si="15"/>
        <v>-188.78776359775054</v>
      </c>
      <c r="R20">
        <f t="shared" si="16"/>
        <v>88.914763359225248</v>
      </c>
      <c r="S20">
        <f t="shared" si="17"/>
        <v>3197.1853318045555</v>
      </c>
      <c r="T20">
        <f t="shared" si="18"/>
        <v>547.0356128198332</v>
      </c>
      <c r="U20">
        <f t="shared" si="19"/>
        <v>-131.32895201479823</v>
      </c>
      <c r="V20">
        <f t="shared" si="20"/>
        <v>1287.3935084858263</v>
      </c>
      <c r="W20">
        <f t="shared" si="21"/>
        <v>373.75188959881859</v>
      </c>
      <c r="X20">
        <f t="shared" si="22"/>
        <v>-9.0033217445801483</v>
      </c>
      <c r="Y20">
        <f t="shared" si="23"/>
        <v>1909.7918233187293</v>
      </c>
      <c r="Z20">
        <f t="shared" si="24"/>
        <v>173.28372322101467</v>
      </c>
      <c r="AA20">
        <f t="shared" si="25"/>
        <v>-122.32563027021803</v>
      </c>
      <c r="AB20">
        <f t="shared" si="26"/>
        <v>688803.8256969637</v>
      </c>
      <c r="AC20">
        <f t="shared" si="26"/>
        <v>619561.40092995705</v>
      </c>
      <c r="AD20">
        <f t="shared" si="26"/>
        <v>1260387.0215107233</v>
      </c>
      <c r="AE20">
        <f t="shared" si="26"/>
        <v>209261.82621157818</v>
      </c>
      <c r="AF20">
        <f t="shared" si="27"/>
        <v>10221994.045906207</v>
      </c>
      <c r="AG20">
        <f t="shared" si="28"/>
        <v>1657382.0456914452</v>
      </c>
      <c r="AH20">
        <f t="shared" si="29"/>
        <v>3647304.8084150762</v>
      </c>
      <c r="AI20">
        <f t="shared" si="30"/>
        <v>88.145096792211575</v>
      </c>
      <c r="AJ20">
        <f t="shared" si="7"/>
        <v>80.603348822130613</v>
      </c>
      <c r="AK20">
        <f t="shared" si="7"/>
        <v>-168.13250371123814</v>
      </c>
      <c r="AL20">
        <f t="shared" si="7"/>
        <v>164.08309816636481</v>
      </c>
      <c r="AM20">
        <f t="shared" si="31"/>
        <v>266.28498761133346</v>
      </c>
      <c r="AN20">
        <f t="shared" si="32"/>
        <v>297.73858174774261</v>
      </c>
      <c r="AO20">
        <f t="shared" si="33"/>
        <v>-10.963030928549983</v>
      </c>
      <c r="AP20">
        <f t="shared" si="34"/>
        <v>-186.063181896017</v>
      </c>
      <c r="AQ20">
        <f t="shared" si="34"/>
        <v>-14.1412154945981</v>
      </c>
      <c r="AR20">
        <f t="shared" si="34"/>
        <v>-20.655259886512397</v>
      </c>
      <c r="AS20">
        <f t="shared" si="34"/>
        <v>-75.168334807139559</v>
      </c>
      <c r="AT20">
        <f t="shared" si="35"/>
        <v>-397.6139396261317</v>
      </c>
      <c r="AU20">
        <f t="shared" si="36"/>
        <v>-306.74190349232276</v>
      </c>
      <c r="AV20">
        <f t="shared" si="37"/>
        <v>-111.36259934166804</v>
      </c>
      <c r="AW20">
        <f t="shared" si="38"/>
        <v>1</v>
      </c>
      <c r="AX20">
        <f t="shared" si="39"/>
        <v>1</v>
      </c>
      <c r="AY20">
        <f t="shared" si="40"/>
        <v>1</v>
      </c>
      <c r="AZ20">
        <f t="shared" si="41"/>
        <v>1</v>
      </c>
      <c r="BB20" s="3" t="s">
        <v>52</v>
      </c>
      <c r="BC20" s="3"/>
      <c r="BD20" s="3">
        <f>SUM(BD18:BD19)</f>
        <v>181.53659822075878</v>
      </c>
      <c r="BE20" s="11">
        <f>SUM(BE18:BE19)</f>
        <v>181.53659822075878</v>
      </c>
      <c r="BF20" s="11"/>
    </row>
    <row r="21" spans="1:63" x14ac:dyDescent="0.2">
      <c r="A21">
        <v>12</v>
      </c>
      <c r="B21">
        <v>0.34</v>
      </c>
      <c r="C21">
        <f t="shared" si="9"/>
        <v>604.12151379987358</v>
      </c>
      <c r="D21">
        <f t="shared" si="10"/>
        <v>693.04548977154911</v>
      </c>
      <c r="E21">
        <f t="shared" si="11"/>
        <v>762.59270739707017</v>
      </c>
      <c r="F21">
        <f t="shared" si="12"/>
        <v>639.3652165063545</v>
      </c>
      <c r="G21">
        <v>524.67655218560401</v>
      </c>
      <c r="H21">
        <v>732.5107027130905</v>
      </c>
      <c r="I21">
        <v>881.67176711440607</v>
      </c>
      <c r="J21">
        <v>379.96174495682345</v>
      </c>
      <c r="K21">
        <v>201.33376326850188</v>
      </c>
      <c r="L21">
        <v>119.18322730807103</v>
      </c>
      <c r="M21">
        <v>42.572467341710038</v>
      </c>
      <c r="N21">
        <v>192.46429461741337</v>
      </c>
      <c r="O21">
        <f t="shared" si="13"/>
        <v>310.77238790708043</v>
      </c>
      <c r="P21">
        <f t="shared" si="14"/>
        <v>154.46314616346314</v>
      </c>
      <c r="Q21">
        <f t="shared" si="15"/>
        <v>-367.51713528265651</v>
      </c>
      <c r="R21">
        <f t="shared" si="16"/>
        <v>389.10217292897778</v>
      </c>
      <c r="S21">
        <f t="shared" si="17"/>
        <v>2518.8207669699241</v>
      </c>
      <c r="T21">
        <f t="shared" si="18"/>
        <v>555.55375253569628</v>
      </c>
      <c r="U21">
        <f t="shared" si="19"/>
        <v>486.82057171686438</v>
      </c>
      <c r="V21">
        <f t="shared" si="20"/>
        <v>904.63829714242752</v>
      </c>
      <c r="W21">
        <f t="shared" si="21"/>
        <v>393.79805788591523</v>
      </c>
      <c r="X21">
        <f t="shared" si="22"/>
        <v>699.87456083605809</v>
      </c>
      <c r="Y21">
        <f t="shared" si="23"/>
        <v>1614.1824698274966</v>
      </c>
      <c r="Z21">
        <f t="shared" si="24"/>
        <v>161.75569464978105</v>
      </c>
      <c r="AA21">
        <f t="shared" si="25"/>
        <v>-213.05398911919326</v>
      </c>
      <c r="AB21">
        <f t="shared" si="26"/>
        <v>275285.48441337288</v>
      </c>
      <c r="AC21">
        <f t="shared" si="26"/>
        <v>536571.92958922568</v>
      </c>
      <c r="AD21">
        <f t="shared" si="26"/>
        <v>777345.10492663947</v>
      </c>
      <c r="AE21">
        <f t="shared" si="26"/>
        <v>144370.92763063416</v>
      </c>
      <c r="AF21">
        <f t="shared" si="27"/>
        <v>6344458.0561189568</v>
      </c>
      <c r="AG21">
        <f t="shared" si="28"/>
        <v>818370.44865675096</v>
      </c>
      <c r="AH21">
        <f t="shared" si="29"/>
        <v>2605585.045898397</v>
      </c>
      <c r="AI21">
        <f t="shared" si="30"/>
        <v>228.03894899014387</v>
      </c>
      <c r="AJ21">
        <f t="shared" si="7"/>
        <v>101.83690498987232</v>
      </c>
      <c r="AK21">
        <f t="shared" si="7"/>
        <v>-21.917512719839578</v>
      </c>
      <c r="AL21">
        <f t="shared" si="7"/>
        <v>162.02907094247141</v>
      </c>
      <c r="AM21">
        <f t="shared" si="31"/>
        <v>426.75117879317804</v>
      </c>
      <c r="AN21">
        <f t="shared" si="32"/>
        <v>365.0616348631782</v>
      </c>
      <c r="AO21">
        <f t="shared" si="33"/>
        <v>77.401759596899126</v>
      </c>
      <c r="AP21">
        <f t="shared" si="34"/>
        <v>82.733438916936564</v>
      </c>
      <c r="AQ21">
        <f t="shared" si="34"/>
        <v>52.626241173590813</v>
      </c>
      <c r="AR21">
        <f t="shared" si="34"/>
        <v>-345.59962256281693</v>
      </c>
      <c r="AS21">
        <f t="shared" si="34"/>
        <v>227.07310198650637</v>
      </c>
      <c r="AT21">
        <f t="shared" si="35"/>
        <v>60.069392923686337</v>
      </c>
      <c r="AU21">
        <f t="shared" si="36"/>
        <v>334.8129259728799</v>
      </c>
      <c r="AV21">
        <f t="shared" si="37"/>
        <v>-290.45574871609239</v>
      </c>
      <c r="AW21">
        <f t="shared" si="38"/>
        <v>1</v>
      </c>
      <c r="AX21">
        <f t="shared" si="39"/>
        <v>1</v>
      </c>
      <c r="AY21">
        <f t="shared" si="40"/>
        <v>1</v>
      </c>
      <c r="AZ21">
        <f t="shared" si="41"/>
        <v>1</v>
      </c>
      <c r="BB21" s="2" t="s">
        <v>53</v>
      </c>
      <c r="BC21" s="2"/>
      <c r="BD21" s="2" t="str">
        <f>IF(BD20&gt;AS3,"YES","NO")</f>
        <v>NO</v>
      </c>
    </row>
    <row r="22" spans="1:63" x14ac:dyDescent="0.2">
      <c r="A22">
        <v>13</v>
      </c>
      <c r="B22">
        <v>0.37</v>
      </c>
      <c r="C22">
        <f t="shared" si="9"/>
        <v>566.13129636273243</v>
      </c>
      <c r="D22">
        <f t="shared" si="10"/>
        <v>660.32113206193094</v>
      </c>
      <c r="E22">
        <f t="shared" si="11"/>
        <v>728.84091029625699</v>
      </c>
      <c r="F22">
        <f t="shared" si="12"/>
        <v>603.80427947350825</v>
      </c>
      <c r="G22">
        <v>634.11517682418253</v>
      </c>
      <c r="H22">
        <v>767.79062156848261</v>
      </c>
      <c r="I22">
        <v>471.58216449003953</v>
      </c>
      <c r="J22">
        <v>576.59962326838786</v>
      </c>
      <c r="K22">
        <v>179.27418082921795</v>
      </c>
      <c r="L22">
        <v>115.14847284082884</v>
      </c>
      <c r="M22">
        <v>45.096389351321157</v>
      </c>
      <c r="N22">
        <v>192.52919036080968</v>
      </c>
      <c r="O22">
        <f t="shared" si="13"/>
        <v>92.104260637099316</v>
      </c>
      <c r="P22">
        <f t="shared" si="14"/>
        <v>181.67807302180699</v>
      </c>
      <c r="Q22">
        <f t="shared" si="15"/>
        <v>156.86348867817028</v>
      </c>
      <c r="R22">
        <f t="shared" si="16"/>
        <v>113.61874550250715</v>
      </c>
      <c r="S22">
        <f t="shared" si="17"/>
        <v>2450.0875861510922</v>
      </c>
      <c r="T22">
        <f t="shared" si="18"/>
        <v>532.04823338217761</v>
      </c>
      <c r="U22">
        <f t="shared" si="19"/>
        <v>544.26456783958406</v>
      </c>
      <c r="V22">
        <f t="shared" si="20"/>
        <v>1210.7148000925704</v>
      </c>
      <c r="W22">
        <f t="shared" si="21"/>
        <v>371.80337119002763</v>
      </c>
      <c r="X22">
        <f t="shared" si="22"/>
        <v>205.72300613960635</v>
      </c>
      <c r="Y22">
        <f t="shared" si="23"/>
        <v>1239.3727860585223</v>
      </c>
      <c r="Z22">
        <f t="shared" si="24"/>
        <v>160.24486219215001</v>
      </c>
      <c r="AA22">
        <f t="shared" si="25"/>
        <v>338.54156169997725</v>
      </c>
      <c r="AB22">
        <f t="shared" si="26"/>
        <v>402102.05747876427</v>
      </c>
      <c r="AC22">
        <f t="shared" si="26"/>
        <v>589502.43856851687</v>
      </c>
      <c r="AD22">
        <f t="shared" si="26"/>
        <v>222389.73786511071</v>
      </c>
      <c r="AE22">
        <f t="shared" si="26"/>
        <v>332467.12555324682</v>
      </c>
      <c r="AF22">
        <f t="shared" si="27"/>
        <v>6002929.1798116853</v>
      </c>
      <c r="AG22">
        <f t="shared" si="28"/>
        <v>1465830.3271631927</v>
      </c>
      <c r="AH22">
        <f t="shared" si="29"/>
        <v>1536044.9028224635</v>
      </c>
      <c r="AI22">
        <f t="shared" si="30"/>
        <v>200.94324235699975</v>
      </c>
      <c r="AJ22">
        <f t="shared" si="7"/>
        <v>88.577041228783571</v>
      </c>
      <c r="AK22">
        <f t="shared" si="7"/>
        <v>88.505930872635091</v>
      </c>
      <c r="AL22">
        <f t="shared" si="7"/>
        <v>146.75846725287255</v>
      </c>
      <c r="AM22">
        <f t="shared" si="31"/>
        <v>436.48952276188163</v>
      </c>
      <c r="AN22">
        <f t="shared" si="32"/>
        <v>321.78891174376781</v>
      </c>
      <c r="AO22">
        <f t="shared" si="33"/>
        <v>143.80157130850642</v>
      </c>
      <c r="AP22">
        <f t="shared" si="34"/>
        <v>-108.83898171990043</v>
      </c>
      <c r="AQ22">
        <f t="shared" si="34"/>
        <v>93.101031793023424</v>
      </c>
      <c r="AR22">
        <f t="shared" si="34"/>
        <v>68.357557805535194</v>
      </c>
      <c r="AS22">
        <f t="shared" si="34"/>
        <v>-33.139721750365396</v>
      </c>
      <c r="AT22">
        <f t="shared" si="35"/>
        <v>107.77504507770243</v>
      </c>
      <c r="AU22">
        <f t="shared" si="36"/>
        <v>-116.06590560416146</v>
      </c>
      <c r="AV22">
        <f t="shared" si="37"/>
        <v>194.73999039147083</v>
      </c>
      <c r="AW22">
        <f t="shared" si="38"/>
        <v>1</v>
      </c>
      <c r="AX22">
        <f t="shared" si="39"/>
        <v>1</v>
      </c>
      <c r="AY22">
        <f t="shared" si="40"/>
        <v>1</v>
      </c>
      <c r="AZ22">
        <f t="shared" si="41"/>
        <v>1</v>
      </c>
    </row>
    <row r="23" spans="1:63" x14ac:dyDescent="0.2">
      <c r="A23">
        <v>14</v>
      </c>
      <c r="B23">
        <v>0.4</v>
      </c>
      <c r="C23">
        <f t="shared" si="9"/>
        <v>528.60137285749056</v>
      </c>
      <c r="D23">
        <f t="shared" si="10"/>
        <v>627.88057647622611</v>
      </c>
      <c r="E23">
        <f t="shared" si="11"/>
        <v>694.66986671181201</v>
      </c>
      <c r="F23">
        <f t="shared" si="12"/>
        <v>568.61301568714134</v>
      </c>
      <c r="G23">
        <v>546.94525663206389</v>
      </c>
      <c r="H23">
        <v>834.32022174946076</v>
      </c>
      <c r="I23">
        <v>583.34926381688865</v>
      </c>
      <c r="J23">
        <v>497.68917841008533</v>
      </c>
      <c r="K23">
        <v>216.80367841066888</v>
      </c>
      <c r="L23">
        <v>104.2309861337006</v>
      </c>
      <c r="M23">
        <v>45.361914371728432</v>
      </c>
      <c r="N23">
        <v>180.58325843820424</v>
      </c>
      <c r="O23">
        <f t="shared" si="13"/>
        <v>235.38754828107264</v>
      </c>
      <c r="P23">
        <f t="shared" si="14"/>
        <v>-208.41563994810025</v>
      </c>
      <c r="Q23">
        <f t="shared" si="15"/>
        <v>206.44739690186</v>
      </c>
      <c r="R23">
        <f t="shared" si="16"/>
        <v>78.608048471117371</v>
      </c>
      <c r="S23">
        <f t="shared" si="17"/>
        <v>2462.3039206084986</v>
      </c>
      <c r="T23">
        <f t="shared" si="18"/>
        <v>546.97983735430216</v>
      </c>
      <c r="U23">
        <f t="shared" si="19"/>
        <v>312.02735370594974</v>
      </c>
      <c r="V23">
        <f t="shared" si="20"/>
        <v>1044.6344350421491</v>
      </c>
      <c r="W23">
        <f t="shared" si="21"/>
        <v>397.38693684887312</v>
      </c>
      <c r="X23">
        <f t="shared" si="22"/>
        <v>313.99559675219007</v>
      </c>
      <c r="Y23">
        <f t="shared" si="23"/>
        <v>1417.6694855663495</v>
      </c>
      <c r="Z23">
        <f t="shared" si="24"/>
        <v>149.59290050542904</v>
      </c>
      <c r="AA23">
        <f t="shared" si="25"/>
        <v>-1.9682430462403318</v>
      </c>
      <c r="AB23">
        <f t="shared" si="26"/>
        <v>299149.11375231424</v>
      </c>
      <c r="AC23">
        <f t="shared" si="26"/>
        <v>696090.2324200694</v>
      </c>
      <c r="AD23">
        <f t="shared" si="26"/>
        <v>340296.36359570595</v>
      </c>
      <c r="AE23">
        <f t="shared" si="26"/>
        <v>247694.51830650575</v>
      </c>
      <c r="AF23">
        <f t="shared" si="27"/>
        <v>6062940.5974439839</v>
      </c>
      <c r="AG23">
        <f t="shared" si="28"/>
        <v>1091261.1028758301</v>
      </c>
      <c r="AH23">
        <f t="shared" si="29"/>
        <v>2009786.7703059581</v>
      </c>
      <c r="AI23">
        <f t="shared" si="30"/>
        <v>224.61388912987485</v>
      </c>
      <c r="AJ23">
        <f t="shared" si="7"/>
        <v>59.029937306181751</v>
      </c>
      <c r="AK23">
        <f t="shared" si="7"/>
        <v>75.691321026990408</v>
      </c>
      <c r="AL23">
        <f t="shared" si="7"/>
        <v>161.00827489485974</v>
      </c>
      <c r="AM23">
        <f t="shared" si="31"/>
        <v>434.84634172205222</v>
      </c>
      <c r="AN23">
        <f t="shared" si="32"/>
        <v>355.73387363669838</v>
      </c>
      <c r="AO23">
        <f t="shared" si="33"/>
        <v>118.57910632904691</v>
      </c>
      <c r="AP23">
        <f t="shared" si="34"/>
        <v>10.773659151197791</v>
      </c>
      <c r="AQ23">
        <f t="shared" si="34"/>
        <v>-267.445577254282</v>
      </c>
      <c r="AR23">
        <f t="shared" si="34"/>
        <v>130.75607587486959</v>
      </c>
      <c r="AS23">
        <f t="shared" si="34"/>
        <v>-82.400226423742367</v>
      </c>
      <c r="AT23">
        <f t="shared" si="35"/>
        <v>-122.81898801610248</v>
      </c>
      <c r="AU23">
        <f t="shared" si="36"/>
        <v>-41.738276884508309</v>
      </c>
      <c r="AV23">
        <f t="shared" si="37"/>
        <v>-120.54734937528724</v>
      </c>
      <c r="AW23">
        <f t="shared" si="38"/>
        <v>1</v>
      </c>
      <c r="AX23">
        <f t="shared" si="39"/>
        <v>1</v>
      </c>
      <c r="AY23">
        <f t="shared" si="40"/>
        <v>1</v>
      </c>
      <c r="AZ23">
        <f t="shared" si="41"/>
        <v>1</v>
      </c>
      <c r="BB23" s="5" t="s">
        <v>31</v>
      </c>
      <c r="BC23" s="4"/>
      <c r="BD23" s="4" t="s">
        <v>36</v>
      </c>
      <c r="BE23" s="4" t="s">
        <v>37</v>
      </c>
      <c r="BF23" s="4" t="s">
        <v>38</v>
      </c>
      <c r="BG23" s="4" t="s">
        <v>39</v>
      </c>
    </row>
    <row r="24" spans="1:63" x14ac:dyDescent="0.2">
      <c r="A24">
        <v>15</v>
      </c>
      <c r="B24">
        <v>0.43</v>
      </c>
      <c r="C24">
        <f t="shared" si="9"/>
        <v>491.58819674396102</v>
      </c>
      <c r="D24">
        <f t="shared" si="10"/>
        <v>595.76308444502411</v>
      </c>
      <c r="E24">
        <f t="shared" si="11"/>
        <v>660.30664167430757</v>
      </c>
      <c r="F24">
        <f t="shared" si="12"/>
        <v>533.83220311424589</v>
      </c>
      <c r="G24">
        <v>565.52912650246765</v>
      </c>
      <c r="H24">
        <v>521.67359566765992</v>
      </c>
      <c r="I24">
        <v>744.43474634702022</v>
      </c>
      <c r="J24">
        <v>395.71396844299846</v>
      </c>
      <c r="K24">
        <v>201.2859213874799</v>
      </c>
      <c r="L24">
        <v>125.49558915861455</v>
      </c>
      <c r="M24">
        <v>54.38787744022634</v>
      </c>
      <c r="N24">
        <v>196.31960958442389</v>
      </c>
      <c r="O24">
        <f t="shared" si="13"/>
        <v>291.01393651199521</v>
      </c>
      <c r="P24">
        <f t="shared" si="14"/>
        <v>307.28476979585872</v>
      </c>
      <c r="Q24">
        <f t="shared" si="15"/>
        <v>-127.44865224789581</v>
      </c>
      <c r="R24">
        <f t="shared" si="16"/>
        <v>239.84481377591166</v>
      </c>
      <c r="S24">
        <f t="shared" si="17"/>
        <v>2227.3514369601462</v>
      </c>
      <c r="T24">
        <f t="shared" si="18"/>
        <v>577.48899757074469</v>
      </c>
      <c r="U24">
        <f t="shared" si="19"/>
        <v>710.6948678358699</v>
      </c>
      <c r="V24">
        <f t="shared" si="20"/>
        <v>961.24309494546605</v>
      </c>
      <c r="W24">
        <f t="shared" si="21"/>
        <v>397.60553097190382</v>
      </c>
      <c r="X24">
        <f t="shared" si="22"/>
        <v>530.85875028790701</v>
      </c>
      <c r="Y24">
        <f t="shared" si="23"/>
        <v>1266.1083420146801</v>
      </c>
      <c r="Z24">
        <f t="shared" si="24"/>
        <v>179.8834665988409</v>
      </c>
      <c r="AA24">
        <f t="shared" si="25"/>
        <v>179.83611754796291</v>
      </c>
      <c r="AB24">
        <f t="shared" si="26"/>
        <v>319823.19292264408</v>
      </c>
      <c r="AC24">
        <f t="shared" si="26"/>
        <v>272143.34041682514</v>
      </c>
      <c r="AD24">
        <f t="shared" si="26"/>
        <v>554183.09156875231</v>
      </c>
      <c r="AE24">
        <f t="shared" si="26"/>
        <v>156589.54482090639</v>
      </c>
      <c r="AF24">
        <f t="shared" si="27"/>
        <v>4961094.4237284278</v>
      </c>
      <c r="AG24">
        <f t="shared" si="28"/>
        <v>923988.28758033831</v>
      </c>
      <c r="AH24">
        <f t="shared" si="29"/>
        <v>1603030.3337191623</v>
      </c>
      <c r="AI24">
        <f t="shared" si="30"/>
        <v>220.93879108686605</v>
      </c>
      <c r="AJ24">
        <f t="shared" si="7"/>
        <v>146.28221433971706</v>
      </c>
      <c r="AK24">
        <f t="shared" si="7"/>
        <v>34.44275883198469</v>
      </c>
      <c r="AL24">
        <f t="shared" si="7"/>
        <v>163.29682959586987</v>
      </c>
      <c r="AM24">
        <f t="shared" si="31"/>
        <v>459.80397962529207</v>
      </c>
      <c r="AN24">
        <f t="shared" si="32"/>
        <v>363.41468347555292</v>
      </c>
      <c r="AO24">
        <f t="shared" si="33"/>
        <v>140.75544476887984</v>
      </c>
      <c r="AP24">
        <f t="shared" si="34"/>
        <v>70.075145425129165</v>
      </c>
      <c r="AQ24">
        <f t="shared" si="34"/>
        <v>161.00255545614166</v>
      </c>
      <c r="AR24">
        <f t="shared" si="34"/>
        <v>-161.8914110798805</v>
      </c>
      <c r="AS24">
        <f t="shared" si="34"/>
        <v>76.547984180041794</v>
      </c>
      <c r="AT24">
        <f t="shared" si="35"/>
        <v>250.89088821057783</v>
      </c>
      <c r="AU24">
        <f t="shared" si="36"/>
        <v>167.44406681235409</v>
      </c>
      <c r="AV24">
        <f t="shared" si="37"/>
        <v>39.080672779083073</v>
      </c>
      <c r="AW24">
        <f t="shared" si="38"/>
        <v>1</v>
      </c>
      <c r="AX24">
        <f t="shared" si="39"/>
        <v>1</v>
      </c>
      <c r="AY24">
        <f t="shared" si="40"/>
        <v>1</v>
      </c>
      <c r="AZ24">
        <f t="shared" si="41"/>
        <v>1</v>
      </c>
      <c r="BB24" s="4" t="s">
        <v>54</v>
      </c>
      <c r="BC24" s="4"/>
      <c r="BD24" s="4">
        <f>G59*(1+AI7*(1-G59/AI8))-K59</f>
        <v>385.92600598162801</v>
      </c>
      <c r="BE24" s="4">
        <f t="shared" ref="BE24:BG24" si="42">H59*(1+AJ7*(1-H59/AJ8))-L59</f>
        <v>453.90219410395696</v>
      </c>
      <c r="BF24" s="4">
        <f t="shared" si="42"/>
        <v>190.82597299130938</v>
      </c>
      <c r="BG24" s="4">
        <f t="shared" si="42"/>
        <v>253.09922805582994</v>
      </c>
    </row>
    <row r="25" spans="1:63" x14ac:dyDescent="0.2">
      <c r="A25">
        <v>16</v>
      </c>
      <c r="B25">
        <v>0.46</v>
      </c>
      <c r="C25">
        <f t="shared" si="9"/>
        <v>455.15574124024488</v>
      </c>
      <c r="D25">
        <f t="shared" si="10"/>
        <v>564.00579395237401</v>
      </c>
      <c r="E25">
        <f t="shared" si="11"/>
        <v>625.95044855382764</v>
      </c>
      <c r="F25">
        <f t="shared" si="12"/>
        <v>499.50715446240713</v>
      </c>
      <c r="G25">
        <v>655.25714162698296</v>
      </c>
      <c r="H25">
        <v>703.46277630490408</v>
      </c>
      <c r="I25">
        <v>562.59821665889808</v>
      </c>
      <c r="J25">
        <v>439.23917263448624</v>
      </c>
      <c r="K25">
        <v>172.9493664099291</v>
      </c>
      <c r="L25">
        <v>119.7516081103268</v>
      </c>
      <c r="M25">
        <v>52.707825557829821</v>
      </c>
      <c r="N25">
        <v>161.18117262258289</v>
      </c>
      <c r="O25">
        <f t="shared" si="13"/>
        <v>-76.712994578160306</v>
      </c>
      <c r="P25">
        <f t="shared" si="14"/>
        <v>-164.93528974801592</v>
      </c>
      <c r="Q25">
        <f t="shared" si="15"/>
        <v>134.15280068287069</v>
      </c>
      <c r="R25">
        <f t="shared" si="16"/>
        <v>25.932748106598694</v>
      </c>
      <c r="S25">
        <f t="shared" si="17"/>
        <v>2360.5573072252714</v>
      </c>
      <c r="T25">
        <f t="shared" si="18"/>
        <v>506.58997270066862</v>
      </c>
      <c r="U25">
        <f t="shared" si="19"/>
        <v>-81.562735536706839</v>
      </c>
      <c r="V25">
        <f t="shared" si="20"/>
        <v>1094.4963142614693</v>
      </c>
      <c r="W25">
        <f t="shared" si="21"/>
        <v>334.13053903251199</v>
      </c>
      <c r="X25">
        <f t="shared" si="22"/>
        <v>-50.780246471561611</v>
      </c>
      <c r="Y25">
        <f t="shared" si="23"/>
        <v>1266.0609929638022</v>
      </c>
      <c r="Z25">
        <f t="shared" si="24"/>
        <v>172.45943366815663</v>
      </c>
      <c r="AA25">
        <f t="shared" si="25"/>
        <v>-30.782489065145228</v>
      </c>
      <c r="AB25">
        <f t="shared" si="26"/>
        <v>429361.92165316403</v>
      </c>
      <c r="AC25">
        <f t="shared" si="26"/>
        <v>494859.87764660351</v>
      </c>
      <c r="AD25">
        <f t="shared" si="26"/>
        <v>316516.75338777242</v>
      </c>
      <c r="AE25">
        <f t="shared" si="26"/>
        <v>192931.05077662799</v>
      </c>
      <c r="AF25">
        <f t="shared" si="27"/>
        <v>5572230.800694624</v>
      </c>
      <c r="AG25">
        <f t="shared" si="28"/>
        <v>1197922.1819319408</v>
      </c>
      <c r="AH25">
        <f t="shared" si="29"/>
        <v>1602910.4379044888</v>
      </c>
      <c r="AI25">
        <f t="shared" si="30"/>
        <v>192.7385976809241</v>
      </c>
      <c r="AJ25">
        <f t="shared" si="7"/>
        <v>111.50143504912154</v>
      </c>
      <c r="AK25">
        <f t="shared" si="7"/>
        <v>79.049371773546</v>
      </c>
      <c r="AL25">
        <f t="shared" si="7"/>
        <v>164.54416641376287</v>
      </c>
      <c r="AM25">
        <f t="shared" si="31"/>
        <v>447.37526359255799</v>
      </c>
      <c r="AN25">
        <f t="shared" si="32"/>
        <v>348.15084328350599</v>
      </c>
      <c r="AO25">
        <f t="shared" si="33"/>
        <v>140.76106902106909</v>
      </c>
      <c r="AP25">
        <f t="shared" si="34"/>
        <v>-269.45159225908441</v>
      </c>
      <c r="AQ25">
        <f t="shared" si="34"/>
        <v>-276.43672479713746</v>
      </c>
      <c r="AR25">
        <f t="shared" si="34"/>
        <v>55.103428909324691</v>
      </c>
      <c r="AS25">
        <f t="shared" si="34"/>
        <v>-138.61141830716417</v>
      </c>
      <c r="AT25">
        <f t="shared" si="35"/>
        <v>-528.93799912926488</v>
      </c>
      <c r="AU25">
        <f t="shared" si="36"/>
        <v>-398.9310897550676</v>
      </c>
      <c r="AV25">
        <f t="shared" si="37"/>
        <v>-171.54355808621432</v>
      </c>
      <c r="AW25">
        <f t="shared" si="38"/>
        <v>1</v>
      </c>
      <c r="AX25">
        <f t="shared" si="39"/>
        <v>1</v>
      </c>
      <c r="AY25">
        <f t="shared" si="40"/>
        <v>1</v>
      </c>
      <c r="AZ25">
        <f t="shared" si="41"/>
        <v>1</v>
      </c>
      <c r="BB25" s="4" t="s">
        <v>55</v>
      </c>
      <c r="BC25" s="4"/>
      <c r="BD25" s="4">
        <f>AI2*BD24</f>
        <v>192.78999862964588</v>
      </c>
      <c r="BE25" s="4">
        <f t="shared" ref="BE25:BG25" si="43">AJ2*BE24</f>
        <v>143.03319284940937</v>
      </c>
      <c r="BF25" s="4">
        <f t="shared" si="43"/>
        <v>41.226643732313981</v>
      </c>
      <c r="BG25" s="4">
        <f t="shared" si="43"/>
        <v>96.002785958162733</v>
      </c>
    </row>
    <row r="26" spans="1:63" x14ac:dyDescent="0.2">
      <c r="A26">
        <v>17</v>
      </c>
      <c r="B26">
        <v>0.49</v>
      </c>
      <c r="C26">
        <f t="shared" si="9"/>
        <v>419.37639498913393</v>
      </c>
      <c r="D26">
        <f t="shared" si="10"/>
        <v>532.6457646795385</v>
      </c>
      <c r="E26">
        <f t="shared" si="11"/>
        <v>591.77665573778438</v>
      </c>
      <c r="F26">
        <f t="shared" si="12"/>
        <v>465.68837588220697</v>
      </c>
      <c r="G26">
        <v>405.59478063889355</v>
      </c>
      <c r="H26">
        <v>418.77587844656136</v>
      </c>
      <c r="I26">
        <v>644.04319178393894</v>
      </c>
      <c r="J26">
        <v>303.99074811850204</v>
      </c>
      <c r="K26">
        <v>259.79673038056319</v>
      </c>
      <c r="L26">
        <v>138.94199640571048</v>
      </c>
      <c r="M26">
        <v>48.497792551246626</v>
      </c>
      <c r="N26">
        <v>172.98601299970767</v>
      </c>
      <c r="O26">
        <f t="shared" si="13"/>
        <v>107.35293204907222</v>
      </c>
      <c r="P26">
        <f t="shared" si="14"/>
        <v>173.6107109437653</v>
      </c>
      <c r="Q26">
        <f t="shared" si="15"/>
        <v>90.85144372846986</v>
      </c>
      <c r="R26">
        <f t="shared" si="16"/>
        <v>388.84435213002411</v>
      </c>
      <c r="S26">
        <f t="shared" si="17"/>
        <v>1772.404598987896</v>
      </c>
      <c r="T26">
        <f t="shared" si="18"/>
        <v>620.2225323372279</v>
      </c>
      <c r="U26">
        <f t="shared" si="19"/>
        <v>760.65943885133129</v>
      </c>
      <c r="V26">
        <f t="shared" si="20"/>
        <v>709.58552875739565</v>
      </c>
      <c r="W26">
        <f t="shared" si="21"/>
        <v>432.78274338027086</v>
      </c>
      <c r="X26">
        <f t="shared" si="22"/>
        <v>496.1972841790963</v>
      </c>
      <c r="Y26">
        <f t="shared" si="23"/>
        <v>1062.8190702305003</v>
      </c>
      <c r="Z26">
        <f t="shared" si="24"/>
        <v>187.4397889569571</v>
      </c>
      <c r="AA26">
        <f t="shared" si="25"/>
        <v>264.46215467223516</v>
      </c>
      <c r="AB26">
        <f t="shared" si="26"/>
        <v>164507.12608151219</v>
      </c>
      <c r="AC26">
        <f t="shared" si="26"/>
        <v>175373.23636868913</v>
      </c>
      <c r="AD26">
        <f t="shared" si="26"/>
        <v>414791.63288324355</v>
      </c>
      <c r="AE26">
        <f t="shared" si="26"/>
        <v>92410.374941646558</v>
      </c>
      <c r="AF26">
        <f t="shared" si="27"/>
        <v>3141418.0625134441</v>
      </c>
      <c r="AG26">
        <f t="shared" si="28"/>
        <v>503511.62262191274</v>
      </c>
      <c r="AH26">
        <f t="shared" si="29"/>
        <v>1129584.3760456252</v>
      </c>
      <c r="AI26">
        <f t="shared" si="30"/>
        <v>228.24536498987342</v>
      </c>
      <c r="AJ26">
        <f t="shared" si="30"/>
        <v>146.32511797175189</v>
      </c>
      <c r="AK26">
        <f t="shared" si="30"/>
        <v>63.307561859441336</v>
      </c>
      <c r="AL26">
        <f t="shared" si="30"/>
        <v>149.82277167582532</v>
      </c>
      <c r="AM26">
        <f t="shared" si="31"/>
        <v>468.27593409369661</v>
      </c>
      <c r="AN26">
        <f t="shared" si="32"/>
        <v>348.64377554980547</v>
      </c>
      <c r="AO26">
        <f t="shared" si="33"/>
        <v>157.3983267777962</v>
      </c>
      <c r="AP26">
        <f t="shared" si="34"/>
        <v>-120.8924329408012</v>
      </c>
      <c r="AQ26">
        <f t="shared" si="34"/>
        <v>27.285592972013404</v>
      </c>
      <c r="AR26">
        <f t="shared" si="34"/>
        <v>27.543881869028525</v>
      </c>
      <c r="AS26">
        <f t="shared" si="34"/>
        <v>239.02158045419878</v>
      </c>
      <c r="AT26">
        <f t="shared" si="35"/>
        <v>292.38350475763468</v>
      </c>
      <c r="AU26">
        <f t="shared" si="36"/>
        <v>147.55350862929083</v>
      </c>
      <c r="AV26">
        <f t="shared" si="37"/>
        <v>107.06382789443896</v>
      </c>
      <c r="AW26">
        <f t="shared" si="38"/>
        <v>1</v>
      </c>
      <c r="AX26">
        <f t="shared" si="39"/>
        <v>1</v>
      </c>
      <c r="AY26">
        <f t="shared" si="40"/>
        <v>1</v>
      </c>
      <c r="AZ26">
        <f t="shared" si="41"/>
        <v>0.92933176220100089</v>
      </c>
      <c r="BB26" s="4" t="s">
        <v>56</v>
      </c>
      <c r="BC26" s="4"/>
      <c r="BD26" s="4">
        <f>AW59</f>
        <v>0.71875368998589273</v>
      </c>
      <c r="BE26" s="4">
        <f t="shared" ref="BE26:BG26" si="44">AX59</f>
        <v>1</v>
      </c>
      <c r="BF26" s="4">
        <f t="shared" si="44"/>
        <v>0.36632570243672036</v>
      </c>
      <c r="BG26" s="4">
        <f t="shared" si="44"/>
        <v>0.58450925498809814</v>
      </c>
    </row>
    <row r="27" spans="1:63" x14ac:dyDescent="0.2">
      <c r="A27">
        <v>18</v>
      </c>
      <c r="B27">
        <v>0.52</v>
      </c>
      <c r="C27">
        <f t="shared" si="9"/>
        <v>384.33184546499456</v>
      </c>
      <c r="D27">
        <f t="shared" si="10"/>
        <v>501.72125395244694</v>
      </c>
      <c r="E27">
        <f t="shared" si="11"/>
        <v>557.94024802164029</v>
      </c>
      <c r="F27">
        <f t="shared" si="12"/>
        <v>432.43216000662142</v>
      </c>
      <c r="G27">
        <v>253.15098230740259</v>
      </c>
      <c r="H27">
        <v>453.44459298461618</v>
      </c>
      <c r="I27">
        <v>686.39684296116218</v>
      </c>
      <c r="J27">
        <v>519.84908724881848</v>
      </c>
      <c r="K27">
        <v>169.43779205621723</v>
      </c>
      <c r="L27">
        <v>134.1871597323144</v>
      </c>
      <c r="M27">
        <v>55.364917071539331</v>
      </c>
      <c r="N27">
        <v>181.25156200412462</v>
      </c>
      <c r="O27">
        <f t="shared" si="13"/>
        <v>276.53993613430976</v>
      </c>
      <c r="P27">
        <f t="shared" si="14"/>
        <v>-8.6329921341756517</v>
      </c>
      <c r="Q27">
        <f t="shared" si="15"/>
        <v>-208.51206866169301</v>
      </c>
      <c r="R27">
        <f t="shared" si="16"/>
        <v>36.448419951505883</v>
      </c>
      <c r="S27">
        <f t="shared" si="17"/>
        <v>1912.8415055019993</v>
      </c>
      <c r="T27">
        <f t="shared" si="18"/>
        <v>540.24143086419554</v>
      </c>
      <c r="U27">
        <f t="shared" si="19"/>
        <v>95.843295289947037</v>
      </c>
      <c r="V27">
        <f t="shared" si="20"/>
        <v>773.00006955622109</v>
      </c>
      <c r="W27">
        <f t="shared" si="21"/>
        <v>350.68935406034188</v>
      </c>
      <c r="X27">
        <f t="shared" si="22"/>
        <v>312.98835608581567</v>
      </c>
      <c r="Y27">
        <f t="shared" si="23"/>
        <v>1139.8414359457784</v>
      </c>
      <c r="Z27">
        <f t="shared" si="24"/>
        <v>189.55207680385374</v>
      </c>
      <c r="AA27">
        <f t="shared" si="25"/>
        <v>-217.14506079586866</v>
      </c>
      <c r="AB27">
        <f t="shared" si="26"/>
        <v>64085.419843202857</v>
      </c>
      <c r="AC27">
        <f t="shared" si="26"/>
        <v>205611.99890698423</v>
      </c>
      <c r="AD27">
        <f t="shared" si="26"/>
        <v>471140.62602705031</v>
      </c>
      <c r="AE27">
        <f t="shared" si="26"/>
        <v>270243.07351342967</v>
      </c>
      <c r="AF27">
        <f t="shared" si="27"/>
        <v>3658962.6251711552</v>
      </c>
      <c r="AG27">
        <f t="shared" si="28"/>
        <v>597529.10753392265</v>
      </c>
      <c r="AH27">
        <f t="shared" si="29"/>
        <v>1299238.499098934</v>
      </c>
      <c r="AI27">
        <f t="shared" si="30"/>
        <v>183.9774121945693</v>
      </c>
      <c r="AJ27">
        <f t="shared" si="30"/>
        <v>147.89688141423414</v>
      </c>
      <c r="AK27">
        <f t="shared" si="30"/>
        <v>52.403917881869944</v>
      </c>
      <c r="AL27">
        <f t="shared" si="30"/>
        <v>158.1060422244816</v>
      </c>
      <c r="AM27">
        <f t="shared" si="31"/>
        <v>471.26922362883045</v>
      </c>
      <c r="AN27">
        <f t="shared" si="32"/>
        <v>357.7386638472675</v>
      </c>
      <c r="AO27">
        <f t="shared" si="33"/>
        <v>152.85908015137127</v>
      </c>
      <c r="AP27">
        <f t="shared" si="34"/>
        <v>92.562523939740458</v>
      </c>
      <c r="AQ27">
        <f t="shared" si="34"/>
        <v>-156.5298735484098</v>
      </c>
      <c r="AR27">
        <f t="shared" si="34"/>
        <v>-260.91598654356295</v>
      </c>
      <c r="AS27">
        <f t="shared" si="34"/>
        <v>-121.65762227297571</v>
      </c>
      <c r="AT27">
        <f t="shared" si="35"/>
        <v>-375.42592833888341</v>
      </c>
      <c r="AU27">
        <f t="shared" si="36"/>
        <v>-44.750307761451836</v>
      </c>
      <c r="AV27">
        <f t="shared" si="37"/>
        <v>-370.00414094723993</v>
      </c>
      <c r="AW27">
        <f t="shared" si="38"/>
        <v>0.7306286862203728</v>
      </c>
      <c r="AX27">
        <f t="shared" si="39"/>
        <v>1</v>
      </c>
      <c r="AY27">
        <f t="shared" si="40"/>
        <v>1</v>
      </c>
      <c r="AZ27">
        <f t="shared" si="41"/>
        <v>1</v>
      </c>
      <c r="BB27" s="4" t="s">
        <v>57</v>
      </c>
      <c r="BC27" s="4"/>
      <c r="BD27" s="4">
        <f>BD26*AI2</f>
        <v>0.35905463938605298</v>
      </c>
      <c r="BE27" s="4">
        <f t="shared" ref="BE27:BG27" si="45">BE26*AJ2</f>
        <v>0.31511897212078815</v>
      </c>
      <c r="BF27" s="4">
        <f t="shared" si="45"/>
        <v>7.9142157577449523E-2</v>
      </c>
      <c r="BG27" s="4">
        <f t="shared" si="45"/>
        <v>0.22170955371230733</v>
      </c>
    </row>
    <row r="28" spans="1:63" x14ac:dyDescent="0.2">
      <c r="A28">
        <v>19</v>
      </c>
      <c r="B28">
        <v>0.55000000000000004</v>
      </c>
      <c r="C28">
        <f t="shared" si="9"/>
        <v>350.11390044172367</v>
      </c>
      <c r="D28">
        <f t="shared" si="10"/>
        <v>471.27254283874322</v>
      </c>
      <c r="E28">
        <f t="shared" si="11"/>
        <v>524.57875499330873</v>
      </c>
      <c r="F28">
        <f t="shared" si="12"/>
        <v>399.80113364304441</v>
      </c>
      <c r="G28">
        <v>360.25312638549514</v>
      </c>
      <c r="H28">
        <v>310.62444111812613</v>
      </c>
      <c r="I28">
        <v>422.51985722792983</v>
      </c>
      <c r="J28">
        <v>375.04594519619974</v>
      </c>
      <c r="K28">
        <v>184.44220130232003</v>
      </c>
      <c r="L28">
        <v>112.9770676352431</v>
      </c>
      <c r="M28">
        <v>54.738501976859609</v>
      </c>
      <c r="N28">
        <v>194.26313065345471</v>
      </c>
      <c r="O28">
        <f t="shared" si="13"/>
        <v>19.1918599762285</v>
      </c>
      <c r="P28">
        <f t="shared" si="14"/>
        <v>229.36001952592767</v>
      </c>
      <c r="Q28">
        <f t="shared" si="15"/>
        <v>29.081302812944571</v>
      </c>
      <c r="R28">
        <f t="shared" si="16"/>
        <v>145.35016854417813</v>
      </c>
      <c r="S28">
        <f t="shared" si="17"/>
        <v>1468.4433699277508</v>
      </c>
      <c r="T28">
        <f t="shared" si="18"/>
        <v>546.42090156787742</v>
      </c>
      <c r="U28">
        <f t="shared" si="19"/>
        <v>422.98335085927886</v>
      </c>
      <c r="V28">
        <f t="shared" si="20"/>
        <v>735.29907158169488</v>
      </c>
      <c r="W28">
        <f t="shared" si="21"/>
        <v>378.70533195577474</v>
      </c>
      <c r="X28">
        <f t="shared" si="22"/>
        <v>164.54202852040663</v>
      </c>
      <c r="Y28">
        <f t="shared" si="23"/>
        <v>733.14429834605596</v>
      </c>
      <c r="Z28">
        <f t="shared" si="24"/>
        <v>167.71556961210271</v>
      </c>
      <c r="AA28">
        <f t="shared" si="25"/>
        <v>258.44132233887228</v>
      </c>
      <c r="AB28">
        <f t="shared" si="26"/>
        <v>129782.31507052353</v>
      </c>
      <c r="AC28">
        <f t="shared" si="26"/>
        <v>96487.543419948212</v>
      </c>
      <c r="AD28">
        <f t="shared" si="26"/>
        <v>178523.02975191022</v>
      </c>
      <c r="AE28">
        <f t="shared" si="26"/>
        <v>140659.46100811087</v>
      </c>
      <c r="AF28">
        <f t="shared" si="27"/>
        <v>2156325.9306847691</v>
      </c>
      <c r="AG28">
        <f t="shared" si="28"/>
        <v>540664.72466890246</v>
      </c>
      <c r="AH28">
        <f t="shared" si="29"/>
        <v>537500.56219733076</v>
      </c>
      <c r="AI28">
        <f t="shared" si="30"/>
        <v>220.30321536262264</v>
      </c>
      <c r="AJ28">
        <f t="shared" si="30"/>
        <v>131.06384179768611</v>
      </c>
      <c r="AK28">
        <f t="shared" si="30"/>
        <v>90.041644151031392</v>
      </c>
      <c r="AL28">
        <f t="shared" si="30"/>
        <v>161.54461728142866</v>
      </c>
      <c r="AM28">
        <f t="shared" si="31"/>
        <v>444.64504482243444</v>
      </c>
      <c r="AN28">
        <f t="shared" si="32"/>
        <v>352.76792468261095</v>
      </c>
      <c r="AO28">
        <f t="shared" si="33"/>
        <v>152.4748924154411</v>
      </c>
      <c r="AP28">
        <f t="shared" si="34"/>
        <v>-201.11135538639414</v>
      </c>
      <c r="AQ28">
        <f t="shared" si="34"/>
        <v>98.29617772824156</v>
      </c>
      <c r="AR28">
        <f t="shared" si="34"/>
        <v>-60.96034133808682</v>
      </c>
      <c r="AS28">
        <f t="shared" si="34"/>
        <v>-16.194448737250525</v>
      </c>
      <c r="AT28">
        <f t="shared" si="35"/>
        <v>-21.661693963155585</v>
      </c>
      <c r="AU28">
        <f t="shared" si="36"/>
        <v>-188.22589616220432</v>
      </c>
      <c r="AV28">
        <f t="shared" si="37"/>
        <v>105.96642992343118</v>
      </c>
      <c r="AW28">
        <f t="shared" si="38"/>
        <v>1</v>
      </c>
      <c r="AX28">
        <f t="shared" si="39"/>
        <v>0.9713337874940271</v>
      </c>
      <c r="AY28">
        <f t="shared" si="40"/>
        <v>1</v>
      </c>
      <c r="AZ28">
        <f t="shared" si="41"/>
        <v>1</v>
      </c>
      <c r="BB28" s="5" t="s">
        <v>58</v>
      </c>
      <c r="BC28" s="5"/>
      <c r="BD28" s="5">
        <f>BD27*BD24</f>
        <v>138.56852290743316</v>
      </c>
      <c r="BE28" s="5">
        <f t="shared" ref="BE28:BG28" si="46">BE27*BE24</f>
        <v>143.03319284940937</v>
      </c>
      <c r="BF28" s="5">
        <f t="shared" si="46"/>
        <v>15.102379224348335</v>
      </c>
      <c r="BG28" s="5">
        <f t="shared" si="46"/>
        <v>56.114516897187549</v>
      </c>
    </row>
    <row r="29" spans="1:63" x14ac:dyDescent="0.2">
      <c r="A29">
        <v>20</v>
      </c>
      <c r="B29">
        <v>0.57999999999999996</v>
      </c>
      <c r="C29">
        <f t="shared" si="9"/>
        <v>316.82516521022012</v>
      </c>
      <c r="D29">
        <f t="shared" si="10"/>
        <v>441.34248684010799</v>
      </c>
      <c r="E29">
        <f t="shared" si="11"/>
        <v>491.81468042434261</v>
      </c>
      <c r="F29">
        <f t="shared" si="12"/>
        <v>367.86474714857331</v>
      </c>
      <c r="G29">
        <v>195.00278505940361</v>
      </c>
      <c r="H29">
        <v>427.00739300881071</v>
      </c>
      <c r="I29">
        <v>396.86265806401479</v>
      </c>
      <c r="J29">
        <v>326.13298308692316</v>
      </c>
      <c r="K29">
        <v>182.10688551251403</v>
      </c>
      <c r="L29">
        <v>149.93492124433078</v>
      </c>
      <c r="M29">
        <v>59.736026308255745</v>
      </c>
      <c r="N29">
        <v>170.53520456356023</v>
      </c>
      <c r="O29">
        <f t="shared" si="13"/>
        <v>299.56771081554484</v>
      </c>
      <c r="P29">
        <f t="shared" si="14"/>
        <v>124.22429134301217</v>
      </c>
      <c r="Q29">
        <f t="shared" si="15"/>
        <v>63.720993679183422</v>
      </c>
      <c r="R29">
        <f t="shared" si="16"/>
        <v>162.26842472116567</v>
      </c>
      <c r="S29">
        <f t="shared" si="17"/>
        <v>1345.0058192191523</v>
      </c>
      <c r="T29">
        <f t="shared" si="18"/>
        <v>562.31303762866082</v>
      </c>
      <c r="U29">
        <f t="shared" si="19"/>
        <v>649.78142055890612</v>
      </c>
      <c r="V29">
        <f t="shared" si="20"/>
        <v>521.13576814632677</v>
      </c>
      <c r="W29">
        <f t="shared" si="21"/>
        <v>352.64209007607428</v>
      </c>
      <c r="X29">
        <f t="shared" si="22"/>
        <v>461.83613553671057</v>
      </c>
      <c r="Y29">
        <f t="shared" si="23"/>
        <v>823.8700510728255</v>
      </c>
      <c r="Z29">
        <f t="shared" si="24"/>
        <v>209.67094755258654</v>
      </c>
      <c r="AA29">
        <f t="shared" si="25"/>
        <v>187.94528502219566</v>
      </c>
      <c r="AB29">
        <f t="shared" si="26"/>
        <v>38026.086180923965</v>
      </c>
      <c r="AC29">
        <f t="shared" si="26"/>
        <v>182335.31368418093</v>
      </c>
      <c r="AD29">
        <f t="shared" si="26"/>
        <v>157499.96936563513</v>
      </c>
      <c r="AE29">
        <f t="shared" si="26"/>
        <v>106362.72265717531</v>
      </c>
      <c r="AF29">
        <f t="shared" si="27"/>
        <v>1809040.6537333829</v>
      </c>
      <c r="AG29">
        <f t="shared" si="28"/>
        <v>271582.48884146207</v>
      </c>
      <c r="AH29">
        <f t="shared" si="29"/>
        <v>678761.86105474015</v>
      </c>
      <c r="AI29">
        <f t="shared" si="30"/>
        <v>153.91740656090099</v>
      </c>
      <c r="AJ29">
        <f t="shared" si="30"/>
        <v>146.84423961055722</v>
      </c>
      <c r="AK29">
        <f t="shared" si="30"/>
        <v>89.85117270007035</v>
      </c>
      <c r="AL29">
        <f t="shared" si="30"/>
        <v>154.42238814802664</v>
      </c>
      <c r="AM29">
        <f t="shared" si="31"/>
        <v>428.34961777152</v>
      </c>
      <c r="AN29">
        <f t="shared" si="32"/>
        <v>300.25371398780754</v>
      </c>
      <c r="AO29">
        <f t="shared" si="33"/>
        <v>157.76733369366156</v>
      </c>
      <c r="AP29">
        <f t="shared" si="34"/>
        <v>145.65030425464386</v>
      </c>
      <c r="AQ29">
        <f t="shared" si="34"/>
        <v>-22.619948267545055</v>
      </c>
      <c r="AR29">
        <f t="shared" si="34"/>
        <v>-26.130179020886928</v>
      </c>
      <c r="AS29">
        <f t="shared" si="34"/>
        <v>7.8460365731390311</v>
      </c>
      <c r="AT29">
        <f t="shared" si="35"/>
        <v>221.43180278738612</v>
      </c>
      <c r="AU29">
        <f t="shared" si="36"/>
        <v>161.58242154890303</v>
      </c>
      <c r="AV29">
        <f t="shared" si="37"/>
        <v>30.177951328534107</v>
      </c>
      <c r="AW29">
        <f t="shared" si="38"/>
        <v>0.56280496073389952</v>
      </c>
      <c r="AX29">
        <f t="shared" si="39"/>
        <v>1</v>
      </c>
      <c r="AY29">
        <f t="shared" si="40"/>
        <v>1</v>
      </c>
      <c r="AZ29">
        <f t="shared" si="41"/>
        <v>0.99702290862447651</v>
      </c>
      <c r="BB29" s="4" t="s">
        <v>44</v>
      </c>
      <c r="BC29" s="4"/>
      <c r="BD29" s="4">
        <f>SUM(BD28,BG28)</f>
        <v>194.68303980462071</v>
      </c>
      <c r="BE29" s="4"/>
      <c r="BF29" s="4"/>
      <c r="BG29" s="4"/>
    </row>
    <row r="30" spans="1:63" x14ac:dyDescent="0.2">
      <c r="A30">
        <v>21</v>
      </c>
      <c r="B30">
        <v>0.61</v>
      </c>
      <c r="C30">
        <f t="shared" si="9"/>
        <v>284.57945531810827</v>
      </c>
      <c r="D30">
        <f t="shared" si="10"/>
        <v>411.97688411643549</v>
      </c>
      <c r="E30">
        <f t="shared" si="11"/>
        <v>459.75747754946337</v>
      </c>
      <c r="F30">
        <f t="shared" si="12"/>
        <v>336.69966944396901</v>
      </c>
      <c r="G30">
        <v>312.46361036243445</v>
      </c>
      <c r="H30">
        <v>401.2967631074921</v>
      </c>
      <c r="I30">
        <v>400.84762543494247</v>
      </c>
      <c r="J30">
        <v>317.86620324452861</v>
      </c>
      <c r="K30">
        <v>170.89723634460395</v>
      </c>
      <c r="L30">
        <v>135.63989013046799</v>
      </c>
      <c r="M30">
        <v>47.481912182702388</v>
      </c>
      <c r="N30">
        <v>188.73958200882086</v>
      </c>
      <c r="O30">
        <f t="shared" si="13"/>
        <v>162.63125135515938</v>
      </c>
      <c r="P30">
        <f t="shared" si="14"/>
        <v>150.20163913521802</v>
      </c>
      <c r="Q30">
        <f t="shared" si="15"/>
        <v>11.540584447890069</v>
      </c>
      <c r="R30">
        <f t="shared" si="16"/>
        <v>117.48523311793505</v>
      </c>
      <c r="S30">
        <f t="shared" si="17"/>
        <v>1432.4742021493976</v>
      </c>
      <c r="T30">
        <f t="shared" si="18"/>
        <v>542.75862066659522</v>
      </c>
      <c r="U30">
        <f t="shared" si="19"/>
        <v>441.85870805620254</v>
      </c>
      <c r="V30">
        <f t="shared" si="20"/>
        <v>630.32981360696306</v>
      </c>
      <c r="W30">
        <f t="shared" si="21"/>
        <v>359.63681835342481</v>
      </c>
      <c r="X30">
        <f t="shared" si="22"/>
        <v>280.11648447309437</v>
      </c>
      <c r="Y30">
        <f t="shared" si="23"/>
        <v>802.14438854243463</v>
      </c>
      <c r="Z30">
        <f t="shared" si="24"/>
        <v>183.12180231317038</v>
      </c>
      <c r="AA30">
        <f t="shared" si="25"/>
        <v>161.74222358310803</v>
      </c>
      <c r="AB30">
        <f t="shared" si="26"/>
        <v>97633.507800727253</v>
      </c>
      <c r="AC30">
        <f t="shared" si="26"/>
        <v>161039.09208055062</v>
      </c>
      <c r="AD30">
        <f t="shared" si="26"/>
        <v>160678.81881683195</v>
      </c>
      <c r="AE30">
        <f t="shared" si="26"/>
        <v>101038.92316509197</v>
      </c>
      <c r="AF30">
        <f t="shared" si="27"/>
        <v>2051982.3398235531</v>
      </c>
      <c r="AG30">
        <f t="shared" si="28"/>
        <v>397315.67392178881</v>
      </c>
      <c r="AH30">
        <f t="shared" si="29"/>
        <v>643435.62007011636</v>
      </c>
      <c r="AI30">
        <f t="shared" si="30"/>
        <v>207.14399278531414</v>
      </c>
      <c r="AJ30">
        <f t="shared" si="30"/>
        <v>144.92143308544985</v>
      </c>
      <c r="AK30">
        <f t="shared" si="30"/>
        <v>89.925515468827712</v>
      </c>
      <c r="AL30">
        <f t="shared" si="30"/>
        <v>152.80540767383616</v>
      </c>
      <c r="AM30">
        <f t="shared" si="31"/>
        <v>440.29612304411933</v>
      </c>
      <c r="AN30">
        <f t="shared" si="32"/>
        <v>332.1876600910017</v>
      </c>
      <c r="AO30">
        <f t="shared" si="33"/>
        <v>156.77225445976865</v>
      </c>
      <c r="AP30">
        <f t="shared" si="34"/>
        <v>-44.512741430154762</v>
      </c>
      <c r="AQ30">
        <f t="shared" si="34"/>
        <v>5.280206049768168</v>
      </c>
      <c r="AR30">
        <f t="shared" si="34"/>
        <v>-78.384931020937643</v>
      </c>
      <c r="AS30">
        <f t="shared" si="34"/>
        <v>-35.320174555901104</v>
      </c>
      <c r="AT30">
        <f t="shared" si="35"/>
        <v>1.5625850120832183</v>
      </c>
      <c r="AU30">
        <f t="shared" si="36"/>
        <v>-52.071175617907329</v>
      </c>
      <c r="AV30">
        <f t="shared" si="37"/>
        <v>4.9699691233393821</v>
      </c>
      <c r="AW30">
        <f t="shared" si="38"/>
        <v>0.90181311978304024</v>
      </c>
      <c r="AX30">
        <f t="shared" si="39"/>
        <v>1</v>
      </c>
      <c r="AY30">
        <f t="shared" si="40"/>
        <v>1</v>
      </c>
      <c r="AZ30">
        <f t="shared" si="41"/>
        <v>0.97175049120318902</v>
      </c>
      <c r="BB30" s="4" t="s">
        <v>51</v>
      </c>
      <c r="BC30" s="4"/>
      <c r="BD30" s="4">
        <f>SUM(BE28:BF28)</f>
        <v>158.13557207375771</v>
      </c>
      <c r="BE30" s="4"/>
      <c r="BF30" s="4"/>
      <c r="BG30" s="4"/>
    </row>
    <row r="31" spans="1:63" x14ac:dyDescent="0.2">
      <c r="A31">
        <v>22</v>
      </c>
      <c r="B31">
        <v>0.64</v>
      </c>
      <c r="C31">
        <f t="shared" si="9"/>
        <v>253.50177982433223</v>
      </c>
      <c r="D31">
        <f t="shared" si="10"/>
        <v>383.2247068889821</v>
      </c>
      <c r="E31">
        <f t="shared" si="11"/>
        <v>428.50511922711058</v>
      </c>
      <c r="F31">
        <f t="shared" si="12"/>
        <v>306.39003197948676</v>
      </c>
      <c r="G31">
        <v>304.19762537298988</v>
      </c>
      <c r="H31">
        <v>415.85851211224212</v>
      </c>
      <c r="I31">
        <v>364.90629770013015</v>
      </c>
      <c r="J31">
        <v>246.6118543536428</v>
      </c>
      <c r="K31">
        <v>157.74930382120783</v>
      </c>
      <c r="L31">
        <v>128.13273669684398</v>
      </c>
      <c r="M31">
        <v>58.335979388351682</v>
      </c>
      <c r="N31">
        <v>144.89412036654653</v>
      </c>
      <c r="O31">
        <f t="shared" si="13"/>
        <v>80.420444023466416</v>
      </c>
      <c r="P31">
        <f t="shared" si="14"/>
        <v>205.658781484191</v>
      </c>
      <c r="Q31">
        <f t="shared" si="15"/>
        <v>34.672365375379336</v>
      </c>
      <c r="R31">
        <f t="shared" si="16"/>
        <v>153.97770320213118</v>
      </c>
      <c r="S31">
        <f t="shared" si="17"/>
        <v>1331.5742895390049</v>
      </c>
      <c r="T31">
        <f t="shared" si="18"/>
        <v>489.11214027295</v>
      </c>
      <c r="U31">
        <f t="shared" si="19"/>
        <v>474.72929408516802</v>
      </c>
      <c r="V31">
        <f t="shared" si="20"/>
        <v>550.80947972663262</v>
      </c>
      <c r="W31">
        <f t="shared" si="21"/>
        <v>302.64342418775436</v>
      </c>
      <c r="X31">
        <f t="shared" si="22"/>
        <v>234.39814722559765</v>
      </c>
      <c r="Y31">
        <f t="shared" si="23"/>
        <v>780.76480981237228</v>
      </c>
      <c r="Z31">
        <f t="shared" si="24"/>
        <v>186.46871608519567</v>
      </c>
      <c r="AA31">
        <f t="shared" si="25"/>
        <v>240.33114685957028</v>
      </c>
      <c r="AB31">
        <f t="shared" si="26"/>
        <v>92536.195282565895</v>
      </c>
      <c r="AC31">
        <f t="shared" si="26"/>
        <v>172938.30209620783</v>
      </c>
      <c r="AD31">
        <f t="shared" si="26"/>
        <v>133156.60610121602</v>
      </c>
      <c r="AE31">
        <f t="shared" si="26"/>
        <v>60817.406707742331</v>
      </c>
      <c r="AF31">
        <f t="shared" si="27"/>
        <v>1773090.0885613055</v>
      </c>
      <c r="AG31">
        <f t="shared" si="28"/>
        <v>303391.08295672369</v>
      </c>
      <c r="AH31">
        <f t="shared" si="29"/>
        <v>609593.68824134988</v>
      </c>
      <c r="AI31">
        <f t="shared" si="30"/>
        <v>204.36938668013624</v>
      </c>
      <c r="AJ31">
        <f t="shared" si="30"/>
        <v>146.11932269898563</v>
      </c>
      <c r="AK31">
        <f t="shared" si="30"/>
        <v>88.659738322344538</v>
      </c>
      <c r="AL31">
        <f t="shared" si="30"/>
        <v>133.91435826320816</v>
      </c>
      <c r="AM31">
        <f t="shared" si="31"/>
        <v>426.34304187913108</v>
      </c>
      <c r="AN31">
        <f t="shared" si="32"/>
        <v>309.99387726199586</v>
      </c>
      <c r="AO31">
        <f t="shared" si="33"/>
        <v>155.62564156806724</v>
      </c>
      <c r="AP31">
        <f t="shared" si="34"/>
        <v>-123.94894265666983</v>
      </c>
      <c r="AQ31">
        <f t="shared" si="34"/>
        <v>59.539458785205369</v>
      </c>
      <c r="AR31">
        <f t="shared" si="34"/>
        <v>-53.987372946965202</v>
      </c>
      <c r="AS31">
        <f t="shared" si="34"/>
        <v>20.063344938923024</v>
      </c>
      <c r="AT31">
        <f t="shared" si="35"/>
        <v>48.386252206036943</v>
      </c>
      <c r="AU31">
        <f t="shared" si="36"/>
        <v>-75.595730036398209</v>
      </c>
      <c r="AV31">
        <f t="shared" si="37"/>
        <v>84.705505291503044</v>
      </c>
      <c r="AW31">
        <f t="shared" si="38"/>
        <v>0.87795634586058491</v>
      </c>
      <c r="AX31">
        <f t="shared" si="39"/>
        <v>1</v>
      </c>
      <c r="AY31">
        <f t="shared" si="40"/>
        <v>0.92356358689985196</v>
      </c>
      <c r="AZ31">
        <f t="shared" si="41"/>
        <v>0.75391843536233727</v>
      </c>
      <c r="BB31" s="4" t="s">
        <v>59</v>
      </c>
      <c r="BC31" s="4"/>
      <c r="BD31" s="4">
        <f>SUM(BD28:BG28)</f>
        <v>352.81861187837842</v>
      </c>
      <c r="BE31" s="4"/>
      <c r="BF31" s="4"/>
      <c r="BG31" s="4"/>
    </row>
    <row r="32" spans="1:63" x14ac:dyDescent="0.2">
      <c r="A32">
        <v>23</v>
      </c>
      <c r="B32">
        <v>0.67</v>
      </c>
      <c r="C32">
        <f t="shared" si="9"/>
        <v>223.72767995191921</v>
      </c>
      <c r="D32">
        <f t="shared" si="10"/>
        <v>355.1382130520422</v>
      </c>
      <c r="E32">
        <f t="shared" si="11"/>
        <v>398.14531216836741</v>
      </c>
      <c r="F32">
        <f t="shared" si="12"/>
        <v>277.02744377584702</v>
      </c>
      <c r="G32">
        <v>226.86876557524846</v>
      </c>
      <c r="H32">
        <v>493.38455689958914</v>
      </c>
      <c r="I32">
        <v>341.24268368715781</v>
      </c>
      <c r="J32">
        <v>255.69543718922745</v>
      </c>
      <c r="K32">
        <v>141.15255124781575</v>
      </c>
      <c r="L32">
        <v>120.47219697571153</v>
      </c>
      <c r="M32">
        <v>45.562389767951778</v>
      </c>
      <c r="N32">
        <v>138.9002108938098</v>
      </c>
      <c r="O32">
        <f t="shared" si="13"/>
        <v>157.59846434575871</v>
      </c>
      <c r="P32">
        <f t="shared" si="14"/>
        <v>-35.133198818848953</v>
      </c>
      <c r="Q32">
        <f t="shared" si="15"/>
        <v>57.964895399806927</v>
      </c>
      <c r="R32">
        <f t="shared" si="16"/>
        <v>79.125272487706724</v>
      </c>
      <c r="S32">
        <f t="shared" si="17"/>
        <v>1317.1914433512229</v>
      </c>
      <c r="T32">
        <f t="shared" si="18"/>
        <v>446.08734888528886</v>
      </c>
      <c r="U32">
        <f t="shared" si="19"/>
        <v>259.55543341442342</v>
      </c>
      <c r="V32">
        <f t="shared" si="20"/>
        <v>482.56420276447591</v>
      </c>
      <c r="W32">
        <f t="shared" si="21"/>
        <v>280.05276214162552</v>
      </c>
      <c r="X32">
        <f t="shared" si="22"/>
        <v>236.72373683346541</v>
      </c>
      <c r="Y32">
        <f t="shared" si="23"/>
        <v>834.62724058674689</v>
      </c>
      <c r="Z32">
        <f t="shared" si="24"/>
        <v>166.03458674366331</v>
      </c>
      <c r="AA32">
        <f t="shared" si="25"/>
        <v>22.831696580958095</v>
      </c>
      <c r="AB32">
        <f t="shared" si="26"/>
        <v>51469.43679363704</v>
      </c>
      <c r="AC32">
        <f t="shared" si="26"/>
        <v>243428.32098700391</v>
      </c>
      <c r="AD32">
        <f t="shared" si="26"/>
        <v>116446.56917001364</v>
      </c>
      <c r="AE32">
        <f t="shared" si="26"/>
        <v>65380.15659939016</v>
      </c>
      <c r="AF32">
        <f t="shared" si="27"/>
        <v>1734993.2984376778</v>
      </c>
      <c r="AG32">
        <f t="shared" si="28"/>
        <v>232868.20978971422</v>
      </c>
      <c r="AH32">
        <f t="shared" si="29"/>
        <v>696602.63072944747</v>
      </c>
      <c r="AI32">
        <f t="shared" si="30"/>
        <v>171.29172449871135</v>
      </c>
      <c r="AJ32">
        <f t="shared" si="30"/>
        <v>147.70935955396862</v>
      </c>
      <c r="AK32">
        <f t="shared" si="30"/>
        <v>87.095350635676141</v>
      </c>
      <c r="AL32">
        <f t="shared" si="30"/>
        <v>136.81632960364831</v>
      </c>
      <c r="AM32">
        <f t="shared" si="31"/>
        <v>424.14354829439856</v>
      </c>
      <c r="AN32">
        <f t="shared" si="32"/>
        <v>286.40813218644018</v>
      </c>
      <c r="AO32">
        <f t="shared" si="33"/>
        <v>158.19656882971509</v>
      </c>
      <c r="AP32">
        <f t="shared" si="34"/>
        <v>-13.693260152952632</v>
      </c>
      <c r="AQ32">
        <f t="shared" si="34"/>
        <v>-182.84255837281756</v>
      </c>
      <c r="AR32">
        <f t="shared" si="34"/>
        <v>-29.130455235869213</v>
      </c>
      <c r="AS32">
        <f t="shared" si="34"/>
        <v>-57.691057115941589</v>
      </c>
      <c r="AT32">
        <f t="shared" si="35"/>
        <v>-164.58811487997514</v>
      </c>
      <c r="AU32">
        <f t="shared" si="36"/>
        <v>-49.684395352974775</v>
      </c>
      <c r="AV32">
        <f t="shared" si="37"/>
        <v>-135.364872248757</v>
      </c>
      <c r="AW32">
        <f t="shared" si="38"/>
        <v>0.65477458007807421</v>
      </c>
      <c r="AX32">
        <f t="shared" si="39"/>
        <v>1</v>
      </c>
      <c r="AY32">
        <f t="shared" si="40"/>
        <v>0.86367190409092975</v>
      </c>
      <c r="AZ32">
        <f t="shared" si="41"/>
        <v>0.78168790563714285</v>
      </c>
      <c r="BB32" s="4" t="s">
        <v>60</v>
      </c>
      <c r="BC32" s="4"/>
      <c r="BD32" s="4">
        <f>SUM(BD25:BG25)</f>
        <v>473.05262116953196</v>
      </c>
      <c r="BE32" s="4"/>
      <c r="BF32" s="4"/>
      <c r="BG32" s="4"/>
    </row>
    <row r="33" spans="1:59" x14ac:dyDescent="0.2">
      <c r="A33">
        <v>24</v>
      </c>
      <c r="B33">
        <v>0.7</v>
      </c>
      <c r="C33">
        <f t="shared" si="9"/>
        <v>195.40165800680887</v>
      </c>
      <c r="D33">
        <f t="shared" si="10"/>
        <v>327.77293675250587</v>
      </c>
      <c r="E33">
        <f t="shared" si="11"/>
        <v>368.75640259447823</v>
      </c>
      <c r="F33">
        <f t="shared" si="12"/>
        <v>248.71067741451316</v>
      </c>
      <c r="G33">
        <v>243.31467867319142</v>
      </c>
      <c r="H33">
        <v>337.77916110502866</v>
      </c>
      <c r="I33">
        <v>353.64518931901296</v>
      </c>
      <c r="J33">
        <v>195.92049878312437</v>
      </c>
      <c r="K33">
        <v>123.52601525035236</v>
      </c>
      <c r="L33">
        <v>110.01183582540486</v>
      </c>
      <c r="M33">
        <v>45.701073219762328</v>
      </c>
      <c r="N33">
        <v>125.61368267981594</v>
      </c>
      <c r="O33">
        <f t="shared" si="13"/>
        <v>92.372698635062974</v>
      </c>
      <c r="P33">
        <f t="shared" si="14"/>
        <v>31.663782940188838</v>
      </c>
      <c r="Q33">
        <f t="shared" si="15"/>
        <v>-6.8496938071004578</v>
      </c>
      <c r="R33">
        <f t="shared" si="16"/>
        <v>107.09184938396685</v>
      </c>
      <c r="S33">
        <f t="shared" si="17"/>
        <v>1130.6595278803575</v>
      </c>
      <c r="T33">
        <f t="shared" si="18"/>
        <v>404.8526069753355</v>
      </c>
      <c r="U33">
        <f t="shared" si="19"/>
        <v>224.27863715211816</v>
      </c>
      <c r="V33">
        <f t="shared" si="20"/>
        <v>439.2351774563158</v>
      </c>
      <c r="W33">
        <f t="shared" si="21"/>
        <v>249.1396979301683</v>
      </c>
      <c r="X33">
        <f t="shared" si="22"/>
        <v>199.46454801902982</v>
      </c>
      <c r="Y33">
        <f t="shared" si="23"/>
        <v>691.42435042404168</v>
      </c>
      <c r="Z33">
        <f t="shared" si="24"/>
        <v>155.71290904516718</v>
      </c>
      <c r="AA33">
        <f t="shared" si="25"/>
        <v>24.814089133088373</v>
      </c>
      <c r="AB33">
        <f t="shared" si="26"/>
        <v>59202.032857838392</v>
      </c>
      <c r="AC33">
        <f t="shared" si="26"/>
        <v>114094.76167681691</v>
      </c>
      <c r="AD33">
        <f t="shared" si="26"/>
        <v>125064.91992848052</v>
      </c>
      <c r="AE33">
        <f t="shared" si="26"/>
        <v>38384.841843428236</v>
      </c>
      <c r="AF33">
        <f t="shared" si="27"/>
        <v>1278390.9679866328</v>
      </c>
      <c r="AG33">
        <f t="shared" si="28"/>
        <v>192927.54111508123</v>
      </c>
      <c r="AH33">
        <f t="shared" si="29"/>
        <v>478067.63235930796</v>
      </c>
      <c r="AI33">
        <f t="shared" si="30"/>
        <v>179.40374254131308</v>
      </c>
      <c r="AJ33">
        <f t="shared" si="30"/>
        <v>136.3705730724501</v>
      </c>
      <c r="AK33">
        <f t="shared" si="30"/>
        <v>87.98765791550457</v>
      </c>
      <c r="AL33">
        <f t="shared" si="30"/>
        <v>115.07072358580108</v>
      </c>
      <c r="AM33">
        <f t="shared" si="31"/>
        <v>390.85942342337694</v>
      </c>
      <c r="AN33">
        <f t="shared" si="32"/>
        <v>269.25762083291909</v>
      </c>
      <c r="AO33">
        <f t="shared" si="33"/>
        <v>149.03756106820845</v>
      </c>
      <c r="AP33">
        <f t="shared" si="34"/>
        <v>-87.031043906250105</v>
      </c>
      <c r="AQ33">
        <f t="shared" si="34"/>
        <v>-104.70679013226126</v>
      </c>
      <c r="AR33">
        <f t="shared" si="34"/>
        <v>-94.837351722605035</v>
      </c>
      <c r="AS33">
        <f t="shared" si="34"/>
        <v>-7.9788742018342305</v>
      </c>
      <c r="AT33">
        <f t="shared" si="35"/>
        <v>-166.58078627125877</v>
      </c>
      <c r="AU33">
        <f t="shared" si="36"/>
        <v>-69.793072813889268</v>
      </c>
      <c r="AV33">
        <f t="shared" si="37"/>
        <v>-124.22347193512007</v>
      </c>
      <c r="AW33">
        <f t="shared" si="38"/>
        <v>0.70223975588313425</v>
      </c>
      <c r="AX33">
        <f t="shared" si="39"/>
        <v>1</v>
      </c>
      <c r="AY33">
        <f t="shared" si="40"/>
        <v>0.89506216142574491</v>
      </c>
      <c r="AZ33">
        <f t="shared" si="41"/>
        <v>0.59894961775100886</v>
      </c>
    </row>
    <row r="34" spans="1:59" x14ac:dyDescent="0.2">
      <c r="A34">
        <v>25</v>
      </c>
      <c r="B34">
        <v>0.7</v>
      </c>
      <c r="C34">
        <f t="shared" si="9"/>
        <v>168.67439244054194</v>
      </c>
      <c r="D34">
        <f t="shared" si="10"/>
        <v>301.18754436318625</v>
      </c>
      <c r="E34">
        <f t="shared" si="11"/>
        <v>340.40801804525699</v>
      </c>
      <c r="F34">
        <f t="shared" si="12"/>
        <v>221.54490387510205</v>
      </c>
      <c r="G34">
        <v>212.16136205790204</v>
      </c>
      <c r="H34">
        <v>259.43110821981264</v>
      </c>
      <c r="I34">
        <v>301.09442229215017</v>
      </c>
      <c r="J34">
        <v>177.39866548727528</v>
      </c>
      <c r="K34">
        <v>100.52607832345217</v>
      </c>
      <c r="L34">
        <v>106.44445577784035</v>
      </c>
      <c r="M34">
        <v>51.226185754447762</v>
      </c>
      <c r="N34">
        <v>144.09827751693709</v>
      </c>
      <c r="O34">
        <f t="shared" si="13"/>
        <v>4.6767771042141248</v>
      </c>
      <c r="P34">
        <f t="shared" si="14"/>
        <v>168.20704277527045</v>
      </c>
      <c r="Q34">
        <f t="shared" si="15"/>
        <v>13.110973103058804</v>
      </c>
      <c r="R34">
        <f t="shared" si="16"/>
        <v>108.50889324007215</v>
      </c>
      <c r="S34">
        <f t="shared" si="17"/>
        <v>950.08555805714013</v>
      </c>
      <c r="T34">
        <f t="shared" si="18"/>
        <v>402.29499737267736</v>
      </c>
      <c r="U34">
        <f t="shared" si="19"/>
        <v>294.50368622261556</v>
      </c>
      <c r="V34">
        <f t="shared" si="20"/>
        <v>389.56002754517732</v>
      </c>
      <c r="W34">
        <f t="shared" si="21"/>
        <v>244.62435584038926</v>
      </c>
      <c r="X34">
        <f t="shared" si="22"/>
        <v>113.18567034428625</v>
      </c>
      <c r="Y34">
        <f t="shared" si="23"/>
        <v>560.52553051196287</v>
      </c>
      <c r="Z34">
        <f t="shared" si="24"/>
        <v>157.6706415322881</v>
      </c>
      <c r="AA34">
        <f t="shared" si="25"/>
        <v>181.31801587832913</v>
      </c>
      <c r="AB34">
        <f t="shared" si="26"/>
        <v>45012.443550264194</v>
      </c>
      <c r="AC34">
        <f t="shared" si="26"/>
        <v>67304.499912160143</v>
      </c>
      <c r="AD34">
        <f t="shared" si="26"/>
        <v>90657.851135443663</v>
      </c>
      <c r="AE34">
        <f t="shared" si="26"/>
        <v>31470.286516666194</v>
      </c>
      <c r="AF34">
        <f t="shared" si="27"/>
        <v>902662.56762874743</v>
      </c>
      <c r="AG34">
        <f t="shared" si="28"/>
        <v>151757.01506099931</v>
      </c>
      <c r="AH34">
        <f t="shared" si="29"/>
        <v>314188.87035571743</v>
      </c>
      <c r="AI34">
        <f t="shared" si="30"/>
        <v>163.54429399515851</v>
      </c>
      <c r="AJ34">
        <f t="shared" si="30"/>
        <v>118.36968347682216</v>
      </c>
      <c r="AK34">
        <f t="shared" si="30"/>
        <v>83.113394258627835</v>
      </c>
      <c r="AL34">
        <f t="shared" si="30"/>
        <v>107.06479977585015</v>
      </c>
      <c r="AM34">
        <f t="shared" si="31"/>
        <v>350.22104330941738</v>
      </c>
      <c r="AN34">
        <f t="shared" si="32"/>
        <v>247.51579861323029</v>
      </c>
      <c r="AO34">
        <f t="shared" si="33"/>
        <v>134.1486944811443</v>
      </c>
      <c r="AP34">
        <f t="shared" si="34"/>
        <v>-158.86751689094439</v>
      </c>
      <c r="AQ34">
        <f t="shared" si="34"/>
        <v>49.837359298448291</v>
      </c>
      <c r="AR34">
        <f t="shared" si="34"/>
        <v>-70.002421155569039</v>
      </c>
      <c r="AS34">
        <f t="shared" si="34"/>
        <v>1.4440934642220071</v>
      </c>
      <c r="AT34">
        <f t="shared" si="35"/>
        <v>-55.717357086801826</v>
      </c>
      <c r="AU34">
        <f t="shared" si="36"/>
        <v>-134.33012826894404</v>
      </c>
      <c r="AV34">
        <f t="shared" si="37"/>
        <v>47.169321397184831</v>
      </c>
      <c r="AW34">
        <f t="shared" si="38"/>
        <v>0.6123269829498782</v>
      </c>
      <c r="AX34">
        <f t="shared" si="39"/>
        <v>0.81125039624648709</v>
      </c>
      <c r="AY34">
        <f t="shared" si="40"/>
        <v>0.76205822261855083</v>
      </c>
      <c r="AZ34">
        <f t="shared" si="41"/>
        <v>0.54232642088544292</v>
      </c>
    </row>
    <row r="35" spans="1:59" x14ac:dyDescent="0.2">
      <c r="A35">
        <v>26</v>
      </c>
      <c r="B35">
        <v>0.7</v>
      </c>
      <c r="C35">
        <f t="shared" si="9"/>
        <v>148.75865697491176</v>
      </c>
      <c r="D35">
        <f t="shared" si="10"/>
        <v>279.96134682953505</v>
      </c>
      <c r="E35">
        <f t="shared" si="11"/>
        <v>315.20393544849674</v>
      </c>
      <c r="F35">
        <f t="shared" si="12"/>
        <v>200.9574133702892</v>
      </c>
      <c r="G35">
        <v>116.312060838664</v>
      </c>
      <c r="H35">
        <v>321.19369521724275</v>
      </c>
      <c r="I35">
        <v>262.97920964076121</v>
      </c>
      <c r="J35">
        <v>141.80928121041035</v>
      </c>
      <c r="K35">
        <v>97.678788727734968</v>
      </c>
      <c r="L35">
        <v>98.445198352614199</v>
      </c>
      <c r="M35">
        <v>41.949824080514965</v>
      </c>
      <c r="N35">
        <v>93.850294258200122</v>
      </c>
      <c r="O35">
        <f t="shared" si="13"/>
        <v>113.26750140521753</v>
      </c>
      <c r="P35">
        <f t="shared" si="14"/>
        <v>148.29727951375796</v>
      </c>
      <c r="Q35">
        <f t="shared" si="15"/>
        <v>34.641154846261806</v>
      </c>
      <c r="R35">
        <f t="shared" si="16"/>
        <v>172.78986103579365</v>
      </c>
      <c r="S35">
        <f t="shared" si="17"/>
        <v>842.29424690707833</v>
      </c>
      <c r="T35">
        <f t="shared" si="18"/>
        <v>331.92410541906423</v>
      </c>
      <c r="U35">
        <f t="shared" si="19"/>
        <v>468.99579680103085</v>
      </c>
      <c r="V35">
        <f t="shared" si="20"/>
        <v>258.12134204907431</v>
      </c>
      <c r="W35">
        <f t="shared" si="21"/>
        <v>191.52908298593508</v>
      </c>
      <c r="X35">
        <f t="shared" si="22"/>
        <v>286.05736244101121</v>
      </c>
      <c r="Y35">
        <f t="shared" si="23"/>
        <v>584.1729048580039</v>
      </c>
      <c r="Z35">
        <f t="shared" si="24"/>
        <v>140.39502243312916</v>
      </c>
      <c r="AA35">
        <f t="shared" si="25"/>
        <v>182.93843436001987</v>
      </c>
      <c r="AB35">
        <f t="shared" si="26"/>
        <v>13528.495496537074</v>
      </c>
      <c r="AC35">
        <f t="shared" si="26"/>
        <v>103165.38984730703</v>
      </c>
      <c r="AD35">
        <f t="shared" si="26"/>
        <v>69158.064703279437</v>
      </c>
      <c r="AE35">
        <f t="shared" si="26"/>
        <v>20109.872237413241</v>
      </c>
      <c r="AF35">
        <f t="shared" si="27"/>
        <v>709459.59837276221</v>
      </c>
      <c r="AG35">
        <f t="shared" si="28"/>
        <v>66626.627221215225</v>
      </c>
      <c r="AH35">
        <f t="shared" si="29"/>
        <v>341257.98277023848</v>
      </c>
      <c r="AI35">
        <f t="shared" si="30"/>
        <v>101.65308312030469</v>
      </c>
      <c r="AJ35">
        <f t="shared" si="30"/>
        <v>133.24689765083713</v>
      </c>
      <c r="AK35">
        <f t="shared" si="30"/>
        <v>77.787059443549623</v>
      </c>
      <c r="AL35">
        <f t="shared" si="30"/>
        <v>89.997932308212683</v>
      </c>
      <c r="AM35">
        <f t="shared" si="31"/>
        <v>322.01557922266386</v>
      </c>
      <c r="AN35">
        <f t="shared" si="32"/>
        <v>179.27329952576233</v>
      </c>
      <c r="AO35">
        <f t="shared" si="33"/>
        <v>137.29907783476611</v>
      </c>
      <c r="AP35">
        <f t="shared" si="34"/>
        <v>11.614418284912844</v>
      </c>
      <c r="AQ35">
        <f t="shared" si="34"/>
        <v>15.05038186292083</v>
      </c>
      <c r="AR35">
        <f t="shared" si="34"/>
        <v>-43.145904597287817</v>
      </c>
      <c r="AS35">
        <f t="shared" si="34"/>
        <v>82.791928727580967</v>
      </c>
      <c r="AT35">
        <f t="shared" si="35"/>
        <v>146.98021757836699</v>
      </c>
      <c r="AU35">
        <f t="shared" si="36"/>
        <v>106.78406291524888</v>
      </c>
      <c r="AV35">
        <f t="shared" si="37"/>
        <v>45.63935652525376</v>
      </c>
      <c r="AW35">
        <f t="shared" si="38"/>
        <v>0.33569266620085386</v>
      </c>
      <c r="AX35">
        <f t="shared" si="39"/>
        <v>1</v>
      </c>
      <c r="AY35">
        <f t="shared" si="40"/>
        <v>0.66559010810906849</v>
      </c>
      <c r="AZ35">
        <f t="shared" si="41"/>
        <v>0.43352592149401276</v>
      </c>
      <c r="BB35" s="3" t="s">
        <v>65</v>
      </c>
      <c r="BC35" s="3"/>
      <c r="BD35" s="3"/>
      <c r="BE35" s="3"/>
      <c r="BF35" s="3"/>
      <c r="BG35" s="3"/>
    </row>
    <row r="36" spans="1:59" x14ac:dyDescent="0.2">
      <c r="A36">
        <v>27</v>
      </c>
      <c r="B36">
        <v>0.7</v>
      </c>
      <c r="C36">
        <f t="shared" si="9"/>
        <v>133.26826035742616</v>
      </c>
      <c r="D36">
        <f t="shared" si="10"/>
        <v>262.60807188356893</v>
      </c>
      <c r="E36">
        <f t="shared" si="11"/>
        <v>292.66042593833487</v>
      </c>
      <c r="F36">
        <f t="shared" si="12"/>
        <v>184.76538071201441</v>
      </c>
      <c r="G36">
        <v>131.90077351614656</v>
      </c>
      <c r="H36">
        <v>371.04577637838651</v>
      </c>
      <c r="I36">
        <v>255.67054040650805</v>
      </c>
      <c r="J36">
        <v>220.74884798800386</v>
      </c>
      <c r="K36">
        <v>90.234138212535782</v>
      </c>
      <c r="L36">
        <v>90.009999445218952</v>
      </c>
      <c r="M36">
        <v>35.129218333813292</v>
      </c>
      <c r="N36">
        <v>87.938838119102272</v>
      </c>
      <c r="O36">
        <f t="shared" si="13"/>
        <v>47.543253237330489</v>
      </c>
      <c r="P36">
        <f t="shared" si="14"/>
        <v>-41.601577944713583</v>
      </c>
      <c r="Q36">
        <f t="shared" si="15"/>
        <v>125.55055672995877</v>
      </c>
      <c r="R36">
        <f t="shared" si="16"/>
        <v>-16.947797296322349</v>
      </c>
      <c r="S36">
        <f t="shared" si="17"/>
        <v>979.36593828904495</v>
      </c>
      <c r="T36">
        <f t="shared" si="18"/>
        <v>303.3121941106703</v>
      </c>
      <c r="U36">
        <f t="shared" si="19"/>
        <v>114.54443472625331</v>
      </c>
      <c r="V36">
        <f t="shared" si="20"/>
        <v>352.64962150415045</v>
      </c>
      <c r="W36">
        <f t="shared" si="21"/>
        <v>178.17297633163804</v>
      </c>
      <c r="X36">
        <f t="shared" si="22"/>
        <v>30.595455941008083</v>
      </c>
      <c r="Y36">
        <f t="shared" si="23"/>
        <v>626.71631678489462</v>
      </c>
      <c r="Z36">
        <f t="shared" si="24"/>
        <v>125.13921777903224</v>
      </c>
      <c r="AA36">
        <f t="shared" si="25"/>
        <v>83.948978785245089</v>
      </c>
      <c r="AB36">
        <f t="shared" si="26"/>
        <v>17397.814054157789</v>
      </c>
      <c r="AC36">
        <f t="shared" si="26"/>
        <v>137674.9681682396</v>
      </c>
      <c r="AD36">
        <f t="shared" si="26"/>
        <v>65367.425231755864</v>
      </c>
      <c r="AE36">
        <f t="shared" si="26"/>
        <v>48730.053888030838</v>
      </c>
      <c r="AF36">
        <f t="shared" si="27"/>
        <v>959157.64108078135</v>
      </c>
      <c r="AG36">
        <f t="shared" si="28"/>
        <v>124361.75554702057</v>
      </c>
      <c r="AH36">
        <f t="shared" si="29"/>
        <v>392773.34172442439</v>
      </c>
      <c r="AI36">
        <f t="shared" si="30"/>
        <v>113.06499472568703</v>
      </c>
      <c r="AJ36">
        <f t="shared" si="30"/>
        <v>141.52383356577906</v>
      </c>
      <c r="AK36">
        <f t="shared" si="30"/>
        <v>76.593663974510235</v>
      </c>
      <c r="AL36">
        <f t="shared" si="30"/>
        <v>124.86162183238179</v>
      </c>
      <c r="AM36">
        <f t="shared" si="31"/>
        <v>357.37313271038136</v>
      </c>
      <c r="AN36">
        <f t="shared" si="32"/>
        <v>229.9224238074633</v>
      </c>
      <c r="AO36">
        <f t="shared" si="33"/>
        <v>142.45538889859114</v>
      </c>
      <c r="AP36">
        <f t="shared" si="34"/>
        <v>-65.52174148835654</v>
      </c>
      <c r="AQ36">
        <f t="shared" si="34"/>
        <v>-183.12541151049265</v>
      </c>
      <c r="AR36">
        <f t="shared" si="34"/>
        <v>48.956892755448536</v>
      </c>
      <c r="AS36">
        <f t="shared" si="34"/>
        <v>-141.80941912870412</v>
      </c>
      <c r="AT36">
        <f t="shared" si="35"/>
        <v>-242.82869798412804</v>
      </c>
      <c r="AU36">
        <f t="shared" si="36"/>
        <v>-199.32696786645522</v>
      </c>
      <c r="AV36">
        <f t="shared" si="37"/>
        <v>-58.50641011334605</v>
      </c>
      <c r="AW36">
        <f t="shared" si="38"/>
        <v>0.38068384324312005</v>
      </c>
      <c r="AX36">
        <f t="shared" si="39"/>
        <v>1</v>
      </c>
      <c r="AY36">
        <f t="shared" si="40"/>
        <v>0.64709215174055879</v>
      </c>
      <c r="AZ36">
        <f t="shared" si="41"/>
        <v>0.67485249855222929</v>
      </c>
      <c r="BB36" s="3" t="s">
        <v>63</v>
      </c>
      <c r="BC36" s="3"/>
      <c r="BD36" s="7">
        <f>C60</f>
        <v>0.18310417922571545</v>
      </c>
      <c r="BE36" s="7">
        <f t="shared" ref="BE36:BG36" si="47">D60</f>
        <v>7.0971649483419691E-2</v>
      </c>
      <c r="BF36" s="7">
        <f t="shared" si="47"/>
        <v>2.2338101814205223E-2</v>
      </c>
      <c r="BG36" s="7">
        <f t="shared" si="47"/>
        <v>0.16041723292507648</v>
      </c>
    </row>
    <row r="37" spans="1:59" x14ac:dyDescent="0.2">
      <c r="A37">
        <v>28</v>
      </c>
      <c r="B37">
        <v>0.7</v>
      </c>
      <c r="C37">
        <f t="shared" si="9"/>
        <v>120.83595990433984</v>
      </c>
      <c r="D37">
        <f t="shared" si="10"/>
        <v>248.15327571038512</v>
      </c>
      <c r="E37">
        <f t="shared" si="11"/>
        <v>272.38899640976075</v>
      </c>
      <c r="F37">
        <f t="shared" si="12"/>
        <v>171.6730483947016</v>
      </c>
      <c r="G37">
        <v>89.209888540941265</v>
      </c>
      <c r="H37">
        <v>239.43419898845397</v>
      </c>
      <c r="I37">
        <v>346.09187880265353</v>
      </c>
      <c r="J37">
        <v>115.86221257257924</v>
      </c>
      <c r="K37">
        <v>70.534061113595357</v>
      </c>
      <c r="L37">
        <v>78.44271718524854</v>
      </c>
      <c r="M37">
        <v>37.775970289302116</v>
      </c>
      <c r="N37">
        <v>83.417195841264487</v>
      </c>
      <c r="O37">
        <f t="shared" si="13"/>
        <v>125.47087053757137</v>
      </c>
      <c r="P37">
        <f t="shared" si="14"/>
        <v>68.916347645446933</v>
      </c>
      <c r="Q37">
        <f t="shared" si="15"/>
        <v>-104.31246382745653</v>
      </c>
      <c r="R37">
        <f t="shared" si="16"/>
        <v>158.67628791683936</v>
      </c>
      <c r="S37">
        <f t="shared" si="17"/>
        <v>790.59817890462796</v>
      </c>
      <c r="T37">
        <f t="shared" si="18"/>
        <v>270.16994442941052</v>
      </c>
      <c r="U37">
        <f t="shared" si="19"/>
        <v>248.75104227240126</v>
      </c>
      <c r="V37">
        <f t="shared" si="20"/>
        <v>205.07210111352049</v>
      </c>
      <c r="W37">
        <f t="shared" si="21"/>
        <v>153.95125695485984</v>
      </c>
      <c r="X37">
        <f t="shared" si="22"/>
        <v>284.14715845441077</v>
      </c>
      <c r="Y37">
        <f t="shared" si="23"/>
        <v>585.52607779110747</v>
      </c>
      <c r="Z37">
        <f t="shared" si="24"/>
        <v>116.21868747455065</v>
      </c>
      <c r="AA37">
        <f t="shared" si="25"/>
        <v>-35.396116182009536</v>
      </c>
      <c r="AB37">
        <f t="shared" si="26"/>
        <v>7958.4042134871634</v>
      </c>
      <c r="AC37">
        <f t="shared" si="26"/>
        <v>57328.735645242574</v>
      </c>
      <c r="AD37">
        <f t="shared" si="26"/>
        <v>119779.58857315061</v>
      </c>
      <c r="AE37">
        <f t="shared" si="26"/>
        <v>13424.052302213538</v>
      </c>
      <c r="AF37">
        <f t="shared" si="27"/>
        <v>625045.48048731417</v>
      </c>
      <c r="AG37">
        <f t="shared" si="28"/>
        <v>42054.566655113973</v>
      </c>
      <c r="AH37">
        <f t="shared" si="29"/>
        <v>342840.78777343803</v>
      </c>
      <c r="AI37">
        <f t="shared" si="30"/>
        <v>80.567818899180253</v>
      </c>
      <c r="AJ37">
        <f t="shared" si="30"/>
        <v>112.45650845008993</v>
      </c>
      <c r="AK37">
        <f t="shared" si="30"/>
        <v>87.463212478360134</v>
      </c>
      <c r="AL37">
        <f t="shared" si="30"/>
        <v>76.15912050958184</v>
      </c>
      <c r="AM37">
        <f t="shared" si="31"/>
        <v>307.4414866288185</v>
      </c>
      <c r="AN37">
        <f t="shared" si="32"/>
        <v>147.32537696389352</v>
      </c>
      <c r="AO37">
        <f t="shared" si="33"/>
        <v>137.47320756844633</v>
      </c>
      <c r="AP37">
        <f t="shared" si="34"/>
        <v>44.903051638391119</v>
      </c>
      <c r="AQ37">
        <f t="shared" si="34"/>
        <v>-43.540160804642994</v>
      </c>
      <c r="AR37">
        <f t="shared" si="34"/>
        <v>-191.77567630581666</v>
      </c>
      <c r="AS37">
        <f t="shared" si="34"/>
        <v>82.517167407257517</v>
      </c>
      <c r="AT37">
        <f t="shared" si="35"/>
        <v>-58.690444356417231</v>
      </c>
      <c r="AU37">
        <f t="shared" si="36"/>
        <v>136.82178149051725</v>
      </c>
      <c r="AV37">
        <f t="shared" si="37"/>
        <v>-172.86932375045586</v>
      </c>
      <c r="AW37">
        <f t="shared" si="38"/>
        <v>0.25747205508918874</v>
      </c>
      <c r="AX37">
        <f t="shared" si="39"/>
        <v>0.74871934263089823</v>
      </c>
      <c r="AY37">
        <f t="shared" si="40"/>
        <v>0.87594502752746972</v>
      </c>
      <c r="AZ37">
        <f t="shared" si="41"/>
        <v>0.35420299745638389</v>
      </c>
      <c r="BB37" s="2" t="s">
        <v>64</v>
      </c>
      <c r="BC37" s="2"/>
      <c r="BD37" s="9">
        <f>C61</f>
        <v>0.52315479778775842</v>
      </c>
      <c r="BE37" s="9">
        <f t="shared" ref="BE37:BG37" si="48">D61</f>
        <v>0.35485824741709843</v>
      </c>
      <c r="BF37" s="9">
        <f t="shared" si="48"/>
        <v>0.44676203628410444</v>
      </c>
      <c r="BG37" s="9">
        <f t="shared" si="48"/>
        <v>0.53472410975025497</v>
      </c>
    </row>
    <row r="38" spans="1:59" x14ac:dyDescent="0.2">
      <c r="A38">
        <v>29</v>
      </c>
      <c r="B38">
        <v>0.7</v>
      </c>
      <c r="C38">
        <f t="shared" si="9"/>
        <v>110.61502946013758</v>
      </c>
      <c r="D38">
        <f t="shared" si="10"/>
        <v>235.92892019758662</v>
      </c>
      <c r="E38">
        <f t="shared" si="11"/>
        <v>254.07386001685865</v>
      </c>
      <c r="F38">
        <f t="shared" si="12"/>
        <v>160.85698900341191</v>
      </c>
      <c r="G38">
        <v>144.14669796491728</v>
      </c>
      <c r="H38">
        <v>229.90782944865236</v>
      </c>
      <c r="I38">
        <v>204.00344468589489</v>
      </c>
      <c r="J38">
        <v>191.12130464815411</v>
      </c>
      <c r="K38">
        <v>72.919600474710791</v>
      </c>
      <c r="L38">
        <v>74.409912532953967</v>
      </c>
      <c r="M38">
        <v>36.867819926008131</v>
      </c>
      <c r="N38">
        <v>86.213121589681847</v>
      </c>
      <c r="O38">
        <f t="shared" si="13"/>
        <v>68.583367725006696</v>
      </c>
      <c r="P38">
        <f t="shared" si="14"/>
        <v>-29.124930516658253</v>
      </c>
      <c r="Q38">
        <f t="shared" si="15"/>
        <v>34.292817681005538</v>
      </c>
      <c r="R38">
        <f t="shared" si="16"/>
        <v>-4.267971134820101</v>
      </c>
      <c r="S38">
        <f t="shared" si="17"/>
        <v>769.1792767476187</v>
      </c>
      <c r="T38">
        <f t="shared" si="18"/>
        <v>270.41045452335476</v>
      </c>
      <c r="U38">
        <f t="shared" si="19"/>
        <v>69.483283754533829</v>
      </c>
      <c r="V38">
        <f t="shared" si="20"/>
        <v>335.26800261307142</v>
      </c>
      <c r="W38">
        <f t="shared" si="21"/>
        <v>159.13272206439262</v>
      </c>
      <c r="X38">
        <f t="shared" si="22"/>
        <v>64.315396590186538</v>
      </c>
      <c r="Y38">
        <f t="shared" si="23"/>
        <v>433.91127413454728</v>
      </c>
      <c r="Z38">
        <f t="shared" si="24"/>
        <v>111.27773245896211</v>
      </c>
      <c r="AA38">
        <f t="shared" si="25"/>
        <v>5.1678871643472633</v>
      </c>
      <c r="AB38">
        <f t="shared" si="26"/>
        <v>20778.270534189087</v>
      </c>
      <c r="AC38">
        <f t="shared" si="26"/>
        <v>52857.61004179062</v>
      </c>
      <c r="AD38">
        <f t="shared" si="26"/>
        <v>41617.405443710973</v>
      </c>
      <c r="AE38">
        <f t="shared" si="26"/>
        <v>36527.353090412536</v>
      </c>
      <c r="AF38">
        <f t="shared" si="27"/>
        <v>591636.75977798982</v>
      </c>
      <c r="AG38">
        <f t="shared" si="28"/>
        <v>112404.63357615846</v>
      </c>
      <c r="AH38">
        <f t="shared" si="29"/>
        <v>188278.99382106625</v>
      </c>
      <c r="AI38">
        <f t="shared" si="30"/>
        <v>121.66305972460985</v>
      </c>
      <c r="AJ38">
        <f t="shared" si="30"/>
        <v>109.45091571535377</v>
      </c>
      <c r="AK38">
        <f t="shared" si="30"/>
        <v>66.577978002436993</v>
      </c>
      <c r="AL38">
        <f t="shared" si="30"/>
        <v>113.0538840289921</v>
      </c>
      <c r="AM38">
        <f t="shared" si="31"/>
        <v>301.20424217907203</v>
      </c>
      <c r="AN38">
        <f t="shared" si="32"/>
        <v>221.21272460880954</v>
      </c>
      <c r="AO38">
        <f t="shared" si="33"/>
        <v>113.82515757364045</v>
      </c>
      <c r="AP38">
        <f t="shared" si="34"/>
        <v>-53.079691999603156</v>
      </c>
      <c r="AQ38">
        <f t="shared" si="34"/>
        <v>-138.57584623201203</v>
      </c>
      <c r="AR38">
        <f t="shared" si="34"/>
        <v>-32.285160321431455</v>
      </c>
      <c r="AS38">
        <f t="shared" si="34"/>
        <v>-117.3218551638122</v>
      </c>
      <c r="AT38">
        <f t="shared" si="35"/>
        <v>-231.7209584245382</v>
      </c>
      <c r="AU38">
        <f t="shared" si="36"/>
        <v>-156.897328018623</v>
      </c>
      <c r="AV38">
        <f t="shared" si="37"/>
        <v>-108.65727040929319</v>
      </c>
      <c r="AW38">
        <f t="shared" si="38"/>
        <v>0.41602727193538813</v>
      </c>
      <c r="AX38">
        <f t="shared" si="39"/>
        <v>0.71893004281645012</v>
      </c>
      <c r="AY38">
        <f t="shared" si="40"/>
        <v>0.51632475049488147</v>
      </c>
      <c r="AZ38">
        <f t="shared" si="41"/>
        <v>0.58427797537307047</v>
      </c>
      <c r="BB38" s="4" t="s">
        <v>66</v>
      </c>
      <c r="BC38" s="4"/>
      <c r="BD38" s="8"/>
      <c r="BE38" s="8"/>
      <c r="BF38" s="8"/>
      <c r="BG38" s="8"/>
    </row>
    <row r="39" spans="1:59" x14ac:dyDescent="0.2">
      <c r="A39">
        <v>30</v>
      </c>
      <c r="B39">
        <v>0.7</v>
      </c>
      <c r="C39">
        <f t="shared" si="9"/>
        <v>102.05005014041059</v>
      </c>
      <c r="D39">
        <f t="shared" si="10"/>
        <v>225.46038405322628</v>
      </c>
      <c r="E39">
        <f t="shared" si="11"/>
        <v>237.45555298179767</v>
      </c>
      <c r="F39">
        <f t="shared" si="12"/>
        <v>151.76628601680213</v>
      </c>
      <c r="G39">
        <v>139.81046521521318</v>
      </c>
      <c r="H39">
        <v>126.37298639904014</v>
      </c>
      <c r="I39">
        <v>201.4284424408923</v>
      </c>
      <c r="J39">
        <v>100.64021192365216</v>
      </c>
      <c r="K39">
        <v>62.323852748069442</v>
      </c>
      <c r="L39">
        <v>77.028636364309733</v>
      </c>
      <c r="M39">
        <v>31.4008184095625</v>
      </c>
      <c r="N39">
        <v>92.0800462954886</v>
      </c>
      <c r="O39">
        <f t="shared" si="13"/>
        <v>2.6174620020126298</v>
      </c>
      <c r="P39">
        <f t="shared" si="14"/>
        <v>71.435140216682001</v>
      </c>
      <c r="Q39">
        <f t="shared" si="15"/>
        <v>-4.838139548886037</v>
      </c>
      <c r="R39">
        <f t="shared" si="16"/>
        <v>162.86085321295067</v>
      </c>
      <c r="S39">
        <f t="shared" si="17"/>
        <v>568.25210597879777</v>
      </c>
      <c r="T39">
        <f t="shared" si="18"/>
        <v>262.83335381743029</v>
      </c>
      <c r="U39">
        <f t="shared" si="19"/>
        <v>232.07531588275936</v>
      </c>
      <c r="V39">
        <f t="shared" si="20"/>
        <v>240.45067713886533</v>
      </c>
      <c r="W39">
        <f t="shared" si="21"/>
        <v>154.40389904355806</v>
      </c>
      <c r="X39">
        <f t="shared" si="22"/>
        <v>165.47831521496335</v>
      </c>
      <c r="Y39">
        <f t="shared" si="23"/>
        <v>327.80142883993244</v>
      </c>
      <c r="Z39">
        <f t="shared" si="24"/>
        <v>108.42945477387224</v>
      </c>
      <c r="AA39">
        <f t="shared" si="25"/>
        <v>66.597000667795953</v>
      </c>
      <c r="AB39">
        <f t="shared" si="26"/>
        <v>19546.966183694334</v>
      </c>
      <c r="AC39">
        <f t="shared" si="26"/>
        <v>15970.131691411985</v>
      </c>
      <c r="AD39">
        <f t="shared" si="26"/>
        <v>40573.417424163861</v>
      </c>
      <c r="AE39">
        <f t="shared" si="26"/>
        <v>10128.452256037619</v>
      </c>
      <c r="AF39">
        <f t="shared" si="27"/>
        <v>322910.45594933879</v>
      </c>
      <c r="AG39">
        <f t="shared" si="28"/>
        <v>57816.528136538851</v>
      </c>
      <c r="AH39">
        <f t="shared" si="29"/>
        <v>107453.7767495013</v>
      </c>
      <c r="AI39">
        <f t="shared" si="30"/>
        <v>118.65541933107242</v>
      </c>
      <c r="AJ39">
        <f t="shared" si="30"/>
        <v>68.935659469536958</v>
      </c>
      <c r="AK39">
        <f t="shared" si="30"/>
        <v>66.006424042846689</v>
      </c>
      <c r="AL39">
        <f t="shared" si="30"/>
        <v>67.492627275217529</v>
      </c>
      <c r="AM39">
        <f t="shared" si="31"/>
        <v>237.02087760060135</v>
      </c>
      <c r="AN39">
        <f t="shared" si="32"/>
        <v>168.91284465733466</v>
      </c>
      <c r="AO39">
        <f t="shared" si="33"/>
        <v>92.30766810078353</v>
      </c>
      <c r="AP39">
        <f t="shared" si="34"/>
        <v>-116.03795732905979</v>
      </c>
      <c r="AQ39">
        <f t="shared" si="34"/>
        <v>2.4994807471450429</v>
      </c>
      <c r="AR39">
        <f t="shared" si="34"/>
        <v>-70.844563591732722</v>
      </c>
      <c r="AS39">
        <f t="shared" si="34"/>
        <v>95.368225937733143</v>
      </c>
      <c r="AT39">
        <f t="shared" si="35"/>
        <v>-4.9455617178419971</v>
      </c>
      <c r="AU39">
        <f t="shared" si="36"/>
        <v>-3.4345294423713142</v>
      </c>
      <c r="AV39">
        <f t="shared" si="37"/>
        <v>-25.710667432987577</v>
      </c>
      <c r="AW39">
        <f t="shared" si="38"/>
        <v>0.4035123055379245</v>
      </c>
      <c r="AX39">
        <f t="shared" si="39"/>
        <v>0.39517286879956298</v>
      </c>
      <c r="AY39">
        <f t="shared" si="40"/>
        <v>0.50980752038770449</v>
      </c>
      <c r="AZ39">
        <f t="shared" si="41"/>
        <v>0.30766773684451271</v>
      </c>
      <c r="BB39" s="4" t="s">
        <v>63</v>
      </c>
      <c r="BC39" s="4"/>
      <c r="BD39" s="8">
        <f>C62</f>
        <v>0.3683468595690374</v>
      </c>
      <c r="BE39" s="8">
        <f t="shared" ref="BE39:BG39" si="49">D62</f>
        <v>0.31883062503723697</v>
      </c>
      <c r="BF39" s="8">
        <f t="shared" si="49"/>
        <v>0.11433024225667898</v>
      </c>
      <c r="BG39" s="8">
        <f t="shared" si="49"/>
        <v>0.11769831017499569</v>
      </c>
    </row>
    <row r="40" spans="1:59" x14ac:dyDescent="0.2">
      <c r="A40">
        <v>31</v>
      </c>
      <c r="B40">
        <v>0.7</v>
      </c>
      <c r="C40">
        <f t="shared" si="9"/>
        <v>94.760101226848377</v>
      </c>
      <c r="D40">
        <f t="shared" si="10"/>
        <v>216.40044934491627</v>
      </c>
      <c r="E40">
        <f t="shared" si="11"/>
        <v>222.31881689833665</v>
      </c>
      <c r="F40">
        <f t="shared" si="12"/>
        <v>144.01713411467395</v>
      </c>
      <c r="G40">
        <v>80.104074469156373</v>
      </c>
      <c r="H40">
        <v>120.77949025141241</v>
      </c>
      <c r="I40">
        <v>165.18948448244376</v>
      </c>
      <c r="J40">
        <v>171.42101884111423</v>
      </c>
      <c r="K40">
        <v>48.408457318790454</v>
      </c>
      <c r="L40">
        <v>81.614941569086426</v>
      </c>
      <c r="M40">
        <v>37.54965075633627</v>
      </c>
      <c r="N40">
        <v>80.362975222680248</v>
      </c>
      <c r="O40">
        <f t="shared" si="13"/>
        <v>48.628774593346819</v>
      </c>
      <c r="P40">
        <f t="shared" si="14"/>
        <v>129.48644909204319</v>
      </c>
      <c r="Q40">
        <f t="shared" si="15"/>
        <v>151.61398745715667</v>
      </c>
      <c r="R40">
        <f t="shared" si="16"/>
        <v>116.70778138804586</v>
      </c>
      <c r="S40">
        <f t="shared" si="17"/>
        <v>537.49406804412683</v>
      </c>
      <c r="T40">
        <f t="shared" si="18"/>
        <v>247.93602486689338</v>
      </c>
      <c r="U40">
        <f t="shared" si="19"/>
        <v>446.43699253059253</v>
      </c>
      <c r="V40">
        <f t="shared" si="20"/>
        <v>251.52509331027062</v>
      </c>
      <c r="W40">
        <f t="shared" si="21"/>
        <v>128.77143254147069</v>
      </c>
      <c r="X40">
        <f t="shared" si="22"/>
        <v>165.33655598139262</v>
      </c>
      <c r="Y40">
        <f t="shared" si="23"/>
        <v>285.96897473385616</v>
      </c>
      <c r="Z40">
        <f t="shared" si="24"/>
        <v>119.16459232542269</v>
      </c>
      <c r="AA40">
        <f t="shared" si="25"/>
        <v>281.10043654919986</v>
      </c>
      <c r="AB40">
        <f t="shared" si="26"/>
        <v>6416.6627465601496</v>
      </c>
      <c r="AC40">
        <f t="shared" si="26"/>
        <v>14587.685265391026</v>
      </c>
      <c r="AD40">
        <f t="shared" si="26"/>
        <v>27287.565783575526</v>
      </c>
      <c r="AE40">
        <f t="shared" si="26"/>
        <v>29385.165700525642</v>
      </c>
      <c r="AF40">
        <f t="shared" si="27"/>
        <v>288899.87318262446</v>
      </c>
      <c r="AG40">
        <f t="shared" si="28"/>
        <v>63264.872564740341</v>
      </c>
      <c r="AH40">
        <f t="shared" si="29"/>
        <v>81778.254510332859</v>
      </c>
      <c r="AI40">
        <f t="shared" si="30"/>
        <v>73.12885868068156</v>
      </c>
      <c r="AJ40">
        <f t="shared" si="30"/>
        <v>66.337479066952753</v>
      </c>
      <c r="AK40">
        <f t="shared" si="30"/>
        <v>57.233745012171383</v>
      </c>
      <c r="AL40">
        <f t="shared" si="30"/>
        <v>104.35297312904572</v>
      </c>
      <c r="AM40">
        <f t="shared" si="31"/>
        <v>226.29078258832965</v>
      </c>
      <c r="AN40">
        <f t="shared" si="32"/>
        <v>175.43874356640592</v>
      </c>
      <c r="AO40">
        <f t="shared" si="33"/>
        <v>82.700603027274013</v>
      </c>
      <c r="AP40">
        <f t="shared" si="34"/>
        <v>-24.500084087334741</v>
      </c>
      <c r="AQ40">
        <f t="shared" si="34"/>
        <v>63.148970025090435</v>
      </c>
      <c r="AR40">
        <f t="shared" si="34"/>
        <v>94.380242444985285</v>
      </c>
      <c r="AS40">
        <f t="shared" si="34"/>
        <v>12.354808259000137</v>
      </c>
      <c r="AT40">
        <f t="shared" si="35"/>
        <v>220.14620994226289</v>
      </c>
      <c r="AU40">
        <f t="shared" si="36"/>
        <v>-10.102187585013297</v>
      </c>
      <c r="AV40">
        <f t="shared" si="37"/>
        <v>198.39983352192584</v>
      </c>
      <c r="AW40">
        <f t="shared" si="38"/>
        <v>0.23119141848412736</v>
      </c>
      <c r="AX40">
        <f t="shared" si="39"/>
        <v>0.37768180538275237</v>
      </c>
      <c r="AY40">
        <f t="shared" si="40"/>
        <v>0.4180881332229438</v>
      </c>
      <c r="AZ40">
        <f t="shared" si="41"/>
        <v>0.52405212495415288</v>
      </c>
      <c r="BB40" s="5" t="s">
        <v>64</v>
      </c>
      <c r="BC40" s="5"/>
      <c r="BD40" s="10">
        <f>C63</f>
        <v>1.0524195987686784</v>
      </c>
      <c r="BE40" s="10">
        <f t="shared" ref="BE40" si="50">D63</f>
        <v>1.5941531251861847</v>
      </c>
      <c r="BF40" s="10">
        <f t="shared" ref="BF40" si="51">E63</f>
        <v>2.2866048451335796</v>
      </c>
      <c r="BG40" s="10">
        <f t="shared" ref="BG40" si="52">F63</f>
        <v>0.39232770058331895</v>
      </c>
    </row>
    <row r="41" spans="1:59" x14ac:dyDescent="0.2">
      <c r="A41">
        <v>32</v>
      </c>
      <c r="B41">
        <v>0.7</v>
      </c>
      <c r="C41">
        <f t="shared" si="9"/>
        <v>88.474467477682595</v>
      </c>
      <c r="D41">
        <f t="shared" si="10"/>
        <v>208.4888100214894</v>
      </c>
      <c r="E41">
        <f t="shared" si="11"/>
        <v>208.48349858769558</v>
      </c>
      <c r="F41">
        <f t="shared" si="12"/>
        <v>137.33325852809855</v>
      </c>
      <c r="G41">
        <v>80.324391743712738</v>
      </c>
      <c r="H41">
        <v>168.65099777436916</v>
      </c>
      <c r="I41">
        <v>279.25382118326417</v>
      </c>
      <c r="J41">
        <v>207.76582500647984</v>
      </c>
      <c r="K41">
        <v>55.155896314443488</v>
      </c>
      <c r="L41">
        <v>61.667536869885161</v>
      </c>
      <c r="M41">
        <v>29.026273845538178</v>
      </c>
      <c r="N41">
        <v>83.278776569087825</v>
      </c>
      <c r="O41">
        <f t="shared" si="13"/>
        <v>24.048321749341348</v>
      </c>
      <c r="P41">
        <f t="shared" si="14"/>
        <v>108.93827399594798</v>
      </c>
      <c r="Q41">
        <f t="shared" si="15"/>
        <v>51.357796081979295</v>
      </c>
      <c r="R41">
        <f t="shared" si="16"/>
        <v>-37.164130355142547</v>
      </c>
      <c r="S41">
        <f t="shared" si="17"/>
        <v>735.99503570782599</v>
      </c>
      <c r="T41">
        <f t="shared" si="18"/>
        <v>229.12848359895466</v>
      </c>
      <c r="U41">
        <f t="shared" si="19"/>
        <v>147.18026147212598</v>
      </c>
      <c r="V41">
        <f t="shared" si="20"/>
        <v>288.09021675019255</v>
      </c>
      <c r="W41">
        <f t="shared" si="21"/>
        <v>138.43467288353131</v>
      </c>
      <c r="X41">
        <f t="shared" si="22"/>
        <v>-13.115808605801163</v>
      </c>
      <c r="Y41">
        <f t="shared" si="23"/>
        <v>447.90481895763332</v>
      </c>
      <c r="Z41">
        <f t="shared" si="24"/>
        <v>90.693810715423339</v>
      </c>
      <c r="AA41">
        <f t="shared" si="25"/>
        <v>160.29607007792725</v>
      </c>
      <c r="AB41">
        <f t="shared" si="26"/>
        <v>6452.007908997427</v>
      </c>
      <c r="AC41">
        <f t="shared" si="26"/>
        <v>28443.159050290273</v>
      </c>
      <c r="AD41">
        <f t="shared" si="26"/>
        <v>77982.696645454474</v>
      </c>
      <c r="AE41">
        <f t="shared" si="26"/>
        <v>43166.638040623206</v>
      </c>
      <c r="AF41">
        <f t="shared" si="27"/>
        <v>541688.69258656411</v>
      </c>
      <c r="AG41">
        <f t="shared" si="28"/>
        <v>82995.972987172921</v>
      </c>
      <c r="AH41">
        <f t="shared" si="29"/>
        <v>200618.72684547029</v>
      </c>
      <c r="AI41">
        <f t="shared" si="30"/>
        <v>73.310952165126807</v>
      </c>
      <c r="AJ41">
        <f t="shared" si="30"/>
        <v>87.21659380935219</v>
      </c>
      <c r="AK41">
        <f t="shared" si="30"/>
        <v>80.245540961539263</v>
      </c>
      <c r="AL41">
        <f t="shared" si="30"/>
        <v>119.87630073090347</v>
      </c>
      <c r="AM41">
        <f t="shared" si="31"/>
        <v>291.31081767348064</v>
      </c>
      <c r="AN41">
        <f t="shared" si="32"/>
        <v>196.201708901496</v>
      </c>
      <c r="AO41">
        <f t="shared" si="33"/>
        <v>116.35757886541319</v>
      </c>
      <c r="AP41">
        <f t="shared" si="34"/>
        <v>-49.262630415785459</v>
      </c>
      <c r="AQ41">
        <f t="shared" si="34"/>
        <v>21.72168018659579</v>
      </c>
      <c r="AR41">
        <f t="shared" si="34"/>
        <v>-28.887744879559968</v>
      </c>
      <c r="AS41">
        <f t="shared" si="34"/>
        <v>-157.040431086046</v>
      </c>
      <c r="AT41">
        <f t="shared" si="35"/>
        <v>-144.13055620135466</v>
      </c>
      <c r="AU41">
        <f t="shared" si="36"/>
        <v>-209.31751750729717</v>
      </c>
      <c r="AV41">
        <f t="shared" si="37"/>
        <v>43.938491212514066</v>
      </c>
      <c r="AW41">
        <f t="shared" si="38"/>
        <v>0.23182728455659357</v>
      </c>
      <c r="AX41">
        <f t="shared" si="39"/>
        <v>0.52737772933498051</v>
      </c>
      <c r="AY41">
        <f t="shared" si="40"/>
        <v>0.70678051426628841</v>
      </c>
      <c r="AZ41">
        <f t="shared" si="41"/>
        <v>0.63516202869157279</v>
      </c>
    </row>
    <row r="42" spans="1:59" x14ac:dyDescent="0.2">
      <c r="A42">
        <v>33</v>
      </c>
      <c r="B42">
        <v>0.7</v>
      </c>
      <c r="C42">
        <f t="shared" si="9"/>
        <v>82.995055500860929</v>
      </c>
      <c r="D42">
        <f t="shared" si="10"/>
        <v>201.52621696089321</v>
      </c>
      <c r="E42">
        <f t="shared" si="11"/>
        <v>195.79762172585117</v>
      </c>
      <c r="F42">
        <f t="shared" si="12"/>
        <v>131.51033453045517</v>
      </c>
      <c r="G42">
        <v>49.216817178610597</v>
      </c>
      <c r="H42">
        <v>215.92173490043197</v>
      </c>
      <c r="I42">
        <v>301.58534341970528</v>
      </c>
      <c r="J42">
        <v>87.322918082249473</v>
      </c>
      <c r="K42">
        <v>60.09204547352919</v>
      </c>
      <c r="L42">
        <v>86.964359372690424</v>
      </c>
      <c r="M42">
        <v>25.318703226062127</v>
      </c>
      <c r="N42">
        <v>78.557148680817676</v>
      </c>
      <c r="O42">
        <f t="shared" si="13"/>
        <v>75.571950919055837</v>
      </c>
      <c r="P42">
        <f t="shared" si="14"/>
        <v>96.592461804416516</v>
      </c>
      <c r="Q42">
        <f t="shared" si="15"/>
        <v>-115.26553583989559</v>
      </c>
      <c r="R42">
        <f t="shared" si="16"/>
        <v>138.2797296244986</v>
      </c>
      <c r="S42">
        <f t="shared" si="17"/>
        <v>654.04681358099731</v>
      </c>
      <c r="T42">
        <f t="shared" si="18"/>
        <v>250.93225675309941</v>
      </c>
      <c r="U42">
        <f t="shared" si="19"/>
        <v>195.1786065080754</v>
      </c>
      <c r="V42">
        <f t="shared" si="20"/>
        <v>136.53973526086008</v>
      </c>
      <c r="W42">
        <f t="shared" si="21"/>
        <v>138.64919415434687</v>
      </c>
      <c r="X42">
        <f t="shared" si="22"/>
        <v>213.85168054355447</v>
      </c>
      <c r="Y42">
        <f t="shared" si="23"/>
        <v>517.50707832013723</v>
      </c>
      <c r="Z42">
        <f t="shared" si="24"/>
        <v>112.28306259875255</v>
      </c>
      <c r="AA42">
        <f t="shared" si="25"/>
        <v>-18.673074035479047</v>
      </c>
      <c r="AB42">
        <f t="shared" si="26"/>
        <v>2422.2950931927794</v>
      </c>
      <c r="AC42">
        <f t="shared" si="26"/>
        <v>46622.195602412423</v>
      </c>
      <c r="AD42">
        <f t="shared" si="26"/>
        <v>90953.719365581579</v>
      </c>
      <c r="AE42">
        <f t="shared" si="26"/>
        <v>7625.2920223992523</v>
      </c>
      <c r="AF42">
        <f t="shared" si="27"/>
        <v>427777.23435545585</v>
      </c>
      <c r="AG42">
        <f t="shared" si="28"/>
        <v>18643.099305105759</v>
      </c>
      <c r="AH42">
        <f t="shared" si="29"/>
        <v>267813.57611144462</v>
      </c>
      <c r="AI42">
        <f t="shared" si="30"/>
        <v>46.566653303740694</v>
      </c>
      <c r="AJ42">
        <f t="shared" si="30"/>
        <v>104.81774741922221</v>
      </c>
      <c r="AK42">
        <f t="shared" si="30"/>
        <v>83.172174483340484</v>
      </c>
      <c r="AL42">
        <f t="shared" si="30"/>
        <v>59.578285895079567</v>
      </c>
      <c r="AM42">
        <f t="shared" si="31"/>
        <v>265.68105477698595</v>
      </c>
      <c r="AN42">
        <f t="shared" si="32"/>
        <v>102.30280739546683</v>
      </c>
      <c r="AO42">
        <f t="shared" si="33"/>
        <v>127.89674129194276</v>
      </c>
      <c r="AP42">
        <f t="shared" si="34"/>
        <v>29.005297615315143</v>
      </c>
      <c r="AQ42">
        <f t="shared" si="34"/>
        <v>-8.2252856148056992</v>
      </c>
      <c r="AR42">
        <f t="shared" si="34"/>
        <v>-198.43771032323608</v>
      </c>
      <c r="AS42">
        <f t="shared" si="34"/>
        <v>78.701443729419026</v>
      </c>
      <c r="AT42">
        <f t="shared" si="35"/>
        <v>-70.502448268910541</v>
      </c>
      <c r="AU42">
        <f t="shared" si="36"/>
        <v>111.54887314808764</v>
      </c>
      <c r="AV42">
        <f t="shared" si="37"/>
        <v>-146.56981532742179</v>
      </c>
      <c r="AW42">
        <f t="shared" si="38"/>
        <v>0.14204652949555244</v>
      </c>
      <c r="AX42">
        <f t="shared" si="39"/>
        <v>0.67519502267163733</v>
      </c>
      <c r="AY42">
        <f t="shared" si="40"/>
        <v>0.76330072481790257</v>
      </c>
      <c r="AZ42">
        <f t="shared" si="41"/>
        <v>0.2669553657280247</v>
      </c>
    </row>
    <row r="43" spans="1:59" x14ac:dyDescent="0.2">
      <c r="A43">
        <v>34</v>
      </c>
      <c r="B43">
        <v>0.7</v>
      </c>
      <c r="C43">
        <f t="shared" ref="C43:C59" si="53">MAX(C42*(1+C$4*(1-C42/C$5))-C$6*$B42*C42,1)</f>
        <v>78.173330034547234</v>
      </c>
      <c r="D43">
        <f t="shared" ref="D43:D59" si="54">MAX(D42*(1+D$4*(1-D42/D$5))-D$6*$B42*D42,1)</f>
        <v>195.35740135991028</v>
      </c>
      <c r="E43">
        <f t="shared" ref="E43:E59" si="55">MAX(E42*(1+E$4*(1-E42/E$5))-E$6*$B42*E42,1)</f>
        <v>184.13204598946717</v>
      </c>
      <c r="F43">
        <f t="shared" ref="F43:F59" si="56">MAX(F42*(1+F$4*(1-F42/F$5))-F$6*$B42*F42,1)</f>
        <v>126.39376705868608</v>
      </c>
      <c r="G43">
        <v>64.696722624137252</v>
      </c>
      <c r="H43">
        <v>225.54983733215806</v>
      </c>
      <c r="I43">
        <v>161.00110435374756</v>
      </c>
      <c r="J43">
        <v>147.04549902593041</v>
      </c>
      <c r="K43">
        <v>53.826277655945233</v>
      </c>
      <c r="L43">
        <v>64.689762152944709</v>
      </c>
      <c r="M43">
        <v>27.091514104463744</v>
      </c>
      <c r="N43">
        <v>62.555224287797913</v>
      </c>
      <c r="O43">
        <f t="shared" si="13"/>
        <v>75.430481593424446</v>
      </c>
      <c r="P43">
        <f t="shared" si="14"/>
        <v>91.520094391830284</v>
      </c>
      <c r="Q43">
        <f t="shared" si="15"/>
        <v>29.726529414910107</v>
      </c>
      <c r="R43">
        <f t="shared" si="16"/>
        <v>-2.329763810058779</v>
      </c>
      <c r="S43">
        <f t="shared" si="17"/>
        <v>598.2931633359733</v>
      </c>
      <c r="T43">
        <f t="shared" si="18"/>
        <v>208.16277820115158</v>
      </c>
      <c r="U43">
        <f t="shared" si="19"/>
        <v>194.347341590106</v>
      </c>
      <c r="V43">
        <f t="shared" si="20"/>
        <v>211.74222165006768</v>
      </c>
      <c r="W43">
        <f t="shared" si="21"/>
        <v>116.38150194374315</v>
      </c>
      <c r="X43">
        <f t="shared" si="22"/>
        <v>73.100717783365653</v>
      </c>
      <c r="Y43">
        <f t="shared" si="23"/>
        <v>386.55094168590563</v>
      </c>
      <c r="Z43">
        <f t="shared" si="24"/>
        <v>91.78127625740845</v>
      </c>
      <c r="AA43">
        <f t="shared" si="25"/>
        <v>121.24662380674036</v>
      </c>
      <c r="AB43">
        <f t="shared" si="26"/>
        <v>4185.6659183045531</v>
      </c>
      <c r="AC43">
        <f t="shared" si="26"/>
        <v>50872.729120562966</v>
      </c>
      <c r="AD43">
        <f t="shared" si="26"/>
        <v>25921.355603126314</v>
      </c>
      <c r="AE43">
        <f t="shared" si="26"/>
        <v>21622.378783784901</v>
      </c>
      <c r="AF43">
        <f t="shared" si="27"/>
        <v>357954.7092945656</v>
      </c>
      <c r="AG43">
        <f t="shared" si="28"/>
        <v>44834.768429306387</v>
      </c>
      <c r="AH43">
        <f t="shared" si="29"/>
        <v>149421.63051826041</v>
      </c>
      <c r="AI43">
        <f t="shared" si="30"/>
        <v>60.135549095561011</v>
      </c>
      <c r="AJ43">
        <f t="shared" si="30"/>
        <v>108.03538266770624</v>
      </c>
      <c r="AK43">
        <f t="shared" si="30"/>
        <v>56.132071138695053</v>
      </c>
      <c r="AL43">
        <f t="shared" si="30"/>
        <v>92.647907390226607</v>
      </c>
      <c r="AM43">
        <f t="shared" si="31"/>
        <v>247.26892817006808</v>
      </c>
      <c r="AN43">
        <f t="shared" si="32"/>
        <v>151.48156884824297</v>
      </c>
      <c r="AO43">
        <f t="shared" si="33"/>
        <v>104.72655689163071</v>
      </c>
      <c r="AP43">
        <f t="shared" si="34"/>
        <v>15.294932497863435</v>
      </c>
      <c r="AQ43">
        <f t="shared" si="34"/>
        <v>-16.51528827587596</v>
      </c>
      <c r="AR43">
        <f t="shared" si="34"/>
        <v>-26.405541723784946</v>
      </c>
      <c r="AS43">
        <f t="shared" si="34"/>
        <v>-94.977671200285386</v>
      </c>
      <c r="AT43">
        <f t="shared" si="35"/>
        <v>-52.921586579962081</v>
      </c>
      <c r="AU43">
        <f t="shared" si="36"/>
        <v>-78.380851064877319</v>
      </c>
      <c r="AV43">
        <f t="shared" si="37"/>
        <v>16.520066915109652</v>
      </c>
      <c r="AW43">
        <f t="shared" si="38"/>
        <v>0.18672367384392738</v>
      </c>
      <c r="AX43">
        <f t="shared" si="39"/>
        <v>0.70530244489419347</v>
      </c>
      <c r="AY43">
        <f t="shared" si="40"/>
        <v>0.4074875067077568</v>
      </c>
      <c r="AZ43">
        <f t="shared" si="41"/>
        <v>0.44953359133226917</v>
      </c>
    </row>
    <row r="44" spans="1:59" x14ac:dyDescent="0.2">
      <c r="A44">
        <v>35</v>
      </c>
      <c r="B44">
        <v>0.7</v>
      </c>
      <c r="C44">
        <f t="shared" si="53"/>
        <v>73.89558136446405</v>
      </c>
      <c r="D44">
        <f t="shared" si="54"/>
        <v>189.85946572146696</v>
      </c>
      <c r="E44">
        <f t="shared" si="55"/>
        <v>173.37630311386175</v>
      </c>
      <c r="F44">
        <f t="shared" si="56"/>
        <v>121.86428713026228</v>
      </c>
      <c r="G44">
        <v>86.300926561616464</v>
      </c>
      <c r="H44">
        <v>252.38016957104364</v>
      </c>
      <c r="I44">
        <v>163.63611966419393</v>
      </c>
      <c r="J44">
        <v>82.16051092807372</v>
      </c>
      <c r="K44">
        <v>49.958967854558331</v>
      </c>
      <c r="L44">
        <v>60.433694621604168</v>
      </c>
      <c r="M44">
        <v>24.864851836365432</v>
      </c>
      <c r="N44">
        <v>51.484525318066673</v>
      </c>
      <c r="O44">
        <f t="shared" si="13"/>
        <v>40.935135455236697</v>
      </c>
      <c r="P44">
        <f t="shared" si="14"/>
        <v>-52.844328955769491</v>
      </c>
      <c r="Q44">
        <f t="shared" si="15"/>
        <v>56.643949207133858</v>
      </c>
      <c r="R44">
        <f t="shared" si="16"/>
        <v>61.318870435333693</v>
      </c>
      <c r="S44">
        <f t="shared" si="17"/>
        <v>584.47772672492772</v>
      </c>
      <c r="T44">
        <f t="shared" si="18"/>
        <v>186.7420396305946</v>
      </c>
      <c r="U44">
        <f t="shared" si="19"/>
        <v>106.05362614193473</v>
      </c>
      <c r="V44">
        <f t="shared" si="20"/>
        <v>168.46143748969018</v>
      </c>
      <c r="W44">
        <f t="shared" si="21"/>
        <v>101.44349317262501</v>
      </c>
      <c r="X44">
        <f t="shared" si="22"/>
        <v>102.2540058905704</v>
      </c>
      <c r="Y44">
        <f t="shared" si="23"/>
        <v>416.01628923523754</v>
      </c>
      <c r="Z44">
        <f t="shared" si="24"/>
        <v>85.298546457969593</v>
      </c>
      <c r="AA44">
        <f t="shared" si="25"/>
        <v>3.7996202513643595</v>
      </c>
      <c r="AB44">
        <f t="shared" si="26"/>
        <v>7447.8499253935179</v>
      </c>
      <c r="AC44">
        <f t="shared" si="26"/>
        <v>63695.749992708741</v>
      </c>
      <c r="AD44">
        <f t="shared" si="26"/>
        <v>26776.779658754396</v>
      </c>
      <c r="AE44">
        <f t="shared" si="26"/>
        <v>6750.3495559621215</v>
      </c>
      <c r="AF44">
        <f t="shared" si="27"/>
        <v>341614.21303753927</v>
      </c>
      <c r="AG44">
        <f t="shared" si="28"/>
        <v>28379.255921092794</v>
      </c>
      <c r="AH44">
        <f t="shared" si="29"/>
        <v>173069.5529090568</v>
      </c>
      <c r="AI44">
        <f t="shared" si="30"/>
        <v>78.210747255231084</v>
      </c>
      <c r="AJ44">
        <f t="shared" si="30"/>
        <v>116.3459017299478</v>
      </c>
      <c r="AK44">
        <f t="shared" si="30"/>
        <v>56.827283246239361</v>
      </c>
      <c r="AL44">
        <f t="shared" si="30"/>
        <v>56.426912830009975</v>
      </c>
      <c r="AM44">
        <f t="shared" si="31"/>
        <v>242.58446574441706</v>
      </c>
      <c r="AN44">
        <f t="shared" si="32"/>
        <v>123.79987917801328</v>
      </c>
      <c r="AO44">
        <f t="shared" si="33"/>
        <v>110.48304388693728</v>
      </c>
      <c r="AP44">
        <f t="shared" si="34"/>
        <v>-37.275611799994387</v>
      </c>
      <c r="AQ44">
        <f t="shared" si="34"/>
        <v>-169.1902306857173</v>
      </c>
      <c r="AR44">
        <f t="shared" si="34"/>
        <v>-0.18333403910550317</v>
      </c>
      <c r="AS44">
        <f t="shared" si="34"/>
        <v>4.8919576053237179</v>
      </c>
      <c r="AT44">
        <f t="shared" si="35"/>
        <v>-136.53083960248233</v>
      </c>
      <c r="AU44">
        <f t="shared" si="36"/>
        <v>-21.545873287442888</v>
      </c>
      <c r="AV44">
        <f t="shared" si="37"/>
        <v>-106.68342363557292</v>
      </c>
      <c r="AW44">
        <f t="shared" si="38"/>
        <v>0.24907638919112701</v>
      </c>
      <c r="AX44">
        <f t="shared" si="39"/>
        <v>0.78920185776560081</v>
      </c>
      <c r="AY44">
        <f t="shared" si="40"/>
        <v>0.41415662753957028</v>
      </c>
      <c r="AZ44">
        <f t="shared" si="41"/>
        <v>0.25117334286225312</v>
      </c>
    </row>
    <row r="45" spans="1:59" x14ac:dyDescent="0.2">
      <c r="A45">
        <v>36</v>
      </c>
      <c r="B45">
        <v>0.7</v>
      </c>
      <c r="C45">
        <f t="shared" si="53"/>
        <v>70.073191502829559</v>
      </c>
      <c r="D45">
        <f t="shared" si="54"/>
        <v>184.93379231792395</v>
      </c>
      <c r="E45">
        <f t="shared" si="55"/>
        <v>163.43531674116429</v>
      </c>
      <c r="F45">
        <f t="shared" si="56"/>
        <v>117.82831592881257</v>
      </c>
      <c r="G45">
        <v>77.27709416229483</v>
      </c>
      <c r="H45">
        <v>139.10214599366998</v>
      </c>
      <c r="I45">
        <v>195.41521703496235</v>
      </c>
      <c r="J45">
        <v>91.99485604534074</v>
      </c>
      <c r="K45">
        <v>46.286392581222906</v>
      </c>
      <c r="L45">
        <v>74.403657357417572</v>
      </c>
      <c r="M45">
        <v>23.760145648460171</v>
      </c>
      <c r="N45">
        <v>65.585786832990024</v>
      </c>
      <c r="O45">
        <f t="shared" si="13"/>
        <v>71.394540864507889</v>
      </c>
      <c r="P45">
        <f t="shared" si="14"/>
        <v>125.42036221836482</v>
      </c>
      <c r="Q45">
        <f t="shared" si="15"/>
        <v>-17.411442677122633</v>
      </c>
      <c r="R45">
        <f t="shared" si="16"/>
        <v>69.189776431832556</v>
      </c>
      <c r="S45">
        <f t="shared" si="17"/>
        <v>503.78931323626784</v>
      </c>
      <c r="T45">
        <f t="shared" si="18"/>
        <v>210.03598242009065</v>
      </c>
      <c r="U45">
        <f t="shared" si="19"/>
        <v>248.59323683758265</v>
      </c>
      <c r="V45">
        <f t="shared" si="20"/>
        <v>169.27195020763557</v>
      </c>
      <c r="W45">
        <f t="shared" si="21"/>
        <v>111.87217941421292</v>
      </c>
      <c r="X45">
        <f t="shared" si="22"/>
        <v>140.58431729634043</v>
      </c>
      <c r="Y45">
        <f t="shared" si="23"/>
        <v>334.5173630286323</v>
      </c>
      <c r="Z45">
        <f t="shared" si="24"/>
        <v>98.163803005877739</v>
      </c>
      <c r="AA45">
        <f t="shared" si="25"/>
        <v>108.00891954124221</v>
      </c>
      <c r="AB45">
        <f t="shared" si="26"/>
        <v>5971.7492821681817</v>
      </c>
      <c r="AC45">
        <f t="shared" si="26"/>
        <v>19349.407020044277</v>
      </c>
      <c r="AD45">
        <f t="shared" si="26"/>
        <v>38187.107048821439</v>
      </c>
      <c r="AE45">
        <f t="shared" si="26"/>
        <v>8463.0535388029657</v>
      </c>
      <c r="AF45">
        <f t="shared" si="27"/>
        <v>253803.6721310704</v>
      </c>
      <c r="AG45">
        <f t="shared" si="28"/>
        <v>28652.993127096255</v>
      </c>
      <c r="AH45">
        <f t="shared" si="29"/>
        <v>111901.86616762978</v>
      </c>
      <c r="AI45">
        <f t="shared" si="30"/>
        <v>70.783075215301608</v>
      </c>
      <c r="AJ45">
        <f t="shared" si="30"/>
        <v>74.691954606209038</v>
      </c>
      <c r="AK45">
        <f t="shared" si="30"/>
        <v>64.644948375614888</v>
      </c>
      <c r="AL45">
        <f t="shared" si="30"/>
        <v>62.390085858963502</v>
      </c>
      <c r="AM45">
        <f t="shared" si="31"/>
        <v>214.25682431023793</v>
      </c>
      <c r="AN45">
        <f t="shared" si="32"/>
        <v>124.33376310249754</v>
      </c>
      <c r="AO45">
        <f t="shared" si="33"/>
        <v>93.790801217016224</v>
      </c>
      <c r="AP45">
        <f t="shared" si="34"/>
        <v>0.61146564920628066</v>
      </c>
      <c r="AQ45">
        <f t="shared" si="34"/>
        <v>50.728407612155777</v>
      </c>
      <c r="AR45">
        <f t="shared" si="34"/>
        <v>-82.056391052737524</v>
      </c>
      <c r="AS45">
        <f t="shared" si="34"/>
        <v>6.7996905728690535</v>
      </c>
      <c r="AT45">
        <f t="shared" si="35"/>
        <v>34.33641252734472</v>
      </c>
      <c r="AU45">
        <f t="shared" si="36"/>
        <v>16.250554193842888</v>
      </c>
      <c r="AV45">
        <f t="shared" si="37"/>
        <v>14.218118324225983</v>
      </c>
      <c r="AW45">
        <f t="shared" si="38"/>
        <v>0.22303236301159121</v>
      </c>
      <c r="AX45">
        <f t="shared" si="39"/>
        <v>0.4349774081853281</v>
      </c>
      <c r="AY45">
        <f t="shared" si="40"/>
        <v>0.49458828175099079</v>
      </c>
      <c r="AZ45">
        <f t="shared" si="41"/>
        <v>0.28123797257381211</v>
      </c>
    </row>
    <row r="46" spans="1:59" x14ac:dyDescent="0.2">
      <c r="A46">
        <v>37</v>
      </c>
      <c r="B46">
        <v>0.7</v>
      </c>
      <c r="C46">
        <f t="shared" si="53"/>
        <v>66.636014985655009</v>
      </c>
      <c r="D46">
        <f t="shared" si="54"/>
        <v>180.50027891738452</v>
      </c>
      <c r="E46">
        <f t="shared" si="55"/>
        <v>154.22679379568925</v>
      </c>
      <c r="F46">
        <f t="shared" si="56"/>
        <v>114.21134134519305</v>
      </c>
      <c r="G46">
        <v>102.38524244557982</v>
      </c>
      <c r="H46">
        <v>190.11885085461722</v>
      </c>
      <c r="I46">
        <v>154.24362870937955</v>
      </c>
      <c r="J46">
        <v>95.598845644183271</v>
      </c>
      <c r="K46">
        <v>39.107913318499918</v>
      </c>
      <c r="L46">
        <v>71.362698212182494</v>
      </c>
      <c r="M46">
        <v>22.622555568858314</v>
      </c>
      <c r="N46">
        <v>64.630143467794554</v>
      </c>
      <c r="O46">
        <f t="shared" si="13"/>
        <v>-17.407838680450979</v>
      </c>
      <c r="P46">
        <f t="shared" si="14"/>
        <v>41.980543373486739</v>
      </c>
      <c r="Q46">
        <f t="shared" si="15"/>
        <v>1.2029731252431581</v>
      </c>
      <c r="R46">
        <f t="shared" si="16"/>
        <v>103.17004939968436</v>
      </c>
      <c r="S46">
        <f t="shared" si="17"/>
        <v>542.34656765375985</v>
      </c>
      <c r="T46">
        <f t="shared" si="18"/>
        <v>197.72331056733526</v>
      </c>
      <c r="U46">
        <f t="shared" si="19"/>
        <v>128.94572721796328</v>
      </c>
      <c r="V46">
        <f t="shared" si="20"/>
        <v>197.98408808976308</v>
      </c>
      <c r="W46">
        <f t="shared" si="21"/>
        <v>103.73805678629446</v>
      </c>
      <c r="X46">
        <f t="shared" si="22"/>
        <v>85.762210719233394</v>
      </c>
      <c r="Y46">
        <f t="shared" si="23"/>
        <v>344.36247956399677</v>
      </c>
      <c r="Z46">
        <f t="shared" si="24"/>
        <v>93.985253781040811</v>
      </c>
      <c r="AA46">
        <f t="shared" si="25"/>
        <v>43.183516498729901</v>
      </c>
      <c r="AB46">
        <f t="shared" si="26"/>
        <v>10482.73787064016</v>
      </c>
      <c r="AC46">
        <f t="shared" si="26"/>
        <v>36145.177450280185</v>
      </c>
      <c r="AD46">
        <f t="shared" si="26"/>
        <v>23791.096997436936</v>
      </c>
      <c r="AE46">
        <f t="shared" si="26"/>
        <v>9139.1392885003788</v>
      </c>
      <c r="AF46">
        <f t="shared" si="27"/>
        <v>294139.79944581434</v>
      </c>
      <c r="AG46">
        <f t="shared" si="28"/>
        <v>39197.699136735064</v>
      </c>
      <c r="AH46">
        <f t="shared" si="29"/>
        <v>118585.5173314641</v>
      </c>
      <c r="AI46">
        <f t="shared" si="30"/>
        <v>91.015543860883426</v>
      </c>
      <c r="AJ46">
        <f t="shared" si="30"/>
        <v>95.581562010006721</v>
      </c>
      <c r="AK46">
        <f t="shared" si="30"/>
        <v>54.316310814174713</v>
      </c>
      <c r="AL46">
        <f t="shared" si="30"/>
        <v>64.533066677917461</v>
      </c>
      <c r="AM46">
        <f t="shared" si="31"/>
        <v>227.99956331982372</v>
      </c>
      <c r="AN46">
        <f t="shared" si="32"/>
        <v>142.86490258551811</v>
      </c>
      <c r="AO46">
        <f t="shared" si="33"/>
        <v>95.935362607244429</v>
      </c>
      <c r="AP46">
        <f t="shared" si="34"/>
        <v>-108.42338254133441</v>
      </c>
      <c r="AQ46">
        <f t="shared" si="34"/>
        <v>-53.601018636519981</v>
      </c>
      <c r="AR46">
        <f t="shared" si="34"/>
        <v>-53.113337688931551</v>
      </c>
      <c r="AS46">
        <f t="shared" si="34"/>
        <v>38.636982721766898</v>
      </c>
      <c r="AT46">
        <f t="shared" si="35"/>
        <v>-99.053836101860441</v>
      </c>
      <c r="AU46">
        <f t="shared" si="36"/>
        <v>-57.102691866284715</v>
      </c>
      <c r="AV46">
        <f t="shared" si="37"/>
        <v>-52.751846108514528</v>
      </c>
      <c r="AW46">
        <f t="shared" si="38"/>
        <v>0.29549794551273556</v>
      </c>
      <c r="AX46">
        <f t="shared" si="39"/>
        <v>0.59450847721413014</v>
      </c>
      <c r="AY46">
        <f t="shared" si="40"/>
        <v>0.39038459978662288</v>
      </c>
      <c r="AZ46">
        <f t="shared" si="41"/>
        <v>0.29225574869225102</v>
      </c>
    </row>
    <row r="47" spans="1:59" x14ac:dyDescent="0.2">
      <c r="A47">
        <v>38</v>
      </c>
      <c r="B47">
        <v>0.7</v>
      </c>
      <c r="C47">
        <f t="shared" si="53"/>
        <v>63.527764040437106</v>
      </c>
      <c r="D47">
        <f t="shared" si="54"/>
        <v>176.49315258755232</v>
      </c>
      <c r="E47">
        <f t="shared" si="55"/>
        <v>145.67913165141186</v>
      </c>
      <c r="F47">
        <f t="shared" si="56"/>
        <v>110.95325670387986</v>
      </c>
      <c r="G47">
        <v>45.869490446628923</v>
      </c>
      <c r="H47">
        <v>160.73669601592147</v>
      </c>
      <c r="I47">
        <v>132.82404626576439</v>
      </c>
      <c r="J47">
        <v>134.13875157607308</v>
      </c>
      <c r="K47">
        <v>46.431743024403879</v>
      </c>
      <c r="L47">
        <v>66.496913366183634</v>
      </c>
      <c r="M47">
        <v>20.326493416859069</v>
      </c>
      <c r="N47">
        <v>67.22641387409162</v>
      </c>
      <c r="O47">
        <f t="shared" si="13"/>
        <v>51.679610772303541</v>
      </c>
      <c r="P47">
        <f t="shared" si="14"/>
        <v>100.89237860622478</v>
      </c>
      <c r="Q47">
        <f t="shared" si="15"/>
        <v>37.970971990409296</v>
      </c>
      <c r="R47">
        <f t="shared" si="16"/>
        <v>26.396406959508369</v>
      </c>
      <c r="S47">
        <f t="shared" si="17"/>
        <v>473.56898430438787</v>
      </c>
      <c r="T47">
        <f t="shared" si="18"/>
        <v>200.4815636815382</v>
      </c>
      <c r="U47">
        <f t="shared" si="19"/>
        <v>216.93936832844594</v>
      </c>
      <c r="V47">
        <f t="shared" si="20"/>
        <v>180.00824202270201</v>
      </c>
      <c r="W47">
        <f t="shared" si="21"/>
        <v>113.65815689849549</v>
      </c>
      <c r="X47">
        <f t="shared" si="22"/>
        <v>78.076017731811902</v>
      </c>
      <c r="Y47">
        <f t="shared" si="23"/>
        <v>293.56074228168586</v>
      </c>
      <c r="Z47">
        <f t="shared" si="24"/>
        <v>86.823406783042699</v>
      </c>
      <c r="AA47">
        <f t="shared" si="25"/>
        <v>138.86335059663406</v>
      </c>
      <c r="AB47">
        <f t="shared" si="26"/>
        <v>2104.010153833382</v>
      </c>
      <c r="AC47">
        <f t="shared" si="26"/>
        <v>25836.285446114744</v>
      </c>
      <c r="AD47">
        <f t="shared" si="26"/>
        <v>17642.227266409922</v>
      </c>
      <c r="AE47">
        <f t="shared" si="26"/>
        <v>17993.204674387449</v>
      </c>
      <c r="AF47">
        <f t="shared" si="27"/>
        <v>224267.58289508955</v>
      </c>
      <c r="AG47">
        <f t="shared" si="28"/>
        <v>32402.967196103662</v>
      </c>
      <c r="AH47">
        <f t="shared" si="29"/>
        <v>86177.909408974388</v>
      </c>
      <c r="AI47">
        <f t="shared" si="30"/>
        <v>43.564756039158297</v>
      </c>
      <c r="AJ47">
        <f t="shared" si="30"/>
        <v>83.976840820067224</v>
      </c>
      <c r="AK47">
        <f t="shared" si="30"/>
        <v>48.247986641891551</v>
      </c>
      <c r="AL47">
        <f t="shared" si="30"/>
        <v>86.029434370321056</v>
      </c>
      <c r="AM47">
        <f t="shared" si="31"/>
        <v>203.22164510370402</v>
      </c>
      <c r="AN47">
        <f t="shared" si="32"/>
        <v>131.34995106255005</v>
      </c>
      <c r="AO47">
        <f t="shared" si="33"/>
        <v>84.491310564046813</v>
      </c>
      <c r="AP47">
        <f t="shared" si="34"/>
        <v>8.1148547331452434</v>
      </c>
      <c r="AQ47">
        <f t="shared" si="34"/>
        <v>16.915537786157557</v>
      </c>
      <c r="AR47">
        <f t="shared" si="34"/>
        <v>-10.277014651482254</v>
      </c>
      <c r="AS47">
        <f t="shared" si="34"/>
        <v>-59.633027410812687</v>
      </c>
      <c r="AT47">
        <f t="shared" si="35"/>
        <v>13.717723224741917</v>
      </c>
      <c r="AU47">
        <f t="shared" si="36"/>
        <v>-53.273933330738146</v>
      </c>
      <c r="AV47">
        <f t="shared" si="37"/>
        <v>54.37204003258725</v>
      </c>
      <c r="AW47">
        <f t="shared" si="38"/>
        <v>0.13238568239850926</v>
      </c>
      <c r="AX47">
        <f t="shared" si="39"/>
        <v>0.50262942339121153</v>
      </c>
      <c r="AY47">
        <f t="shared" si="40"/>
        <v>0.33617247323193433</v>
      </c>
      <c r="AZ47">
        <f t="shared" si="41"/>
        <v>0.41007630381250743</v>
      </c>
    </row>
    <row r="48" spans="1:59" x14ac:dyDescent="0.2">
      <c r="A48">
        <v>39</v>
      </c>
      <c r="B48">
        <v>0.7</v>
      </c>
      <c r="C48">
        <f t="shared" si="53"/>
        <v>60.702720277652894</v>
      </c>
      <c r="D48">
        <f t="shared" si="54"/>
        <v>172.85787705281271</v>
      </c>
      <c r="E48">
        <f t="shared" si="55"/>
        <v>137.72972544548446</v>
      </c>
      <c r="F48">
        <f t="shared" si="56"/>
        <v>108.00501186811684</v>
      </c>
      <c r="G48">
        <v>51.117358194528585</v>
      </c>
      <c r="H48">
        <v>195.13216125596261</v>
      </c>
      <c r="I48">
        <v>150.46852483931463</v>
      </c>
      <c r="J48">
        <v>93.308744661489825</v>
      </c>
      <c r="K48">
        <v>40.166793663314785</v>
      </c>
      <c r="L48">
        <v>72.203856493946219</v>
      </c>
      <c r="M48">
        <v>18.296572080893792</v>
      </c>
      <c r="N48">
        <v>58.538755004382324</v>
      </c>
      <c r="O48">
        <f t="shared" si="13"/>
        <v>47.713433078338632</v>
      </c>
      <c r="P48">
        <f t="shared" si="14"/>
        <v>16.628555434855045</v>
      </c>
      <c r="Q48">
        <f t="shared" si="15"/>
        <v>-18.533814352449983</v>
      </c>
      <c r="R48">
        <f t="shared" si="16"/>
        <v>87.535989526998151</v>
      </c>
      <c r="S48">
        <f t="shared" si="17"/>
        <v>490.0267889512956</v>
      </c>
      <c r="T48">
        <f t="shared" si="18"/>
        <v>189.2059772425371</v>
      </c>
      <c r="U48">
        <f t="shared" si="19"/>
        <v>133.34416368774188</v>
      </c>
      <c r="V48">
        <f t="shared" si="20"/>
        <v>144.42610285601842</v>
      </c>
      <c r="W48">
        <f t="shared" si="21"/>
        <v>98.705548667697116</v>
      </c>
      <c r="X48">
        <f t="shared" si="22"/>
        <v>135.24942260533678</v>
      </c>
      <c r="Y48">
        <f t="shared" si="23"/>
        <v>345.60068609527724</v>
      </c>
      <c r="Z48">
        <f t="shared" si="24"/>
        <v>90.500428574840015</v>
      </c>
      <c r="AA48">
        <f t="shared" si="25"/>
        <v>-1.9052589175949208</v>
      </c>
      <c r="AB48">
        <f t="shared" si="26"/>
        <v>2612.9843087877384</v>
      </c>
      <c r="AC48">
        <f t="shared" si="26"/>
        <v>38076.560356422997</v>
      </c>
      <c r="AD48">
        <f t="shared" si="26"/>
        <v>22640.776967319442</v>
      </c>
      <c r="AE48">
        <f t="shared" si="26"/>
        <v>8706.5218303031052</v>
      </c>
      <c r="AF48">
        <f t="shared" si="27"/>
        <v>240126.2538899176</v>
      </c>
      <c r="AG48">
        <f t="shared" si="28"/>
        <v>20858.899186177212</v>
      </c>
      <c r="AH48">
        <f t="shared" si="29"/>
        <v>119439.83422952636</v>
      </c>
      <c r="AI48">
        <f t="shared" si="30"/>
        <v>48.260336458475464</v>
      </c>
      <c r="AJ48">
        <f t="shared" si="30"/>
        <v>97.445976676863083</v>
      </c>
      <c r="AK48">
        <f t="shared" si="30"/>
        <v>53.281318239650766</v>
      </c>
      <c r="AL48">
        <f t="shared" si="30"/>
        <v>63.173972320822678</v>
      </c>
      <c r="AM48">
        <f t="shared" si="31"/>
        <v>209.26009633618847</v>
      </c>
      <c r="AN48">
        <f t="shared" si="32"/>
        <v>107.69904781806365</v>
      </c>
      <c r="AO48">
        <f t="shared" si="33"/>
        <v>96.202588505274434</v>
      </c>
      <c r="AP48">
        <f t="shared" si="34"/>
        <v>-0.5469033801368326</v>
      </c>
      <c r="AQ48">
        <f t="shared" si="34"/>
        <v>-80.817421242008038</v>
      </c>
      <c r="AR48">
        <f t="shared" si="34"/>
        <v>-71.815132592100753</v>
      </c>
      <c r="AS48">
        <f t="shared" si="34"/>
        <v>24.362017206175473</v>
      </c>
      <c r="AT48">
        <f t="shared" si="35"/>
        <v>-75.915932648446585</v>
      </c>
      <c r="AU48">
        <f t="shared" si="36"/>
        <v>27.550374787273128</v>
      </c>
      <c r="AV48">
        <f t="shared" si="37"/>
        <v>-98.107847422869355</v>
      </c>
      <c r="AW48">
        <f t="shared" si="38"/>
        <v>0.14753175326561832</v>
      </c>
      <c r="AX48">
        <f t="shared" si="39"/>
        <v>0.61018527895739727</v>
      </c>
      <c r="AY48">
        <f t="shared" si="40"/>
        <v>0.38082995934020936</v>
      </c>
      <c r="AZ48">
        <f t="shared" si="41"/>
        <v>0.28525466857702625</v>
      </c>
    </row>
    <row r="49" spans="1:52" x14ac:dyDescent="0.2">
      <c r="A49">
        <v>40</v>
      </c>
      <c r="B49">
        <v>0.7</v>
      </c>
      <c r="C49">
        <f t="shared" si="53"/>
        <v>58.123346103278017</v>
      </c>
      <c r="D49">
        <f t="shared" si="54"/>
        <v>169.54883264177124</v>
      </c>
      <c r="E49">
        <f t="shared" si="55"/>
        <v>130.32358870053622</v>
      </c>
      <c r="F49">
        <f t="shared" si="56"/>
        <v>105.32616278966229</v>
      </c>
      <c r="G49">
        <v>58.663997609552432</v>
      </c>
      <c r="H49">
        <v>139.55686019687144</v>
      </c>
      <c r="I49">
        <v>113.63813840597085</v>
      </c>
      <c r="J49">
        <v>122.30597918410565</v>
      </c>
      <c r="K49">
        <v>42.486848903490582</v>
      </c>
      <c r="L49">
        <v>61.229732672418166</v>
      </c>
      <c r="M49">
        <v>21.538373707804809</v>
      </c>
      <c r="N49">
        <v>56.391859181127863</v>
      </c>
      <c r="O49">
        <f t="shared" si="13"/>
        <v>31.708205533683596</v>
      </c>
      <c r="P49">
        <f t="shared" si="14"/>
        <v>69.60042378551573</v>
      </c>
      <c r="Q49">
        <f t="shared" si="15"/>
        <v>14.530745378224125</v>
      </c>
      <c r="R49">
        <f t="shared" si="16"/>
        <v>85.597847237975742</v>
      </c>
      <c r="S49">
        <f t="shared" si="17"/>
        <v>434.16497539650038</v>
      </c>
      <c r="T49">
        <f t="shared" si="18"/>
        <v>181.64681446484141</v>
      </c>
      <c r="U49">
        <f t="shared" si="19"/>
        <v>201.43722193539921</v>
      </c>
      <c r="V49">
        <f t="shared" si="20"/>
        <v>180.96997679365808</v>
      </c>
      <c r="W49">
        <f t="shared" si="21"/>
        <v>98.878708084618438</v>
      </c>
      <c r="X49">
        <f t="shared" si="22"/>
        <v>117.30605277165935</v>
      </c>
      <c r="Y49">
        <f t="shared" si="23"/>
        <v>253.1949986028423</v>
      </c>
      <c r="Z49">
        <f t="shared" si="24"/>
        <v>82.768106380222974</v>
      </c>
      <c r="AA49">
        <f t="shared" si="25"/>
        <v>84.131169163739827</v>
      </c>
      <c r="AB49">
        <f t="shared" si="26"/>
        <v>3441.4646155335736</v>
      </c>
      <c r="AC49">
        <f t="shared" si="26"/>
        <v>19476.11722800912</v>
      </c>
      <c r="AD49">
        <f t="shared" si="26"/>
        <v>12913.626500374587</v>
      </c>
      <c r="AE49">
        <f t="shared" si="26"/>
        <v>14958.752544182886</v>
      </c>
      <c r="AF49">
        <f t="shared" si="27"/>
        <v>188499.22586104379</v>
      </c>
      <c r="AG49">
        <f t="shared" si="28"/>
        <v>32750.132500697142</v>
      </c>
      <c r="AH49">
        <f t="shared" si="29"/>
        <v>64107.707317493318</v>
      </c>
      <c r="AI49">
        <f t="shared" si="30"/>
        <v>54.908885330739928</v>
      </c>
      <c r="AJ49">
        <f t="shared" si="30"/>
        <v>74.893562302645222</v>
      </c>
      <c r="AK49">
        <f t="shared" si="30"/>
        <v>42.408717742034241</v>
      </c>
      <c r="AL49">
        <f t="shared" si="30"/>
        <v>79.705760669750077</v>
      </c>
      <c r="AM49">
        <f t="shared" si="31"/>
        <v>188.4846138960902</v>
      </c>
      <c r="AN49">
        <f t="shared" si="32"/>
        <v>131.97338301767081</v>
      </c>
      <c r="AO49">
        <f t="shared" si="33"/>
        <v>74.729757631626427</v>
      </c>
      <c r="AP49">
        <f t="shared" si="34"/>
        <v>-23.200679797056331</v>
      </c>
      <c r="AQ49">
        <f t="shared" si="34"/>
        <v>-5.293138517129492</v>
      </c>
      <c r="AR49">
        <f t="shared" si="34"/>
        <v>-27.877972363810116</v>
      </c>
      <c r="AS49">
        <f t="shared" si="34"/>
        <v>5.8920865682256647</v>
      </c>
      <c r="AT49">
        <f t="shared" si="35"/>
        <v>12.952608039309013</v>
      </c>
      <c r="AU49">
        <f t="shared" si="36"/>
        <v>-14.66733024601146</v>
      </c>
      <c r="AV49">
        <f t="shared" si="37"/>
        <v>9.4014115321134</v>
      </c>
      <c r="AW49">
        <f t="shared" si="38"/>
        <v>0.16931239654387484</v>
      </c>
      <c r="AX49">
        <f t="shared" si="39"/>
        <v>0.43639931583571495</v>
      </c>
      <c r="AY49">
        <f t="shared" si="40"/>
        <v>0.28761368980561397</v>
      </c>
      <c r="AZ49">
        <f t="shared" si="41"/>
        <v>0.37390227125785963</v>
      </c>
    </row>
    <row r="50" spans="1:52" x14ac:dyDescent="0.2">
      <c r="A50">
        <v>41</v>
      </c>
      <c r="B50">
        <v>0.65</v>
      </c>
      <c r="C50">
        <f t="shared" si="53"/>
        <v>55.758519749708995</v>
      </c>
      <c r="D50">
        <f t="shared" si="54"/>
        <v>166.52755161378488</v>
      </c>
      <c r="E50">
        <f t="shared" si="55"/>
        <v>123.41222137533613</v>
      </c>
      <c r="F50">
        <f t="shared" si="56"/>
        <v>102.8830489604521</v>
      </c>
      <c r="G50">
        <v>47.885354239745446</v>
      </c>
      <c r="H50">
        <v>147.927551309969</v>
      </c>
      <c r="I50">
        <v>106.63051007639017</v>
      </c>
      <c r="J50">
        <v>151.51196724095354</v>
      </c>
      <c r="K50">
        <v>35.252130584351427</v>
      </c>
      <c r="L50">
        <v>54.067537393889594</v>
      </c>
      <c r="M50">
        <v>15.571541714068541</v>
      </c>
      <c r="N50">
        <v>58.163403999991139</v>
      </c>
      <c r="O50">
        <f t="shared" si="13"/>
        <v>30.077280534806022</v>
      </c>
      <c r="P50">
        <f t="shared" si="14"/>
        <v>53.454235044045461</v>
      </c>
      <c r="Q50">
        <f t="shared" si="15"/>
        <v>42.053963214009684</v>
      </c>
      <c r="R50">
        <f t="shared" si="16"/>
        <v>47.096099549404748</v>
      </c>
      <c r="S50">
        <f t="shared" si="17"/>
        <v>453.95538286705818</v>
      </c>
      <c r="T50">
        <f t="shared" si="18"/>
        <v>163.05461369230071</v>
      </c>
      <c r="U50">
        <f t="shared" si="19"/>
        <v>172.68157834226585</v>
      </c>
      <c r="V50">
        <f t="shared" si="20"/>
        <v>199.39732148069899</v>
      </c>
      <c r="W50">
        <f t="shared" si="21"/>
        <v>93.415534584342566</v>
      </c>
      <c r="X50">
        <f t="shared" si="22"/>
        <v>77.173380084210748</v>
      </c>
      <c r="Y50">
        <f t="shared" si="23"/>
        <v>254.55806138635916</v>
      </c>
      <c r="Z50">
        <f t="shared" si="24"/>
        <v>69.639079107958139</v>
      </c>
      <c r="AA50">
        <f t="shared" si="25"/>
        <v>95.508198258055131</v>
      </c>
      <c r="AB50">
        <f t="shared" si="26"/>
        <v>2293.0071506659074</v>
      </c>
      <c r="AC50">
        <f t="shared" si="26"/>
        <v>21882.560436563512</v>
      </c>
      <c r="AD50">
        <f t="shared" si="26"/>
        <v>11370.065679151145</v>
      </c>
      <c r="AE50">
        <f t="shared" si="26"/>
        <v>22955.876217223777</v>
      </c>
      <c r="AF50">
        <f t="shared" si="27"/>
        <v>206075.48963397738</v>
      </c>
      <c r="AG50">
        <f t="shared" si="28"/>
        <v>39759.29181367722</v>
      </c>
      <c r="AH50">
        <f t="shared" si="29"/>
        <v>64799.806616781396</v>
      </c>
      <c r="AI50">
        <f t="shared" si="30"/>
        <v>45.375479158024035</v>
      </c>
      <c r="AJ50">
        <f t="shared" si="30"/>
        <v>78.555355562067092</v>
      </c>
      <c r="AK50">
        <f t="shared" si="30"/>
        <v>40.18080114095121</v>
      </c>
      <c r="AL50">
        <f t="shared" si="30"/>
        <v>94.870435931631135</v>
      </c>
      <c r="AM50">
        <f t="shared" si="31"/>
        <v>195.93548017281501</v>
      </c>
      <c r="AN50">
        <f t="shared" si="32"/>
        <v>143.75785749896491</v>
      </c>
      <c r="AO50">
        <f t="shared" si="33"/>
        <v>75.069039909370488</v>
      </c>
      <c r="AP50">
        <f t="shared" si="34"/>
        <v>-15.298198623218013</v>
      </c>
      <c r="AQ50">
        <f t="shared" si="34"/>
        <v>-25.101120518021631</v>
      </c>
      <c r="AR50">
        <f t="shared" si="34"/>
        <v>1.8731620730584737</v>
      </c>
      <c r="AS50">
        <f t="shared" si="34"/>
        <v>-47.774336382226387</v>
      </c>
      <c r="AT50">
        <f t="shared" si="35"/>
        <v>-23.253901830549154</v>
      </c>
      <c r="AU50">
        <f t="shared" si="36"/>
        <v>-66.584477414754161</v>
      </c>
      <c r="AV50">
        <f t="shared" si="37"/>
        <v>20.439158348684643</v>
      </c>
      <c r="AW50">
        <f t="shared" si="38"/>
        <v>0.13820374362560517</v>
      </c>
      <c r="AX50">
        <f t="shared" si="39"/>
        <v>0.46257476768863481</v>
      </c>
      <c r="AY50">
        <f t="shared" si="40"/>
        <v>0.26987765620871768</v>
      </c>
      <c r="AZ50">
        <f t="shared" si="41"/>
        <v>0.46318805549860659</v>
      </c>
    </row>
    <row r="51" spans="1:52" x14ac:dyDescent="0.2">
      <c r="A51">
        <v>42</v>
      </c>
      <c r="B51">
        <v>0.6</v>
      </c>
      <c r="C51">
        <f t="shared" si="53"/>
        <v>56.370136969919358</v>
      </c>
      <c r="D51">
        <f t="shared" si="54"/>
        <v>167.92454780622603</v>
      </c>
      <c r="E51">
        <f t="shared" si="55"/>
        <v>118.18679709559657</v>
      </c>
      <c r="F51">
        <f t="shared" si="56"/>
        <v>104.76273981924899</v>
      </c>
      <c r="G51">
        <v>42.710504190200041</v>
      </c>
      <c r="H51">
        <v>147.31424896012487</v>
      </c>
      <c r="I51">
        <v>133.11293157633131</v>
      </c>
      <c r="J51">
        <v>140.44466279036715</v>
      </c>
      <c r="K51">
        <v>31.892447774302969</v>
      </c>
      <c r="L51">
        <v>41.246102847437598</v>
      </c>
      <c r="M51">
        <v>14.262564183943862</v>
      </c>
      <c r="N51">
        <v>45.1651897142645</v>
      </c>
      <c r="O51">
        <f t="shared" si="13"/>
        <v>36.734950744320457</v>
      </c>
      <c r="P51">
        <f t="shared" si="14"/>
        <v>58.735232958497662</v>
      </c>
      <c r="Q51">
        <f t="shared" si="15"/>
        <v>-24.770700082044588</v>
      </c>
      <c r="R51">
        <f t="shared" si="16"/>
        <v>8.9507423698415209</v>
      </c>
      <c r="S51">
        <f t="shared" si="17"/>
        <v>463.58234751702332</v>
      </c>
      <c r="T51">
        <f t="shared" si="18"/>
        <v>132.56630451994891</v>
      </c>
      <c r="U51">
        <f t="shared" si="19"/>
        <v>79.65022599061507</v>
      </c>
      <c r="V51">
        <f t="shared" si="20"/>
        <v>183.15516698056717</v>
      </c>
      <c r="W51">
        <f t="shared" si="21"/>
        <v>77.057637488567465</v>
      </c>
      <c r="X51">
        <f t="shared" si="22"/>
        <v>45.685693114161992</v>
      </c>
      <c r="Y51">
        <f t="shared" si="23"/>
        <v>280.42718053645615</v>
      </c>
      <c r="Z51">
        <f t="shared" si="24"/>
        <v>55.508667031381464</v>
      </c>
      <c r="AA51">
        <f t="shared" si="25"/>
        <v>33.964532876453092</v>
      </c>
      <c r="AB51">
        <f t="shared" si="26"/>
        <v>1824.1871681810953</v>
      </c>
      <c r="AC51">
        <f t="shared" si="26"/>
        <v>21701.487946685651</v>
      </c>
      <c r="AD51">
        <f t="shared" si="26"/>
        <v>17719.05255284506</v>
      </c>
      <c r="AE51">
        <f t="shared" si="26"/>
        <v>19724.70330629994</v>
      </c>
      <c r="AF51">
        <f t="shared" si="27"/>
        <v>214908.59292939419</v>
      </c>
      <c r="AG51">
        <f t="shared" si="28"/>
        <v>33545.815191679445</v>
      </c>
      <c r="AH51">
        <f t="shared" si="29"/>
        <v>78639.403583626176</v>
      </c>
      <c r="AI51">
        <f t="shared" si="30"/>
        <v>40.709650914693313</v>
      </c>
      <c r="AJ51">
        <f t="shared" si="30"/>
        <v>78.290254336318228</v>
      </c>
      <c r="AK51">
        <f t="shared" si="30"/>
        <v>48.332993670110632</v>
      </c>
      <c r="AL51">
        <f t="shared" si="30"/>
        <v>89.299443469999915</v>
      </c>
      <c r="AM51">
        <f t="shared" si="31"/>
        <v>199.52396401314417</v>
      </c>
      <c r="AN51">
        <f t="shared" si="32"/>
        <v>133.38680884499334</v>
      </c>
      <c r="AO51">
        <f t="shared" si="33"/>
        <v>81.380213125636686</v>
      </c>
      <c r="AP51">
        <f t="shared" si="34"/>
        <v>-3.9747001703728557</v>
      </c>
      <c r="AQ51">
        <f t="shared" si="34"/>
        <v>-19.555021377820566</v>
      </c>
      <c r="AR51">
        <f t="shared" si="34"/>
        <v>-73.103693752155223</v>
      </c>
      <c r="AS51">
        <f t="shared" si="34"/>
        <v>-80.348701100158394</v>
      </c>
      <c r="AT51">
        <f t="shared" si="35"/>
        <v>-119.8737380225291</v>
      </c>
      <c r="AU51">
        <f t="shared" si="36"/>
        <v>-87.701115730831347</v>
      </c>
      <c r="AV51">
        <f t="shared" si="37"/>
        <v>-47.415680249183595</v>
      </c>
      <c r="AW51">
        <f t="shared" si="38"/>
        <v>0.12326841191713235</v>
      </c>
      <c r="AX51">
        <f t="shared" si="39"/>
        <v>0.46065694920594003</v>
      </c>
      <c r="AY51">
        <f t="shared" si="40"/>
        <v>0.33690363066964207</v>
      </c>
      <c r="AZ51">
        <f t="shared" si="41"/>
        <v>0.42935413913260906</v>
      </c>
    </row>
    <row r="52" spans="1:52" x14ac:dyDescent="0.2">
      <c r="A52">
        <v>43</v>
      </c>
      <c r="B52">
        <v>0.55000000000000004</v>
      </c>
      <c r="C52">
        <f t="shared" si="53"/>
        <v>59.782836027506065</v>
      </c>
      <c r="D52">
        <f t="shared" si="54"/>
        <v>173.43754108447845</v>
      </c>
      <c r="E52">
        <f t="shared" si="55"/>
        <v>114.4262492529131</v>
      </c>
      <c r="F52">
        <f t="shared" si="56"/>
        <v>110.74912960489749</v>
      </c>
      <c r="G52">
        <v>47.553007160217533</v>
      </c>
      <c r="H52">
        <v>164.80337907118493</v>
      </c>
      <c r="I52">
        <v>94.079667310342856</v>
      </c>
      <c r="J52">
        <v>104.23021544594417</v>
      </c>
      <c r="K52">
        <v>30.883770643577765</v>
      </c>
      <c r="L52">
        <v>48.083968985032961</v>
      </c>
      <c r="M52">
        <v>12.885231208898658</v>
      </c>
      <c r="N52">
        <v>49.684490676397353</v>
      </c>
      <c r="O52">
        <f t="shared" si="13"/>
        <v>49.006424817314169</v>
      </c>
      <c r="P52">
        <f t="shared" si="14"/>
        <v>18.190721596301422</v>
      </c>
      <c r="Q52">
        <f t="shared" si="15"/>
        <v>22.006734759909179</v>
      </c>
      <c r="R52">
        <f t="shared" si="16"/>
        <v>51.404592682752359</v>
      </c>
      <c r="S52">
        <f t="shared" si="17"/>
        <v>410.66626898768948</v>
      </c>
      <c r="T52">
        <f t="shared" si="18"/>
        <v>141.53746151390675</v>
      </c>
      <c r="U52">
        <f t="shared" si="19"/>
        <v>140.60847385627716</v>
      </c>
      <c r="V52">
        <f t="shared" si="20"/>
        <v>151.7832226061617</v>
      </c>
      <c r="W52">
        <f t="shared" si="21"/>
        <v>80.568261319975122</v>
      </c>
      <c r="X52">
        <f t="shared" si="22"/>
        <v>100.41101750006654</v>
      </c>
      <c r="Y52">
        <f t="shared" si="23"/>
        <v>258.88304638152778</v>
      </c>
      <c r="Z52">
        <f t="shared" si="24"/>
        <v>60.96920019393162</v>
      </c>
      <c r="AA52">
        <f t="shared" si="25"/>
        <v>40.197456356210616</v>
      </c>
      <c r="AB52">
        <f t="shared" si="26"/>
        <v>2261.2884899797</v>
      </c>
      <c r="AC52">
        <f t="shared" si="26"/>
        <v>27160.153753280676</v>
      </c>
      <c r="AD52">
        <f t="shared" si="26"/>
        <v>8850.9838012247947</v>
      </c>
      <c r="AE52">
        <f t="shared" si="26"/>
        <v>10863.937811907937</v>
      </c>
      <c r="AF52">
        <f t="shared" si="27"/>
        <v>168646.78448426933</v>
      </c>
      <c r="AG52">
        <f t="shared" si="28"/>
        <v>23038.146664711636</v>
      </c>
      <c r="AH52">
        <f t="shared" si="29"/>
        <v>67020.431703780268</v>
      </c>
      <c r="AI52">
        <f t="shared" si="30"/>
        <v>45.077554721767129</v>
      </c>
      <c r="AJ52">
        <f t="shared" si="30"/>
        <v>85.652047509386279</v>
      </c>
      <c r="AK52">
        <f t="shared" si="30"/>
        <v>36.063322300467625</v>
      </c>
      <c r="AL52">
        <f t="shared" si="30"/>
        <v>69.573067572258154</v>
      </c>
      <c r="AM52">
        <f t="shared" si="31"/>
        <v>179.50844737986989</v>
      </c>
      <c r="AN52">
        <f t="shared" si="32"/>
        <v>112.6826747777791</v>
      </c>
      <c r="AO52">
        <f t="shared" si="33"/>
        <v>76.141111060705569</v>
      </c>
      <c r="AP52">
        <f t="shared" si="34"/>
        <v>3.9288700955470404</v>
      </c>
      <c r="AQ52">
        <f t="shared" si="34"/>
        <v>-67.461325913084863</v>
      </c>
      <c r="AR52">
        <f t="shared" si="34"/>
        <v>-14.056587540558446</v>
      </c>
      <c r="AS52">
        <f t="shared" si="34"/>
        <v>-18.168474889505795</v>
      </c>
      <c r="AT52">
        <f t="shared" si="35"/>
        <v>-38.899973523592735</v>
      </c>
      <c r="AU52">
        <f t="shared" si="36"/>
        <v>-12.271657277712563</v>
      </c>
      <c r="AV52">
        <f t="shared" si="37"/>
        <v>-35.943654704494953</v>
      </c>
      <c r="AW52">
        <f t="shared" si="38"/>
        <v>0.13724454406860009</v>
      </c>
      <c r="AX52">
        <f t="shared" si="39"/>
        <v>0.51534608741284493</v>
      </c>
      <c r="AY52">
        <f t="shared" si="40"/>
        <v>0.23811196338104199</v>
      </c>
      <c r="AZ52">
        <f t="shared" si="41"/>
        <v>0.31864275605259357</v>
      </c>
    </row>
    <row r="53" spans="1:52" x14ac:dyDescent="0.2">
      <c r="A53">
        <v>44</v>
      </c>
      <c r="B53">
        <v>0.5</v>
      </c>
      <c r="C53">
        <f t="shared" si="53"/>
        <v>66.248470193187799</v>
      </c>
      <c r="D53">
        <f t="shared" si="54"/>
        <v>183.0850014570662</v>
      </c>
      <c r="E53">
        <f t="shared" si="55"/>
        <v>111.97265010857498</v>
      </c>
      <c r="F53">
        <f t="shared" si="56"/>
        <v>121.10976851673567</v>
      </c>
      <c r="G53">
        <v>65.67566133395394</v>
      </c>
      <c r="H53">
        <v>134.9101316824534</v>
      </c>
      <c r="I53">
        <v>103.20117086135338</v>
      </c>
      <c r="J53">
        <v>105.95031745229917</v>
      </c>
      <c r="K53">
        <v>32.047898502259642</v>
      </c>
      <c r="L53">
        <v>45.124755629654807</v>
      </c>
      <c r="M53">
        <v>11.659006317750514</v>
      </c>
      <c r="N53">
        <v>46.046315341614353</v>
      </c>
      <c r="O53">
        <f t="shared" si="13"/>
        <v>35.752318112427758</v>
      </c>
      <c r="P53">
        <f t="shared" si="14"/>
        <v>170.46418495776589</v>
      </c>
      <c r="Q53">
        <f t="shared" si="15"/>
        <v>58.99205682202782</v>
      </c>
      <c r="R53">
        <f t="shared" si="16"/>
        <v>53.180863449454939</v>
      </c>
      <c r="S53">
        <f t="shared" si="17"/>
        <v>409.73728133005989</v>
      </c>
      <c r="T53">
        <f t="shared" si="18"/>
        <v>134.87797579127931</v>
      </c>
      <c r="U53">
        <f t="shared" si="19"/>
        <v>318.38942334167649</v>
      </c>
      <c r="V53">
        <f t="shared" si="20"/>
        <v>171.62597878625311</v>
      </c>
      <c r="W53">
        <f t="shared" si="21"/>
        <v>78.094213843874002</v>
      </c>
      <c r="X53">
        <f t="shared" si="22"/>
        <v>88.933181561882719</v>
      </c>
      <c r="Y53">
        <f t="shared" si="23"/>
        <v>238.11130254380677</v>
      </c>
      <c r="Z53">
        <f t="shared" si="24"/>
        <v>56.783761947405324</v>
      </c>
      <c r="AA53">
        <f t="shared" si="25"/>
        <v>229.45624177979374</v>
      </c>
      <c r="AB53">
        <f t="shared" si="26"/>
        <v>4313.2924916522124</v>
      </c>
      <c r="AC53">
        <f t="shared" si="26"/>
        <v>18200.743630576915</v>
      </c>
      <c r="AD53">
        <f t="shared" si="26"/>
        <v>10650.481667154252</v>
      </c>
      <c r="AE53">
        <f t="shared" si="26"/>
        <v>11225.469768242971</v>
      </c>
      <c r="AF53">
        <f t="shared" si="27"/>
        <v>167884.63971174863</v>
      </c>
      <c r="AG53">
        <f t="shared" si="28"/>
        <v>29455.476594339405</v>
      </c>
      <c r="AH53">
        <f t="shared" si="29"/>
        <v>56696.992399108283</v>
      </c>
      <c r="AI53">
        <f t="shared" si="30"/>
        <v>60.976302465921499</v>
      </c>
      <c r="AJ53">
        <f t="shared" si="30"/>
        <v>72.820268945648024</v>
      </c>
      <c r="AK53">
        <f t="shared" si="30"/>
        <v>39.071970540609868</v>
      </c>
      <c r="AL53">
        <f t="shared" si="30"/>
        <v>70.561897262851176</v>
      </c>
      <c r="AM53">
        <f t="shared" si="31"/>
        <v>179.15070598467244</v>
      </c>
      <c r="AN53">
        <f t="shared" si="32"/>
        <v>125.8810065321526</v>
      </c>
      <c r="AO53">
        <f t="shared" si="33"/>
        <v>70.930190807349106</v>
      </c>
      <c r="AP53">
        <f t="shared" si="34"/>
        <v>-25.223984353493741</v>
      </c>
      <c r="AQ53">
        <f t="shared" si="34"/>
        <v>97.64391601211787</v>
      </c>
      <c r="AR53">
        <f t="shared" si="34"/>
        <v>19.920086281417952</v>
      </c>
      <c r="AS53">
        <f t="shared" si="34"/>
        <v>-17.381033813396236</v>
      </c>
      <c r="AT53">
        <f t="shared" si="35"/>
        <v>139.23871735700405</v>
      </c>
      <c r="AU53">
        <f t="shared" si="36"/>
        <v>-36.947824970269878</v>
      </c>
      <c r="AV53">
        <f t="shared" si="37"/>
        <v>158.52605097244464</v>
      </c>
      <c r="AW53">
        <f t="shared" si="38"/>
        <v>0.18954902611759589</v>
      </c>
      <c r="AX53">
        <f t="shared" si="39"/>
        <v>0.42186882882342686</v>
      </c>
      <c r="AY53">
        <f t="shared" si="40"/>
        <v>0.26119813259923907</v>
      </c>
      <c r="AZ53">
        <f t="shared" si="41"/>
        <v>0.32390128921067585</v>
      </c>
    </row>
    <row r="54" spans="1:52" x14ac:dyDescent="0.2">
      <c r="A54">
        <v>45</v>
      </c>
      <c r="B54">
        <v>0.45</v>
      </c>
      <c r="C54">
        <f t="shared" si="53"/>
        <v>76.425962369768968</v>
      </c>
      <c r="D54">
        <f t="shared" si="54"/>
        <v>197.13970457221257</v>
      </c>
      <c r="E54">
        <f t="shared" si="55"/>
        <v>110.71886267134124</v>
      </c>
      <c r="F54">
        <f t="shared" si="56"/>
        <v>136.5311766019764</v>
      </c>
      <c r="G54">
        <v>69.380080944122057</v>
      </c>
      <c r="H54">
        <v>260.24956101056449</v>
      </c>
      <c r="I54">
        <v>150.53422136563069</v>
      </c>
      <c r="J54">
        <v>113.08486556013976</v>
      </c>
      <c r="K54">
        <v>36.509692036327905</v>
      </c>
      <c r="L54">
        <v>45.308694934963924</v>
      </c>
      <c r="M54">
        <v>11.840776104829061</v>
      </c>
      <c r="N54">
        <v>62.551191983202074</v>
      </c>
      <c r="O54">
        <f t="shared" si="13"/>
        <v>114.15714389731109</v>
      </c>
      <c r="P54">
        <f t="shared" si="14"/>
        <v>-24.072353183565937</v>
      </c>
      <c r="Q54">
        <f t="shared" si="15"/>
        <v>-40.697011553718795</v>
      </c>
      <c r="R54">
        <f t="shared" si="16"/>
        <v>121.89890880527155</v>
      </c>
      <c r="S54">
        <f t="shared" si="17"/>
        <v>593.24872888045707</v>
      </c>
      <c r="T54">
        <f t="shared" si="18"/>
        <v>156.21035505932298</v>
      </c>
      <c r="U54">
        <f t="shared" si="19"/>
        <v>171.2866879652978</v>
      </c>
      <c r="V54">
        <f t="shared" si="20"/>
        <v>182.46494650426183</v>
      </c>
      <c r="W54">
        <f t="shared" si="21"/>
        <v>99.060884019529979</v>
      </c>
      <c r="X54">
        <f t="shared" si="22"/>
        <v>236.05605270258263</v>
      </c>
      <c r="Y54">
        <f t="shared" si="23"/>
        <v>410.78378237619518</v>
      </c>
      <c r="Z54">
        <f t="shared" si="24"/>
        <v>57.149471039792985</v>
      </c>
      <c r="AA54">
        <f t="shared" si="25"/>
        <v>-64.769364737284747</v>
      </c>
      <c r="AB54">
        <f t="shared" si="26"/>
        <v>4813.5956318129283</v>
      </c>
      <c r="AC54">
        <f t="shared" si="26"/>
        <v>67729.834006191522</v>
      </c>
      <c r="AD54">
        <f t="shared" si="26"/>
        <v>22660.5518021567</v>
      </c>
      <c r="AE54">
        <f t="shared" si="26"/>
        <v>12788.186818754884</v>
      </c>
      <c r="AF54">
        <f t="shared" si="27"/>
        <v>351944.05431827804</v>
      </c>
      <c r="AG54">
        <f t="shared" si="28"/>
        <v>33293.456702803131</v>
      </c>
      <c r="AH54">
        <f t="shared" si="29"/>
        <v>168743.31586329328</v>
      </c>
      <c r="AI54">
        <f t="shared" si="30"/>
        <v>64.13914730540597</v>
      </c>
      <c r="AJ54">
        <f t="shared" si="30"/>
        <v>118.60027919503077</v>
      </c>
      <c r="AK54">
        <f t="shared" si="30"/>
        <v>53.299456075288674</v>
      </c>
      <c r="AL54">
        <f t="shared" si="30"/>
        <v>74.608082773091681</v>
      </c>
      <c r="AM54">
        <f t="shared" si="31"/>
        <v>245.56410714780378</v>
      </c>
      <c r="AN54">
        <f t="shared" si="32"/>
        <v>132.94082450856661</v>
      </c>
      <c r="AO54">
        <f t="shared" si="33"/>
        <v>109.48382746936181</v>
      </c>
      <c r="AP54">
        <f t="shared" si="34"/>
        <v>50.017996591905117</v>
      </c>
      <c r="AQ54">
        <f t="shared" si="34"/>
        <v>-142.67263237859669</v>
      </c>
      <c r="AR54">
        <f t="shared" si="34"/>
        <v>-93.996467629007469</v>
      </c>
      <c r="AS54">
        <f t="shared" si="34"/>
        <v>47.290826032179865</v>
      </c>
      <c r="AT54">
        <f t="shared" si="35"/>
        <v>-74.27741918250598</v>
      </c>
      <c r="AU54">
        <f t="shared" si="36"/>
        <v>103.11522819401603</v>
      </c>
      <c r="AV54">
        <f t="shared" si="37"/>
        <v>-174.25319220664656</v>
      </c>
      <c r="AW54">
        <f t="shared" si="38"/>
        <v>0.20024049256310045</v>
      </c>
      <c r="AX54">
        <f t="shared" si="39"/>
        <v>0.81380972752854719</v>
      </c>
      <c r="AY54">
        <f t="shared" si="40"/>
        <v>0.38099623468232796</v>
      </c>
      <c r="AZ54">
        <f t="shared" si="41"/>
        <v>0.34571235486515639</v>
      </c>
    </row>
    <row r="55" spans="1:52" x14ac:dyDescent="0.2">
      <c r="A55">
        <v>46</v>
      </c>
      <c r="B55">
        <v>0.4</v>
      </c>
      <c r="C55">
        <f t="shared" si="53"/>
        <v>91.443803555309472</v>
      </c>
      <c r="D55">
        <f t="shared" si="54"/>
        <v>216.09352762482209</v>
      </c>
      <c r="E55">
        <f t="shared" si="55"/>
        <v>110.60018464293113</v>
      </c>
      <c r="F55">
        <f t="shared" si="56"/>
        <v>158.11420167585868</v>
      </c>
      <c r="G55">
        <v>147.02753280510524</v>
      </c>
      <c r="H55">
        <v>190.86851289203463</v>
      </c>
      <c r="I55">
        <v>97.996433707082829</v>
      </c>
      <c r="J55">
        <v>172.43258238220923</v>
      </c>
      <c r="K55">
        <v>38.048393745398059</v>
      </c>
      <c r="L55">
        <v>41.142481608694332</v>
      </c>
      <c r="M55">
        <v>9.6162408582581964</v>
      </c>
      <c r="N55">
        <v>52.902071768519697</v>
      </c>
      <c r="O55">
        <f t="shared" si="13"/>
        <v>33.343404319935573</v>
      </c>
      <c r="P55">
        <f t="shared" si="14"/>
        <v>49.313929329788628</v>
      </c>
      <c r="Q55">
        <f t="shared" si="15"/>
        <v>23.090289650134366</v>
      </c>
      <c r="R55">
        <f t="shared" si="16"/>
        <v>56.376622496379518</v>
      </c>
      <c r="S55">
        <f t="shared" si="17"/>
        <v>608.32506178643189</v>
      </c>
      <c r="T55">
        <f t="shared" si="18"/>
        <v>141.70918798087027</v>
      </c>
      <c r="U55">
        <f t="shared" si="19"/>
        <v>162.12424579623811</v>
      </c>
      <c r="V55">
        <f t="shared" si="20"/>
        <v>319.4601151873145</v>
      </c>
      <c r="W55">
        <f t="shared" si="21"/>
        <v>90.950465513917749</v>
      </c>
      <c r="X55">
        <f t="shared" si="22"/>
        <v>89.720026816315027</v>
      </c>
      <c r="Y55">
        <f t="shared" si="23"/>
        <v>288.86494659911745</v>
      </c>
      <c r="Z55">
        <f t="shared" si="24"/>
        <v>50.758722466952527</v>
      </c>
      <c r="AA55">
        <f t="shared" si="25"/>
        <v>72.40421897992303</v>
      </c>
      <c r="AB55">
        <f t="shared" si="26"/>
        <v>21617.095402756298</v>
      </c>
      <c r="AC55">
        <f t="shared" si="26"/>
        <v>36430.789213616787</v>
      </c>
      <c r="AD55">
        <f t="shared" si="26"/>
        <v>9603.3010193066802</v>
      </c>
      <c r="AE55">
        <f t="shared" si="26"/>
        <v>29732.995466997374</v>
      </c>
      <c r="AF55">
        <f t="shared" si="27"/>
        <v>370059.38079746615</v>
      </c>
      <c r="AG55">
        <f t="shared" si="28"/>
        <v>102054.76519549225</v>
      </c>
      <c r="AH55">
        <f t="shared" si="29"/>
        <v>83442.957373710975</v>
      </c>
      <c r="AI55">
        <f t="shared" si="30"/>
        <v>123.63885798493475</v>
      </c>
      <c r="AJ55">
        <f t="shared" si="30"/>
        <v>95.862499417420025</v>
      </c>
      <c r="AK55">
        <f t="shared" si="30"/>
        <v>37.36579881812726</v>
      </c>
      <c r="AL55">
        <f t="shared" si="30"/>
        <v>104.81627212461358</v>
      </c>
      <c r="AM55">
        <f t="shared" si="31"/>
        <v>250.64011167596141</v>
      </c>
      <c r="AN55">
        <f t="shared" si="32"/>
        <v>213.0554622763097</v>
      </c>
      <c r="AO55">
        <f t="shared" si="33"/>
        <v>83.386160114487026</v>
      </c>
      <c r="AP55">
        <f t="shared" si="34"/>
        <v>-90.295453664999172</v>
      </c>
      <c r="AQ55">
        <f t="shared" si="34"/>
        <v>-46.548570087631397</v>
      </c>
      <c r="AR55">
        <f t="shared" si="34"/>
        <v>-14.275509167992894</v>
      </c>
      <c r="AS55">
        <f t="shared" si="34"/>
        <v>-48.439649628234058</v>
      </c>
      <c r="AT55">
        <f t="shared" si="35"/>
        <v>-88.515865879723293</v>
      </c>
      <c r="AU55">
        <f t="shared" si="36"/>
        <v>-123.33543545999467</v>
      </c>
      <c r="AV55">
        <f t="shared" si="37"/>
        <v>-10.981941134563996</v>
      </c>
      <c r="AW55">
        <f t="shared" si="38"/>
        <v>0.42434175902652849</v>
      </c>
      <c r="AX55">
        <f t="shared" si="39"/>
        <v>0.59685269733899859</v>
      </c>
      <c r="AY55">
        <f t="shared" si="40"/>
        <v>0.24802514614938831</v>
      </c>
      <c r="AZ55">
        <f t="shared" si="41"/>
        <v>0.52714458133331099</v>
      </c>
    </row>
    <row r="56" spans="1:52" x14ac:dyDescent="0.2">
      <c r="A56">
        <v>47</v>
      </c>
      <c r="B56">
        <v>0.35</v>
      </c>
      <c r="C56">
        <f t="shared" si="53"/>
        <v>113.02356617583888</v>
      </c>
      <c r="D56">
        <f t="shared" si="54"/>
        <v>240.63366807725055</v>
      </c>
      <c r="E56">
        <f t="shared" si="55"/>
        <v>111.58894825148469</v>
      </c>
      <c r="F56">
        <f t="shared" si="56"/>
        <v>187.38611768214261</v>
      </c>
      <c r="G56">
        <v>142.32254337964275</v>
      </c>
      <c r="H56">
        <v>199.03996061312893</v>
      </c>
      <c r="I56">
        <v>111.470482498959</v>
      </c>
      <c r="J56">
        <v>175.90713311006905</v>
      </c>
      <c r="K56">
        <v>39.193999167751009</v>
      </c>
      <c r="L56">
        <v>43.635166872417187</v>
      </c>
      <c r="M56">
        <v>8.0064149346700493</v>
      </c>
      <c r="N56">
        <v>57.690905314269962</v>
      </c>
      <c r="O56">
        <f t="shared" si="13"/>
        <v>-16.333385740826039</v>
      </c>
      <c r="P56">
        <f t="shared" si="14"/>
        <v>79.127067023975457</v>
      </c>
      <c r="Q56">
        <f t="shared" si="15"/>
        <v>15.745448618787892</v>
      </c>
      <c r="R56">
        <f t="shared" si="16"/>
        <v>176.10831777312731</v>
      </c>
      <c r="S56">
        <f t="shared" si="17"/>
        <v>628.74011960179973</v>
      </c>
      <c r="T56">
        <f t="shared" si="18"/>
        <v>148.52648628910819</v>
      </c>
      <c r="U56">
        <f t="shared" si="19"/>
        <v>254.64744767506463</v>
      </c>
      <c r="V56">
        <f t="shared" si="20"/>
        <v>318.22967648971178</v>
      </c>
      <c r="W56">
        <f t="shared" si="21"/>
        <v>96.884904482020971</v>
      </c>
      <c r="X56">
        <f t="shared" si="22"/>
        <v>159.77493203230128</v>
      </c>
      <c r="Y56">
        <f t="shared" si="23"/>
        <v>310.51044311208796</v>
      </c>
      <c r="Z56">
        <f t="shared" si="24"/>
        <v>51.641581807087235</v>
      </c>
      <c r="AA56">
        <f t="shared" si="25"/>
        <v>94.872515642763304</v>
      </c>
      <c r="AB56">
        <f t="shared" si="26"/>
        <v>20255.706354050293</v>
      </c>
      <c r="AC56">
        <f t="shared" si="26"/>
        <v>39616.905920875914</v>
      </c>
      <c r="AD56">
        <f t="shared" si="26"/>
        <v>12425.668468550724</v>
      </c>
      <c r="AE56">
        <f t="shared" si="26"/>
        <v>30943.319479003552</v>
      </c>
      <c r="AF56">
        <f t="shared" si="27"/>
        <v>395314.13799688546</v>
      </c>
      <c r="AG56">
        <f t="shared" si="28"/>
        <v>101270.12699874662</v>
      </c>
      <c r="AH56">
        <f t="shared" si="29"/>
        <v>96416.735281665213</v>
      </c>
      <c r="AI56">
        <f t="shared" si="30"/>
        <v>120.40274377100538</v>
      </c>
      <c r="AJ56">
        <f t="shared" si="30"/>
        <v>98.875881603482384</v>
      </c>
      <c r="AK56">
        <f t="shared" si="30"/>
        <v>41.724998066560232</v>
      </c>
      <c r="AL56">
        <f t="shared" si="30"/>
        <v>106.39399911956323</v>
      </c>
      <c r="AM56">
        <f t="shared" si="31"/>
        <v>257.42159186305878</v>
      </c>
      <c r="AN56">
        <f t="shared" si="32"/>
        <v>212.41108953003911</v>
      </c>
      <c r="AO56">
        <f t="shared" si="33"/>
        <v>88.413767151651442</v>
      </c>
      <c r="AP56">
        <f t="shared" si="34"/>
        <v>-136.73612951183142</v>
      </c>
      <c r="AQ56">
        <f t="shared" si="34"/>
        <v>-19.748814579506927</v>
      </c>
      <c r="AR56">
        <f t="shared" si="34"/>
        <v>-25.979549447772342</v>
      </c>
      <c r="AS56">
        <f t="shared" si="34"/>
        <v>69.714318653564078</v>
      </c>
      <c r="AT56">
        <f t="shared" si="35"/>
        <v>-2.7741441879941533</v>
      </c>
      <c r="AU56">
        <f t="shared" si="36"/>
        <v>-52.636157497737827</v>
      </c>
      <c r="AV56">
        <f t="shared" si="37"/>
        <v>6.4587484911118622</v>
      </c>
      <c r="AW56">
        <f t="shared" si="38"/>
        <v>0.41076250995044905</v>
      </c>
      <c r="AX56">
        <f t="shared" si="39"/>
        <v>0.62240510794670589</v>
      </c>
      <c r="AY56">
        <f t="shared" si="40"/>
        <v>0.28212743736968132</v>
      </c>
      <c r="AZ56">
        <f t="shared" si="41"/>
        <v>0.53776664917834949</v>
      </c>
    </row>
    <row r="57" spans="1:52" x14ac:dyDescent="0.2">
      <c r="A57">
        <v>48</v>
      </c>
      <c r="B57">
        <v>0.30000000000000099</v>
      </c>
      <c r="C57">
        <f t="shared" si="53"/>
        <v>143.6397857796095</v>
      </c>
      <c r="D57">
        <f t="shared" si="54"/>
        <v>271.61441850970698</v>
      </c>
      <c r="E57">
        <f t="shared" si="55"/>
        <v>113.69140736184197</v>
      </c>
      <c r="F57">
        <f t="shared" si="56"/>
        <v>226.28154108043674</v>
      </c>
      <c r="G57">
        <v>86.795158471065704</v>
      </c>
      <c r="H57">
        <v>234.5318607646872</v>
      </c>
      <c r="I57">
        <v>119.20951618307684</v>
      </c>
      <c r="J57">
        <v>294.3245455689264</v>
      </c>
      <c r="K57">
        <v>37.821011216328905</v>
      </c>
      <c r="L57">
        <v>37.720385757777528</v>
      </c>
      <c r="M57">
        <v>7.6188474542667928</v>
      </c>
      <c r="N57">
        <v>56.647067656265534</v>
      </c>
      <c r="O57">
        <f t="shared" si="13"/>
        <v>119.31080353987895</v>
      </c>
      <c r="P57">
        <f t="shared" si="14"/>
        <v>52.043661679466133</v>
      </c>
      <c r="Q57">
        <f t="shared" si="15"/>
        <v>-2.7559568977282742</v>
      </c>
      <c r="R57">
        <f t="shared" si="16"/>
        <v>106.30854347465831</v>
      </c>
      <c r="S57">
        <f t="shared" si="17"/>
        <v>734.86108098775617</v>
      </c>
      <c r="T57">
        <f t="shared" si="18"/>
        <v>139.80731208463877</v>
      </c>
      <c r="U57">
        <f t="shared" si="19"/>
        <v>274.90705179627503</v>
      </c>
      <c r="V57">
        <f t="shared" si="20"/>
        <v>381.11970403999209</v>
      </c>
      <c r="W57">
        <f t="shared" si="21"/>
        <v>94.468078872594447</v>
      </c>
      <c r="X57">
        <f t="shared" si="22"/>
        <v>225.61934701453725</v>
      </c>
      <c r="Y57">
        <f t="shared" si="23"/>
        <v>353.74137694776402</v>
      </c>
      <c r="Z57">
        <f t="shared" si="24"/>
        <v>45.33923321204432</v>
      </c>
      <c r="AA57">
        <f t="shared" si="25"/>
        <v>49.287704781737858</v>
      </c>
      <c r="AB57">
        <f t="shared" si="26"/>
        <v>7533.3995340174088</v>
      </c>
      <c r="AC57">
        <f t="shared" si="26"/>
        <v>55005.193713746623</v>
      </c>
      <c r="AD57">
        <f t="shared" si="26"/>
        <v>14210.90874860326</v>
      </c>
      <c r="AE57">
        <f t="shared" si="26"/>
        <v>86626.938124355031</v>
      </c>
      <c r="AF57">
        <f t="shared" si="27"/>
        <v>540020.80835049355</v>
      </c>
      <c r="AG57">
        <f t="shared" si="28"/>
        <v>145252.22880753115</v>
      </c>
      <c r="AH57">
        <f t="shared" si="29"/>
        <v>125132.96176490007</v>
      </c>
      <c r="AI57">
        <f t="shared" si="30"/>
        <v>78.612497099843978</v>
      </c>
      <c r="AJ57">
        <f t="shared" si="30"/>
        <v>110.92501011640002</v>
      </c>
      <c r="AK57">
        <f t="shared" si="30"/>
        <v>44.143689325533472</v>
      </c>
      <c r="AL57">
        <f t="shared" si="30"/>
        <v>147.54600340080162</v>
      </c>
      <c r="AM57">
        <f t="shared" si="31"/>
        <v>290.96780328731097</v>
      </c>
      <c r="AN57">
        <f t="shared" si="32"/>
        <v>243.6008652569854</v>
      </c>
      <c r="AO57">
        <f t="shared" si="33"/>
        <v>97.945619618552925</v>
      </c>
      <c r="AP57">
        <f t="shared" si="34"/>
        <v>40.698306440034969</v>
      </c>
      <c r="AQ57">
        <f t="shared" si="34"/>
        <v>-58.881348436933884</v>
      </c>
      <c r="AR57">
        <f t="shared" si="34"/>
        <v>-46.899646223261747</v>
      </c>
      <c r="AS57">
        <f t="shared" si="34"/>
        <v>-41.237459926143316</v>
      </c>
      <c r="AT57">
        <f t="shared" si="35"/>
        <v>-16.060751491035944</v>
      </c>
      <c r="AU57">
        <f t="shared" si="36"/>
        <v>-17.981518242448146</v>
      </c>
      <c r="AV57">
        <f t="shared" si="37"/>
        <v>-48.657914836815067</v>
      </c>
      <c r="AW57">
        <f t="shared" si="38"/>
        <v>0.2505028107179082</v>
      </c>
      <c r="AX57">
        <f t="shared" si="39"/>
        <v>0.73338955487392876</v>
      </c>
      <c r="AY57">
        <f t="shared" si="40"/>
        <v>0.30171462935154253</v>
      </c>
      <c r="AZ57">
        <f t="shared" si="41"/>
        <v>0.89978116204363312</v>
      </c>
    </row>
    <row r="58" spans="1:52" x14ac:dyDescent="0.2">
      <c r="A58">
        <v>49</v>
      </c>
      <c r="B58">
        <v>0.250000000000001</v>
      </c>
      <c r="C58">
        <f t="shared" si="53"/>
        <v>186.65302845028467</v>
      </c>
      <c r="D58">
        <f t="shared" si="54"/>
        <v>310.00826620018711</v>
      </c>
      <c r="E58">
        <f t="shared" si="55"/>
        <v>116.946490045524</v>
      </c>
      <c r="F58">
        <f t="shared" si="56"/>
        <v>277.02089436915139</v>
      </c>
      <c r="G58">
        <v>168.28495079461575</v>
      </c>
      <c r="H58">
        <v>248.8551366863758</v>
      </c>
      <c r="I58">
        <v>108.83471183108178</v>
      </c>
      <c r="J58">
        <v>343.98602138731917</v>
      </c>
      <c r="K58">
        <v>47.103736367485723</v>
      </c>
      <c r="L58">
        <v>41.126748510832932</v>
      </c>
      <c r="M58">
        <v>6.2383412766679953</v>
      </c>
      <c r="N58">
        <v>45.490889958915119</v>
      </c>
      <c r="O58">
        <f t="shared" si="13"/>
        <v>127.85527440588326</v>
      </c>
      <c r="P58">
        <f t="shared" si="14"/>
        <v>142.29860746161961</v>
      </c>
      <c r="Q58">
        <f t="shared" si="15"/>
        <v>42.141423057926161</v>
      </c>
      <c r="R58">
        <f t="shared" si="16"/>
        <v>-107.29817364317185</v>
      </c>
      <c r="S58">
        <f t="shared" si="17"/>
        <v>869.96082069939246</v>
      </c>
      <c r="T58">
        <f t="shared" si="18"/>
        <v>139.95971611390178</v>
      </c>
      <c r="U58">
        <f t="shared" si="19"/>
        <v>204.99713128225733</v>
      </c>
      <c r="V58">
        <f t="shared" si="20"/>
        <v>512.27097218193489</v>
      </c>
      <c r="W58">
        <f t="shared" si="21"/>
        <v>92.594626326400842</v>
      </c>
      <c r="X58">
        <f t="shared" si="22"/>
        <v>20.557100762711414</v>
      </c>
      <c r="Y58">
        <f t="shared" si="23"/>
        <v>357.68984851745756</v>
      </c>
      <c r="Z58">
        <f t="shared" si="24"/>
        <v>47.365089787500928</v>
      </c>
      <c r="AA58">
        <f t="shared" si="25"/>
        <v>184.44003051954579</v>
      </c>
      <c r="AB58">
        <f t="shared" si="26"/>
        <v>28319.824663946245</v>
      </c>
      <c r="AC58">
        <f t="shared" si="26"/>
        <v>61928.879055194782</v>
      </c>
      <c r="AD58">
        <f t="shared" si="26"/>
        <v>11844.994499354612</v>
      </c>
      <c r="AE58">
        <f t="shared" si="26"/>
        <v>118326.3829098772</v>
      </c>
      <c r="AF58">
        <f t="shared" si="27"/>
        <v>756831.82955196046</v>
      </c>
      <c r="AG58">
        <f t="shared" si="28"/>
        <v>262421.54894022469</v>
      </c>
      <c r="AH58">
        <f t="shared" si="29"/>
        <v>127942.02773244174</v>
      </c>
      <c r="AI58">
        <f t="shared" si="30"/>
        <v>137.66605416909087</v>
      </c>
      <c r="AJ58">
        <f t="shared" si="30"/>
        <v>115.3091361395679</v>
      </c>
      <c r="AK58">
        <f t="shared" si="30"/>
        <v>40.887064445117247</v>
      </c>
      <c r="AL58">
        <f t="shared" si="30"/>
        <v>157.50675901915156</v>
      </c>
      <c r="AM58">
        <f t="shared" si="31"/>
        <v>329.53650046004071</v>
      </c>
      <c r="AN58">
        <f t="shared" si="32"/>
        <v>297.19014936196533</v>
      </c>
      <c r="AO58">
        <f t="shared" si="33"/>
        <v>98.782370478801923</v>
      </c>
      <c r="AP58">
        <f t="shared" si="34"/>
        <v>-9.8107797632076057</v>
      </c>
      <c r="AQ58">
        <f t="shared" si="34"/>
        <v>26.989471322051713</v>
      </c>
      <c r="AR58">
        <f t="shared" si="34"/>
        <v>1.2543586128089146</v>
      </c>
      <c r="AS58">
        <f t="shared" si="34"/>
        <v>-264.80493266232338</v>
      </c>
      <c r="AT58">
        <f t="shared" si="35"/>
        <v>-124.53936917778339</v>
      </c>
      <c r="AU58">
        <f t="shared" si="36"/>
        <v>-276.63304859925393</v>
      </c>
      <c r="AV58">
        <f t="shared" si="37"/>
        <v>85.657660040743863</v>
      </c>
      <c r="AW58">
        <f t="shared" si="38"/>
        <v>0.48569360224890112</v>
      </c>
      <c r="AX58">
        <f t="shared" si="39"/>
        <v>0.77817895328783204</v>
      </c>
      <c r="AY58">
        <f t="shared" si="40"/>
        <v>0.27545640475771321</v>
      </c>
      <c r="AZ58">
        <f t="shared" si="41"/>
        <v>1</v>
      </c>
    </row>
    <row r="59" spans="1:52" x14ac:dyDescent="0.2">
      <c r="A59">
        <v>50</v>
      </c>
      <c r="B59">
        <v>0.20000000000000101</v>
      </c>
      <c r="C59">
        <f t="shared" si="53"/>
        <v>246.25934413214864</v>
      </c>
      <c r="D59">
        <f t="shared" si="54"/>
        <v>356.81848936026</v>
      </c>
      <c r="E59">
        <f t="shared" si="55"/>
        <v>121.42616639440341</v>
      </c>
      <c r="F59">
        <f t="shared" si="56"/>
        <v>341.78490656656095</v>
      </c>
      <c r="G59">
        <v>249.03648883301329</v>
      </c>
      <c r="H59">
        <v>350.02699563716249</v>
      </c>
      <c r="I59">
        <v>144.73779361233994</v>
      </c>
      <c r="J59">
        <v>191.1969577852322</v>
      </c>
      <c r="K59">
        <v>45.20007221506436</v>
      </c>
      <c r="L59">
        <v>34.565293286366646</v>
      </c>
      <c r="M59">
        <v>5.5937532201316564</v>
      </c>
      <c r="N59">
        <v>51.183719060720925</v>
      </c>
      <c r="S59">
        <f t="shared" si="17"/>
        <v>934.99823586774801</v>
      </c>
      <c r="T59">
        <f t="shared" si="18"/>
        <v>136.54283778228358</v>
      </c>
      <c r="V59">
        <f t="shared" si="20"/>
        <v>440.23344661824547</v>
      </c>
      <c r="W59">
        <f t="shared" si="21"/>
        <v>96.383791275785285</v>
      </c>
      <c r="Y59">
        <f t="shared" si="23"/>
        <v>494.76478924950243</v>
      </c>
      <c r="Z59">
        <f t="shared" si="24"/>
        <v>40.159046506498299</v>
      </c>
      <c r="AW59">
        <f t="shared" si="38"/>
        <v>0.71875368998589273</v>
      </c>
      <c r="AX59">
        <f t="shared" si="39"/>
        <v>1</v>
      </c>
      <c r="AY59">
        <f t="shared" si="40"/>
        <v>0.36632570243672036</v>
      </c>
      <c r="AZ59">
        <f t="shared" si="41"/>
        <v>0.58450925498809814</v>
      </c>
    </row>
    <row r="60" spans="1:52" x14ac:dyDescent="0.2">
      <c r="C60">
        <f>BD18*(C59*C6)/(C6*C59+F59*F6)/MAX(C59*(1+C$4*(1-C59/C$5)),1)</f>
        <v>0.18310417922571545</v>
      </c>
      <c r="D60">
        <f>BD19*(D59*D6)/(D6*D59+E59*E6)/MAX(D59*(1+D$4*(1-D59/D$5)),1)</f>
        <v>7.0971649483419691E-2</v>
      </c>
      <c r="E60">
        <f>BD19*(E59*E6)/(E6*E59+F59*F6)/MAX(E59*(1+E$4*(1-E59/E$5)),1)</f>
        <v>2.2338101814205223E-2</v>
      </c>
      <c r="F60">
        <f>BD18*(F59*F6)/(F6*F59+C59*C6)/MAX(F59*(1+F$4*(1-F59/F$5)),1)</f>
        <v>0.16041723292507648</v>
      </c>
    </row>
    <row r="61" spans="1:52" x14ac:dyDescent="0.2">
      <c r="C61">
        <f>C60/(C4/2)</f>
        <v>0.52315479778775842</v>
      </c>
      <c r="D61">
        <f>D60/(D4/2)</f>
        <v>0.35485824741709843</v>
      </c>
      <c r="E61">
        <f>E60/(E4/2)</f>
        <v>0.44676203628410444</v>
      </c>
      <c r="F61">
        <f>F60/(F4/2)</f>
        <v>0.53472410975025497</v>
      </c>
    </row>
    <row r="62" spans="1:52" x14ac:dyDescent="0.2">
      <c r="C62">
        <f>BD28/MAX(C59*(1+C$4*(1-C59/C$5)),1)</f>
        <v>0.3683468595690374</v>
      </c>
      <c r="D62">
        <f t="shared" ref="D62:F62" si="57">BE28/MAX(D59*(1+D$4*(1-D59/D$5)),1)</f>
        <v>0.31883062503723697</v>
      </c>
      <c r="E62">
        <f t="shared" si="57"/>
        <v>0.11433024225667898</v>
      </c>
      <c r="F62">
        <f t="shared" si="57"/>
        <v>0.11769831017499569</v>
      </c>
    </row>
    <row r="63" spans="1:52" x14ac:dyDescent="0.2">
      <c r="C63">
        <f>C62/(C4/2)</f>
        <v>1.0524195987686784</v>
      </c>
      <c r="D63">
        <f t="shared" ref="D63:F63" si="58">D62/(D4/2)</f>
        <v>1.5941531251861847</v>
      </c>
      <c r="E63">
        <f t="shared" si="58"/>
        <v>2.2866048451335796</v>
      </c>
      <c r="F63">
        <f t="shared" si="58"/>
        <v>0.39232770058331895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Data-Generator</vt:lpstr>
      <vt:lpstr>Estimation-Advice</vt:lpstr>
    </vt:vector>
  </TitlesOfParts>
  <Company>University of Massachusetts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Fay</dc:creator>
  <cp:lastModifiedBy>Microsoft Office User</cp:lastModifiedBy>
  <dcterms:created xsi:type="dcterms:W3CDTF">2019-11-12T19:54:30Z</dcterms:created>
  <dcterms:modified xsi:type="dcterms:W3CDTF">2020-03-30T19:36:13Z</dcterms:modified>
</cp:coreProperties>
</file>