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drew.Beet\Documents\MyWork\Hydra\Beet-Hydra\stockRecruitment\SR_filtering_1.4.1\data\"/>
    </mc:Choice>
  </mc:AlternateContent>
  <bookViews>
    <workbookView xWindow="0" yWindow="0" windowWidth="10830" windowHeight="9195"/>
  </bookViews>
  <sheets>
    <sheet name="Results" sheetId="5" r:id="rId1"/>
    <sheet name="landings" sheetId="1" r:id="rId2"/>
    <sheet name="discards" sheetId="2" r:id="rId3"/>
    <sheet name="catch (land+discards)" sheetId="4" r:id="rId4"/>
    <sheet name="survey" sheetId="3" r:id="rId5"/>
  </sheets>
  <calcPr calcId="152511"/>
</workbook>
</file>

<file path=xl/calcChain.xml><?xml version="1.0" encoding="utf-8"?>
<calcChain xmlns="http://schemas.openxmlformats.org/spreadsheetml/2006/main">
  <c r="J11" i="5" l="1"/>
  <c r="J10" i="5"/>
  <c r="J9" i="5"/>
  <c r="J8" i="5"/>
  <c r="J7" i="5"/>
  <c r="J6" i="5"/>
  <c r="J5" i="5"/>
  <c r="I11" i="5"/>
  <c r="I10" i="5"/>
  <c r="I9" i="5"/>
  <c r="I8" i="5"/>
  <c r="I7" i="5"/>
  <c r="I6" i="5"/>
  <c r="I5" i="5"/>
  <c r="I4" i="5"/>
  <c r="J4" i="5"/>
  <c r="J3" i="5"/>
  <c r="I3" i="5"/>
  <c r="J2" i="5"/>
  <c r="I2" i="5"/>
  <c r="H11" i="5"/>
  <c r="H10" i="5"/>
  <c r="H9" i="5"/>
  <c r="H8" i="5"/>
  <c r="H7" i="5"/>
  <c r="H6" i="5"/>
  <c r="H5" i="5"/>
  <c r="H4" i="5"/>
  <c r="H3" i="5"/>
  <c r="H2" i="5"/>
  <c r="E11" i="5"/>
  <c r="E10" i="5"/>
  <c r="E9" i="5"/>
  <c r="E8" i="5"/>
  <c r="E7" i="5"/>
  <c r="E6" i="5"/>
  <c r="E5" i="5"/>
  <c r="E4" i="5"/>
  <c r="E3" i="5"/>
  <c r="E2" i="5"/>
  <c r="D11" i="5"/>
  <c r="D10" i="5"/>
  <c r="D9" i="5"/>
  <c r="D8" i="5"/>
  <c r="D7" i="5"/>
  <c r="D6" i="5"/>
  <c r="D5" i="5"/>
  <c r="D4" i="5"/>
  <c r="D3" i="5"/>
  <c r="D2" i="5"/>
  <c r="G11" i="5"/>
  <c r="G10" i="5"/>
  <c r="G9" i="5"/>
  <c r="G8" i="5"/>
  <c r="G7" i="5"/>
  <c r="G6" i="5"/>
  <c r="G5" i="5"/>
  <c r="G4" i="5"/>
  <c r="G3" i="5"/>
  <c r="G2" i="5"/>
  <c r="F11" i="5"/>
  <c r="F10" i="5"/>
  <c r="F9" i="5"/>
  <c r="F8" i="5"/>
  <c r="F7" i="5"/>
  <c r="F6" i="5"/>
  <c r="F5" i="5"/>
  <c r="F4" i="5"/>
  <c r="F3" i="5"/>
  <c r="F2" i="5"/>
  <c r="A11" i="5"/>
  <c r="A10" i="5"/>
  <c r="A9" i="5"/>
  <c r="A8" i="5"/>
  <c r="A7" i="5"/>
  <c r="A6" i="5"/>
  <c r="A5" i="5"/>
  <c r="A4" i="5"/>
  <c r="A3" i="5"/>
  <c r="A2" i="5"/>
  <c r="D64" i="1" l="1"/>
  <c r="E64" i="1"/>
  <c r="F64" i="1"/>
  <c r="G64" i="1"/>
  <c r="H64" i="1"/>
  <c r="I64" i="1"/>
  <c r="J64" i="1"/>
  <c r="K64" i="1"/>
  <c r="L64" i="1"/>
  <c r="C64" i="1"/>
  <c r="D67" i="1"/>
  <c r="E67" i="1"/>
  <c r="F67" i="1"/>
  <c r="G67" i="1"/>
  <c r="H67" i="1"/>
  <c r="I67" i="1"/>
  <c r="J67" i="1"/>
  <c r="K67" i="1"/>
  <c r="L67" i="1"/>
  <c r="C67" i="1"/>
  <c r="D66" i="1"/>
  <c r="E66" i="1"/>
  <c r="F66" i="1"/>
  <c r="G66" i="1"/>
  <c r="H66" i="1"/>
  <c r="I66" i="1"/>
  <c r="J66" i="1"/>
  <c r="K66" i="1"/>
  <c r="L66" i="1"/>
  <c r="C66" i="1"/>
  <c r="C61" i="1"/>
  <c r="D62" i="1" l="1"/>
  <c r="E62" i="1"/>
  <c r="F62" i="1"/>
  <c r="G62" i="1"/>
  <c r="H62" i="1"/>
  <c r="I62" i="1"/>
  <c r="J62" i="1"/>
  <c r="K62" i="1"/>
  <c r="L62" i="1"/>
  <c r="C62" i="1"/>
  <c r="D61" i="1"/>
  <c r="E61" i="1"/>
  <c r="F61" i="1"/>
  <c r="G61" i="1"/>
  <c r="H61" i="1"/>
  <c r="I61" i="1"/>
  <c r="J61" i="1"/>
  <c r="K61" i="1"/>
  <c r="L61" i="1"/>
  <c r="C58" i="1" l="1"/>
  <c r="D58" i="1"/>
  <c r="C59" i="1"/>
  <c r="D59" i="1"/>
  <c r="D52" i="3" l="1"/>
  <c r="E52" i="3"/>
  <c r="F52" i="3"/>
  <c r="G52" i="3"/>
  <c r="H52" i="3"/>
  <c r="I52" i="3"/>
  <c r="J52" i="3"/>
  <c r="K52" i="3"/>
  <c r="L52" i="3"/>
  <c r="D53" i="3"/>
  <c r="E53" i="3"/>
  <c r="F53" i="3"/>
  <c r="G53" i="3"/>
  <c r="H53" i="3"/>
  <c r="I53" i="3"/>
  <c r="J53" i="3"/>
  <c r="K53" i="3"/>
  <c r="L53" i="3"/>
  <c r="C53" i="3"/>
  <c r="C52" i="3"/>
  <c r="F59" i="1"/>
  <c r="G59" i="1"/>
  <c r="H59" i="1"/>
  <c r="I59" i="1"/>
  <c r="J59" i="1"/>
  <c r="K59" i="1"/>
  <c r="L59" i="1"/>
  <c r="F58" i="1"/>
  <c r="G58" i="1"/>
  <c r="H58" i="1"/>
  <c r="I58" i="1"/>
  <c r="J58" i="1"/>
  <c r="K58" i="1"/>
  <c r="L58" i="1"/>
  <c r="E59" i="1"/>
  <c r="E58" i="1"/>
  <c r="C6" i="4"/>
  <c r="D6" i="4"/>
  <c r="C7" i="4"/>
  <c r="D7" i="4"/>
  <c r="C8" i="4"/>
  <c r="D8" i="4"/>
  <c r="C9" i="4"/>
  <c r="D9" i="4"/>
  <c r="C10" i="4"/>
  <c r="D10" i="4"/>
  <c r="C11" i="4"/>
  <c r="D11" i="4"/>
  <c r="C12" i="4"/>
  <c r="D12" i="4"/>
  <c r="C13" i="4"/>
  <c r="D13" i="4"/>
  <c r="C14" i="4"/>
  <c r="D14" i="4"/>
  <c r="C15" i="4"/>
  <c r="D15" i="4"/>
  <c r="C16" i="4"/>
  <c r="D16" i="4"/>
  <c r="C17" i="4"/>
  <c r="D17" i="4"/>
  <c r="C18" i="4"/>
  <c r="D18" i="4"/>
  <c r="C19" i="4"/>
  <c r="D19" i="4"/>
  <c r="C20" i="4"/>
  <c r="D20" i="4"/>
  <c r="C21" i="4"/>
  <c r="D21" i="4"/>
  <c r="C22" i="4"/>
  <c r="D22" i="4"/>
  <c r="C23" i="4"/>
  <c r="D23" i="4"/>
  <c r="C24" i="4"/>
  <c r="D24" i="4"/>
  <c r="C25" i="4"/>
  <c r="D25" i="4"/>
  <c r="C26" i="4"/>
  <c r="D26" i="4"/>
  <c r="C27" i="4"/>
  <c r="D27" i="4"/>
  <c r="C28" i="4"/>
  <c r="D28" i="4"/>
  <c r="C29" i="4"/>
  <c r="D29" i="4"/>
  <c r="C30" i="4"/>
  <c r="D30" i="4"/>
  <c r="C31" i="4"/>
  <c r="D31" i="4"/>
  <c r="C32" i="4"/>
  <c r="D32" i="4"/>
  <c r="C33" i="4"/>
  <c r="D33" i="4"/>
  <c r="C34" i="4"/>
  <c r="D34" i="4"/>
  <c r="C35" i="4"/>
  <c r="D35" i="4"/>
  <c r="C36" i="4"/>
  <c r="D36" i="4"/>
  <c r="C37" i="4"/>
  <c r="D37" i="4"/>
  <c r="C38" i="4"/>
  <c r="D38" i="4"/>
  <c r="C39" i="4"/>
  <c r="D39" i="4"/>
  <c r="C40" i="4"/>
  <c r="D40" i="4"/>
  <c r="C41" i="4"/>
  <c r="D41" i="4"/>
  <c r="C42" i="4"/>
  <c r="C58" i="4" s="1"/>
  <c r="D42" i="4"/>
  <c r="D59" i="4" s="1"/>
  <c r="C43" i="4"/>
  <c r="D43" i="4"/>
  <c r="C44" i="4"/>
  <c r="D44" i="4"/>
  <c r="C45" i="4"/>
  <c r="D45" i="4"/>
  <c r="C46" i="4"/>
  <c r="D46" i="4"/>
  <c r="C47" i="4"/>
  <c r="D47" i="4"/>
  <c r="C48" i="4"/>
  <c r="D48" i="4"/>
  <c r="C49" i="4"/>
  <c r="D49" i="4"/>
  <c r="C50" i="4"/>
  <c r="D50" i="4"/>
  <c r="C51" i="4"/>
  <c r="D51" i="4"/>
  <c r="C52" i="4"/>
  <c r="D52" i="4"/>
  <c r="C53" i="4"/>
  <c r="D53" i="4"/>
  <c r="C54" i="4"/>
  <c r="D54" i="4"/>
  <c r="C55" i="4"/>
  <c r="D55" i="4"/>
  <c r="C56" i="4"/>
  <c r="D56" i="4"/>
  <c r="D2" i="4"/>
  <c r="D3" i="4"/>
  <c r="D4" i="4"/>
  <c r="D5" i="4"/>
  <c r="C3" i="4"/>
  <c r="C4" i="4"/>
  <c r="C5" i="4"/>
  <c r="C2" i="4"/>
  <c r="D1" i="4"/>
  <c r="C1" i="4"/>
  <c r="D58" i="4" l="1"/>
  <c r="C59" i="4"/>
</calcChain>
</file>

<file path=xl/sharedStrings.xml><?xml version="1.0" encoding="utf-8"?>
<sst xmlns="http://schemas.openxmlformats.org/spreadsheetml/2006/main" count="296" uniqueCount="107">
  <si>
    <t>YEAR</t>
  </si>
  <si>
    <t>ATLANTIC COD</t>
  </si>
  <si>
    <t>ATLANTIC HERRING</t>
  </si>
  <si>
    <t>ATLANTIC MACKEREL</t>
  </si>
  <si>
    <t>GOOSEFISH</t>
  </si>
  <si>
    <t>HADDOCK</t>
  </si>
  <si>
    <t>SILVER HAKE</t>
  </si>
  <si>
    <t>SPINY DOGFISH</t>
  </si>
  <si>
    <t>WINTER FLOUNDER</t>
  </si>
  <si>
    <t>WINTER SKATE</t>
  </si>
  <si>
    <t>YELLOWTAIL FLOUNDER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</si>
  <si>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</si>
  <si>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</si>
  <si>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</si>
  <si>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</si>
  <si>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</si>
  <si>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</si>
  <si>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</si>
  <si>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</si>
  <si>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</si>
  <si>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</si>
  <si>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</si>
  <si>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</si>
  <si>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</si>
  <si>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</si>
  <si>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</si>
  <si>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</si>
  <si>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</si>
  <si>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</si>
  <si>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</si>
  <si>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</si>
  <si>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</si>
  <si>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</si>
  <si>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</si>
  <si>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</si>
  <si>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</si>
  <si>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</si>
  <si>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</si>
  <si>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</si>
  <si>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</si>
  <si>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</si>
  <si>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</si>
  <si>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</si>
  <si>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</si>
  <si>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</si>
  <si>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</si>
  <si>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</si>
  <si>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</si>
  <si>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</si>
  <si>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</si>
  <si>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</si>
  <si>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</si>
  <si>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</si>
  <si>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</si>
  <si>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</si>
  <si>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</si>
  <si>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</si>
  <si>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</si>
  <si>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</si>
  <si>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</si>
  <si>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</si>
  <si>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</si>
  <si>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</si>
  <si>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</si>
  <si>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</si>
  <si>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</si>
  <si>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minlast15yrs</t>
  </si>
  <si>
    <t>maxlast15yrs</t>
  </si>
  <si>
    <t>min 15yrs</t>
  </si>
  <si>
    <t>max 15yrs</t>
  </si>
  <si>
    <t>min</t>
  </si>
  <si>
    <t>max</t>
  </si>
  <si>
    <t>mean</t>
  </si>
  <si>
    <t>.5*mean</t>
  </si>
  <si>
    <t>2*mean</t>
  </si>
  <si>
    <t>Dogfish</t>
  </si>
  <si>
    <t>Winter_Skate</t>
  </si>
  <si>
    <t>Herring</t>
  </si>
  <si>
    <t>Cod</t>
  </si>
  <si>
    <t>Haddock</t>
  </si>
  <si>
    <t>Yellowtail</t>
  </si>
  <si>
    <t>Winter_Flounder</t>
  </si>
  <si>
    <t>Mackerel</t>
  </si>
  <si>
    <t>silver_Hake</t>
  </si>
  <si>
    <t>Monkfish</t>
  </si>
  <si>
    <t>species</t>
  </si>
  <si>
    <t>CurtiThesis_minBio</t>
  </si>
  <si>
    <t>CurtiThesis_maxBio</t>
  </si>
  <si>
    <t>NA</t>
  </si>
  <si>
    <t>filename</t>
  </si>
  <si>
    <t>Dogfish_SR_Females.xlsx</t>
  </si>
  <si>
    <t>Winter_Skate_SR_Curti.xlsx</t>
  </si>
  <si>
    <t>Herring0_Tyrell_MSVPA.xlsx</t>
  </si>
  <si>
    <t>Cod_SR_Curti.xlsx</t>
  </si>
  <si>
    <t>Perretti_Haddock_GB.xlsx</t>
  </si>
  <si>
    <t>GB_yellowtail_TSOUMS_MSVPA.xlsx</t>
  </si>
  <si>
    <t>Perretti_Winter_Flounder_GB.xlsx</t>
  </si>
  <si>
    <t>Mackerel0_Tyrell_MSVPA.xlsx</t>
  </si>
  <si>
    <t>Silver_Hake_SR_Curti.xlsx</t>
  </si>
  <si>
    <t>Monkfish_SR_Curti.xlsx</t>
  </si>
  <si>
    <t>min_survey</t>
  </si>
  <si>
    <t>max_survey</t>
  </si>
  <si>
    <t>minLandings_15Yr</t>
  </si>
  <si>
    <t>maxLandings_15Yr</t>
  </si>
  <si>
    <t>minLandings</t>
  </si>
  <si>
    <t>maxLandings</t>
  </si>
  <si>
    <t>meanLandings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</si>
</sst>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indexed="8"/>
      <name val="Calibri"/>
      <family val="2"/>
      <scheme val="minor"/>
    </font>
    <font>
      <b/>
      <sz val="9"/>
      <color rgb="FF000000"/>
      <name val="Verdana"/>
      <family val="2"/>
    </font>
    <font>
      <sz val="12"/>
      <color rgb="FF22222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tabSelected="1" workbookViewId="0">
      <selection activeCell="H1" sqref="H1"/>
    </sheetView>
  </sheetViews>
  <sheetFormatPr defaultRowHeight="15" x14ac:dyDescent="0.25"/>
  <cols>
    <col min="1" max="3" width="21" customWidth="1"/>
    <col min="4" max="4" width="16.140625" bestFit="1" customWidth="1"/>
    <col min="5" max="5" width="16.42578125" bestFit="1" customWidth="1"/>
    <col min="6" max="6" width="12" bestFit="1" customWidth="1"/>
    <col min="7" max="7" width="11.5703125" bestFit="1" customWidth="1"/>
    <col min="8" max="8" width="12.85546875" bestFit="1" customWidth="1"/>
    <col min="9" max="9" width="10.42578125" bestFit="1" customWidth="1"/>
    <col min="10" max="10" width="10.7109375" bestFit="1" customWidth="1"/>
  </cols>
  <sheetData>
    <row r="1" spans="1:12" x14ac:dyDescent="0.25">
      <c r="B1" t="s">
        <v>89</v>
      </c>
      <c r="C1" t="s">
        <v>85</v>
      </c>
      <c r="D1" t="s">
        <v>102</v>
      </c>
      <c r="E1" t="s">
        <v>103</v>
      </c>
      <c r="F1" t="s">
        <v>104</v>
      </c>
      <c r="G1" t="s">
        <v>105</v>
      </c>
      <c r="H1" t="s">
        <v>106</v>
      </c>
      <c r="I1" t="s">
        <v>100</v>
      </c>
      <c r="J1" t="s">
        <v>101</v>
      </c>
      <c r="K1" t="s">
        <v>86</v>
      </c>
      <c r="L1" t="s">
        <v>87</v>
      </c>
    </row>
    <row r="2" spans="1:12" x14ac:dyDescent="0.25">
      <c r="A2" t="str">
        <f>landings!C1</f>
        <v>SPINY DOGFISH</v>
      </c>
      <c r="B2" t="s">
        <v>90</v>
      </c>
      <c r="C2" t="s">
        <v>75</v>
      </c>
      <c r="D2">
        <f>landings!C58</f>
        <v>3.4387649933027668E-3</v>
      </c>
      <c r="E2">
        <f>landings!C59</f>
        <v>4.5053190013749064E-2</v>
      </c>
      <c r="F2">
        <f>landings!C61</f>
        <v>1.4231851471497743E-6</v>
      </c>
      <c r="G2">
        <f>landings!C62</f>
        <v>7.9250666169325301E-2</v>
      </c>
      <c r="H2">
        <f>landings!C64</f>
        <v>1.6793692446326305E-2</v>
      </c>
      <c r="I2">
        <f>survey!C52</f>
        <v>8.8199726464271558E-2</v>
      </c>
      <c r="J2">
        <f>survey!C53</f>
        <v>6.6067552584609617</v>
      </c>
      <c r="K2">
        <v>25000</v>
      </c>
      <c r="L2">
        <v>50000</v>
      </c>
    </row>
    <row r="3" spans="1:12" x14ac:dyDescent="0.25">
      <c r="A3" t="str">
        <f>landings!D1</f>
        <v>WINTER SKATE</v>
      </c>
      <c r="B3" t="s">
        <v>91</v>
      </c>
      <c r="C3" t="s">
        <v>76</v>
      </c>
      <c r="D3">
        <f>landings!D58</f>
        <v>3.642790282966616E-2</v>
      </c>
      <c r="E3">
        <f>landings!D59</f>
        <v>0.11876518693543896</v>
      </c>
      <c r="F3">
        <f>landings!D61</f>
        <v>3.7967392939739738E-5</v>
      </c>
      <c r="G3">
        <f>landings!D62</f>
        <v>0.11876518693543896</v>
      </c>
      <c r="H3">
        <f>landings!D64</f>
        <v>3.4615813428405522E-2</v>
      </c>
      <c r="I3">
        <f>survey!D52</f>
        <v>1.1945395867197821</v>
      </c>
      <c r="J3">
        <f>survey!D53</f>
        <v>11.575563374437685</v>
      </c>
      <c r="K3">
        <v>225000</v>
      </c>
      <c r="L3">
        <v>350000</v>
      </c>
    </row>
    <row r="4" spans="1:12" x14ac:dyDescent="0.25">
      <c r="A4" t="str">
        <f>landings!E1</f>
        <v>ATLANTIC HERRING</v>
      </c>
      <c r="B4" t="s">
        <v>92</v>
      </c>
      <c r="C4" t="s">
        <v>77</v>
      </c>
      <c r="D4">
        <f>landings!E58</f>
        <v>0.2038591231333719</v>
      </c>
      <c r="E4">
        <f>landings!E59</f>
        <v>0.74685932224007345</v>
      </c>
      <c r="F4">
        <f>landings!E61</f>
        <v>1.5084548896565248E-5</v>
      </c>
      <c r="G4">
        <f>landings!E62</f>
        <v>4.5884482524550103</v>
      </c>
      <c r="H4">
        <f>landings!E64</f>
        <v>0.81206023133411731</v>
      </c>
      <c r="I4">
        <f>survey!E52</f>
        <v>1.3880435832187534E-2</v>
      </c>
      <c r="J4">
        <f>survey!E53</f>
        <v>46.506150159212453</v>
      </c>
      <c r="K4">
        <v>5000</v>
      </c>
      <c r="L4">
        <v>160000</v>
      </c>
    </row>
    <row r="5" spans="1:12" x14ac:dyDescent="0.25">
      <c r="A5" t="str">
        <f>landings!F1</f>
        <v>ATLANTIC COD</v>
      </c>
      <c r="B5" t="s">
        <v>93</v>
      </c>
      <c r="C5" t="s">
        <v>78</v>
      </c>
      <c r="D5">
        <f>landings!F58</f>
        <v>1.7694580962920099E-2</v>
      </c>
      <c r="E5">
        <f>landings!F59</f>
        <v>0.19085144242665361</v>
      </c>
      <c r="F5">
        <f>landings!F61</f>
        <v>2.8660642903473971E-4</v>
      </c>
      <c r="G5">
        <f>landings!F62</f>
        <v>0.83532920485115303</v>
      </c>
      <c r="H5">
        <f>landings!F64</f>
        <v>0.31526815610394571</v>
      </c>
      <c r="I5">
        <f>survey!F52</f>
        <v>0.2609549643826774</v>
      </c>
      <c r="J5">
        <f>survey!F53</f>
        <v>10.32985255298148</v>
      </c>
      <c r="K5">
        <v>50000</v>
      </c>
      <c r="L5">
        <v>200000</v>
      </c>
    </row>
    <row r="6" spans="1:12" x14ac:dyDescent="0.25">
      <c r="A6" t="str">
        <f>landings!G1</f>
        <v>HADDOCK</v>
      </c>
      <c r="B6" t="s">
        <v>94</v>
      </c>
      <c r="C6" t="s">
        <v>79</v>
      </c>
      <c r="D6">
        <f>landings!G58</f>
        <v>2.4968732507976987E-2</v>
      </c>
      <c r="E6">
        <f>landings!G59</f>
        <v>0.38715837333633468</v>
      </c>
      <c r="F6">
        <f>landings!G61</f>
        <v>1.1615102650355241E-3</v>
      </c>
      <c r="G6">
        <f>landings!G62</f>
        <v>2.2678289800149485</v>
      </c>
      <c r="H6">
        <f>landings!G64</f>
        <v>0.24924225841478498</v>
      </c>
      <c r="I6">
        <f>survey!G52</f>
        <v>0.17889467289885469</v>
      </c>
      <c r="J6">
        <f>survey!G53</f>
        <v>20.711812285781463</v>
      </c>
      <c r="K6" t="s">
        <v>88</v>
      </c>
      <c r="L6" t="s">
        <v>88</v>
      </c>
    </row>
    <row r="7" spans="1:12" x14ac:dyDescent="0.25">
      <c r="A7" t="str">
        <f>landings!H1</f>
        <v>YELLOWTAIL FLOUNDER</v>
      </c>
      <c r="B7" t="s">
        <v>95</v>
      </c>
      <c r="C7" t="s">
        <v>80</v>
      </c>
      <c r="D7">
        <f>landings!H58</f>
        <v>2.0406784243172612E-3</v>
      </c>
      <c r="E7">
        <f>landings!H59</f>
        <v>0.11828370416509323</v>
      </c>
      <c r="F7">
        <f>landings!H61</f>
        <v>4.0728282020726172E-4</v>
      </c>
      <c r="G7">
        <f>landings!H62</f>
        <v>0.44564172262090629</v>
      </c>
      <c r="H7">
        <f>landings!H64</f>
        <v>0.137879034005953</v>
      </c>
      <c r="I7">
        <f>survey!H52</f>
        <v>7.138313303620214E-2</v>
      </c>
      <c r="J7">
        <f>survey!H53</f>
        <v>0.68421221819398059</v>
      </c>
      <c r="K7" t="s">
        <v>88</v>
      </c>
      <c r="L7" t="s">
        <v>88</v>
      </c>
    </row>
    <row r="8" spans="1:12" x14ac:dyDescent="0.25">
      <c r="A8" t="str">
        <f>landings!I1</f>
        <v>WINTER FLOUNDER</v>
      </c>
      <c r="B8" t="s">
        <v>96</v>
      </c>
      <c r="C8" t="s">
        <v>81</v>
      </c>
      <c r="D8">
        <f>landings!I58</f>
        <v>2.1398026191687788E-2</v>
      </c>
      <c r="E8">
        <f>landings!I59</f>
        <v>7.6231788848389007E-2</v>
      </c>
      <c r="F8">
        <f>landings!I61</f>
        <v>3.9219827131069647E-4</v>
      </c>
      <c r="G8">
        <f>landings!I62</f>
        <v>0.14980115280954309</v>
      </c>
      <c r="H8">
        <f>landings!I64</f>
        <v>6.724351674311338E-2</v>
      </c>
      <c r="I8">
        <f>survey!I52</f>
        <v>2.1145756505023469E-2</v>
      </c>
      <c r="J8">
        <f>survey!I53</f>
        <v>0.58447734394254869</v>
      </c>
      <c r="K8" t="s">
        <v>88</v>
      </c>
      <c r="L8" t="s">
        <v>88</v>
      </c>
    </row>
    <row r="9" spans="1:12" x14ac:dyDescent="0.25">
      <c r="A9" t="str">
        <f>landings!J1</f>
        <v>ATLANTIC MACKEREL</v>
      </c>
      <c r="B9" t="s">
        <v>97</v>
      </c>
      <c r="C9" t="s">
        <v>82</v>
      </c>
      <c r="D9">
        <f>landings!J58</f>
        <v>3.3126674235463098E-4</v>
      </c>
      <c r="E9">
        <f>landings!J59</f>
        <v>0.10602924181969398</v>
      </c>
      <c r="F9">
        <f>landings!J61</f>
        <v>1.1774455801215814E-4</v>
      </c>
      <c r="G9">
        <f>landings!J62</f>
        <v>2.3382075328055456</v>
      </c>
      <c r="H9">
        <f>landings!J64</f>
        <v>0.23672407485164898</v>
      </c>
      <c r="I9">
        <f>survey!J52</f>
        <v>2.6631435873446013E-4</v>
      </c>
      <c r="J9">
        <f>survey!J53</f>
        <v>1.8147110670679378</v>
      </c>
      <c r="K9">
        <v>5000</v>
      </c>
      <c r="L9">
        <v>80000</v>
      </c>
    </row>
    <row r="10" spans="1:12" x14ac:dyDescent="0.25">
      <c r="A10" t="str">
        <f>landings!K1</f>
        <v>SILVER HAKE</v>
      </c>
      <c r="B10" t="s">
        <v>98</v>
      </c>
      <c r="C10" t="s">
        <v>83</v>
      </c>
      <c r="D10">
        <f>landings!K58</f>
        <v>2.7414033112951611E-2</v>
      </c>
      <c r="E10">
        <f>landings!K59</f>
        <v>7.7169544093289993E-2</v>
      </c>
      <c r="F10">
        <f>landings!K61</f>
        <v>1.6405245349016339E-2</v>
      </c>
      <c r="G10">
        <f>landings!K62</f>
        <v>4.3667266648879846</v>
      </c>
      <c r="H10">
        <f>landings!K64</f>
        <v>0.41559083968098581</v>
      </c>
      <c r="I10">
        <f>survey!K52</f>
        <v>3.0289597450260348E-2</v>
      </c>
      <c r="J10">
        <f>survey!K53</f>
        <v>0.17294687883973409</v>
      </c>
      <c r="K10">
        <v>20000</v>
      </c>
      <c r="L10">
        <v>35000</v>
      </c>
    </row>
    <row r="11" spans="1:12" x14ac:dyDescent="0.25">
      <c r="A11" t="str">
        <f>landings!L1</f>
        <v>GOOSEFISH</v>
      </c>
      <c r="B11" t="s">
        <v>99</v>
      </c>
      <c r="C11" t="s">
        <v>84</v>
      </c>
      <c r="D11">
        <f>landings!L58</f>
        <v>2.2029210092018036E-2</v>
      </c>
      <c r="E11">
        <f>landings!L59</f>
        <v>0.12101643498161861</v>
      </c>
      <c r="F11">
        <f>landings!L61</f>
        <v>5.6790561160303501E-6</v>
      </c>
      <c r="G11">
        <f>landings!L62</f>
        <v>0.16407048613880335</v>
      </c>
      <c r="H11">
        <f>landings!L64</f>
        <v>6.2299361593326628E-2</v>
      </c>
      <c r="I11">
        <f>survey!L52</f>
        <v>1.9524888971476216E-2</v>
      </c>
      <c r="J11">
        <f>survey!L53</f>
        <v>0.7529951025328071</v>
      </c>
      <c r="K11">
        <v>10000</v>
      </c>
      <c r="L11">
        <v>25000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topLeftCell="A31" workbookViewId="0">
      <selection activeCell="C58" sqref="C58"/>
    </sheetView>
  </sheetViews>
  <sheetFormatPr defaultRowHeight="15" x14ac:dyDescent="0.25"/>
  <cols>
    <col min="3" max="3" width="15.5703125" bestFit="1" customWidth="1"/>
    <col min="4" max="4" width="14" bestFit="1" customWidth="1"/>
    <col min="5" max="5" width="18.140625" bestFit="1" customWidth="1"/>
    <col min="6" max="6" width="14" bestFit="1" customWidth="1"/>
    <col min="7" max="7" width="12" bestFit="1" customWidth="1"/>
    <col min="8" max="8" width="22" bestFit="1" customWidth="1"/>
    <col min="9" max="9" width="18.140625" bestFit="1" customWidth="1"/>
    <col min="10" max="10" width="19.5703125" bestFit="1" customWidth="1"/>
    <col min="11" max="12" width="12" bestFit="1" customWidth="1"/>
    <col min="14" max="14" width="12" bestFit="1" customWidth="1"/>
    <col min="15" max="15" width="14.5703125" bestFit="1" customWidth="1"/>
    <col min="20" max="20" width="16.85546875" bestFit="1" customWidth="1"/>
  </cols>
  <sheetData>
    <row r="1" spans="1:12" x14ac:dyDescent="0.25">
      <c r="B1" t="s">
        <v>0</v>
      </c>
      <c r="C1" t="s">
        <v>7</v>
      </c>
      <c r="D1" t="s">
        <v>9</v>
      </c>
      <c r="E1" t="s">
        <v>2</v>
      </c>
      <c r="F1" t="s">
        <v>1</v>
      </c>
      <c r="G1" t="s">
        <v>5</v>
      </c>
      <c r="H1" t="s">
        <v>10</v>
      </c>
      <c r="I1" t="s">
        <v>8</v>
      </c>
      <c r="J1" t="s">
        <v>3</v>
      </c>
      <c r="K1" t="s">
        <v>6</v>
      </c>
      <c r="L1" t="s">
        <v>4</v>
      </c>
    </row>
    <row r="2" spans="1:12" x14ac:dyDescent="0.25">
      <c r="A2" t="s">
        <v>11</v>
      </c>
      <c r="B2">
        <v>1960</v>
      </c>
      <c r="C2">
        <v>0</v>
      </c>
      <c r="D2">
        <v>0</v>
      </c>
      <c r="E2">
        <v>1.584330170606248E-3</v>
      </c>
      <c r="F2">
        <v>2.8660642903473971E-4</v>
      </c>
      <c r="G2">
        <v>1.1615102650355241E-3</v>
      </c>
      <c r="H2">
        <v>0</v>
      </c>
      <c r="I2">
        <v>0</v>
      </c>
      <c r="J2">
        <v>0</v>
      </c>
      <c r="K2">
        <v>0</v>
      </c>
      <c r="L2">
        <v>0</v>
      </c>
    </row>
    <row r="3" spans="1:12" x14ac:dyDescent="0.25">
      <c r="A3" t="s">
        <v>12</v>
      </c>
      <c r="B3">
        <v>1961</v>
      </c>
      <c r="C3">
        <v>0</v>
      </c>
      <c r="D3">
        <v>0</v>
      </c>
      <c r="E3">
        <v>1.0205149864993286</v>
      </c>
      <c r="F3">
        <v>4.1935045932451395E-3</v>
      </c>
      <c r="G3">
        <v>2.0062450032431781E-3</v>
      </c>
      <c r="H3">
        <v>0</v>
      </c>
      <c r="I3">
        <v>0</v>
      </c>
      <c r="J3">
        <v>0</v>
      </c>
      <c r="K3">
        <v>0</v>
      </c>
      <c r="L3">
        <v>0</v>
      </c>
    </row>
    <row r="4" spans="1:12" x14ac:dyDescent="0.25">
      <c r="A4" t="s">
        <v>13</v>
      </c>
      <c r="B4">
        <v>1962</v>
      </c>
      <c r="C4">
        <v>0</v>
      </c>
      <c r="D4">
        <v>0</v>
      </c>
      <c r="E4">
        <v>2.2856410179053595</v>
      </c>
      <c r="F4">
        <v>0.11839862428914064</v>
      </c>
      <c r="G4">
        <v>6.931350217971731E-2</v>
      </c>
      <c r="H4">
        <v>4.0728282020726172E-4</v>
      </c>
      <c r="I4">
        <v>3.9219827131069647E-4</v>
      </c>
      <c r="J4">
        <v>1.6743849275187425E-3</v>
      </c>
      <c r="K4">
        <v>0.63204259876608393</v>
      </c>
      <c r="L4">
        <v>0</v>
      </c>
    </row>
    <row r="5" spans="1:12" x14ac:dyDescent="0.25">
      <c r="A5" t="s">
        <v>14</v>
      </c>
      <c r="B5">
        <v>1963</v>
      </c>
      <c r="C5">
        <v>0</v>
      </c>
      <c r="D5">
        <v>0</v>
      </c>
      <c r="E5">
        <v>1.4678321994780745</v>
      </c>
      <c r="F5">
        <v>0.19683827855127992</v>
      </c>
      <c r="G5">
        <v>0.1613443349976619</v>
      </c>
      <c r="H5">
        <v>3.9521518109000954E-3</v>
      </c>
      <c r="I5">
        <v>2.0967522966225693E-3</v>
      </c>
      <c r="J5">
        <v>1.2308991899597242E-2</v>
      </c>
      <c r="K5">
        <v>1.5642224669271265</v>
      </c>
      <c r="L5">
        <v>0</v>
      </c>
    </row>
    <row r="6" spans="1:12" x14ac:dyDescent="0.25">
      <c r="A6" t="s">
        <v>15</v>
      </c>
      <c r="B6">
        <v>1964</v>
      </c>
      <c r="C6">
        <v>0</v>
      </c>
      <c r="D6">
        <v>3.7967392939739738E-5</v>
      </c>
      <c r="E6">
        <v>1.9777955440242561</v>
      </c>
      <c r="F6">
        <v>0.37496521176630215</v>
      </c>
      <c r="G6">
        <v>0.96567838821085017</v>
      </c>
      <c r="H6">
        <v>0.44158328594740082</v>
      </c>
      <c r="I6">
        <v>8.859857747805952E-2</v>
      </c>
      <c r="J6">
        <v>8.5348882477189157E-3</v>
      </c>
      <c r="K6">
        <v>2.6076802541831179</v>
      </c>
      <c r="L6">
        <v>0</v>
      </c>
    </row>
    <row r="7" spans="1:12" x14ac:dyDescent="0.25">
      <c r="A7" t="s">
        <v>16</v>
      </c>
      <c r="B7">
        <v>1965</v>
      </c>
      <c r="C7">
        <v>0</v>
      </c>
      <c r="D7">
        <v>9.4465735575405542E-5</v>
      </c>
      <c r="E7">
        <v>0.61347351907441205</v>
      </c>
      <c r="F7">
        <v>0.57399993568385377</v>
      </c>
      <c r="G7">
        <v>2.2678289800149485</v>
      </c>
      <c r="H7">
        <v>0.44564172262090629</v>
      </c>
      <c r="I7">
        <v>0.106959569776261</v>
      </c>
      <c r="J7">
        <v>3.8451571561147785E-2</v>
      </c>
      <c r="K7">
        <v>4.3667266648879846</v>
      </c>
      <c r="L7">
        <v>5.6790561160303501E-6</v>
      </c>
    </row>
    <row r="8" spans="1:12" x14ac:dyDescent="0.25">
      <c r="A8" t="s">
        <v>17</v>
      </c>
      <c r="B8">
        <v>1966</v>
      </c>
      <c r="C8">
        <v>0</v>
      </c>
      <c r="D8">
        <v>4.140767003780136E-4</v>
      </c>
      <c r="E8">
        <v>2.0617863122803315</v>
      </c>
      <c r="F8">
        <v>0.79257456898670209</v>
      </c>
      <c r="G8">
        <v>1.8289368674799198</v>
      </c>
      <c r="H8">
        <v>0.35726667002822926</v>
      </c>
      <c r="I8">
        <v>0.13995572794754935</v>
      </c>
      <c r="J8">
        <v>8.2412898235568618E-2</v>
      </c>
      <c r="K8">
        <v>2.0257223030986209</v>
      </c>
      <c r="L8">
        <v>1.1605001968888872E-2</v>
      </c>
    </row>
    <row r="9" spans="1:12" x14ac:dyDescent="0.25">
      <c r="A9" t="s">
        <v>18</v>
      </c>
      <c r="B9">
        <v>1967</v>
      </c>
      <c r="C9">
        <v>4.0728282020726172E-4</v>
      </c>
      <c r="D9">
        <v>1.1444785591685203E-2</v>
      </c>
      <c r="E9">
        <v>3.2280632947671699</v>
      </c>
      <c r="F9">
        <v>0.53444749967030925</v>
      </c>
      <c r="G9">
        <v>0.77544754741126676</v>
      </c>
      <c r="H9">
        <v>0.26735827649283411</v>
      </c>
      <c r="I9">
        <v>0.10433452221050112</v>
      </c>
      <c r="J9">
        <v>0.19152656485041272</v>
      </c>
      <c r="K9">
        <v>1.2380874001888285</v>
      </c>
      <c r="L9">
        <v>2.7308244158951926E-3</v>
      </c>
    </row>
    <row r="10" spans="1:12" x14ac:dyDescent="0.25">
      <c r="A10" t="s">
        <v>19</v>
      </c>
      <c r="B10">
        <v>1968</v>
      </c>
      <c r="C10">
        <v>0</v>
      </c>
      <c r="D10">
        <v>1.4969955817858992E-2</v>
      </c>
      <c r="E10">
        <v>4.5884482524550103</v>
      </c>
      <c r="F10">
        <v>0.61664430004580972</v>
      </c>
      <c r="G10">
        <v>0.60671291063348676</v>
      </c>
      <c r="H10">
        <v>0.35625215280933276</v>
      </c>
      <c r="I10">
        <v>7.1974423256597989E-2</v>
      </c>
      <c r="J10">
        <v>0.40201027133671102</v>
      </c>
      <c r="K10">
        <v>0.53027816677766293</v>
      </c>
      <c r="L10">
        <v>2.2090796377228064E-2</v>
      </c>
    </row>
    <row r="11" spans="1:12" x14ac:dyDescent="0.25">
      <c r="A11" t="s">
        <v>20</v>
      </c>
      <c r="B11">
        <v>1969</v>
      </c>
      <c r="C11">
        <v>3.3638544039340502E-3</v>
      </c>
      <c r="D11">
        <v>1.7255773744484385E-3</v>
      </c>
      <c r="E11">
        <v>3.155068268444706</v>
      </c>
      <c r="F11">
        <v>0.53382893159640454</v>
      </c>
      <c r="G11">
        <v>0.33533862551956001</v>
      </c>
      <c r="H11">
        <v>0.36668358565568104</v>
      </c>
      <c r="I11">
        <v>0.10152690093220476</v>
      </c>
      <c r="J11">
        <v>0.40397186403613733</v>
      </c>
      <c r="K11">
        <v>0.27736073646321452</v>
      </c>
      <c r="L11">
        <v>1.1523155940894212E-3</v>
      </c>
    </row>
    <row r="12" spans="1:12" x14ac:dyDescent="0.25">
      <c r="A12" t="s">
        <v>21</v>
      </c>
      <c r="B12">
        <v>1970</v>
      </c>
      <c r="C12">
        <v>4.2236736910382697E-4</v>
      </c>
      <c r="D12">
        <v>1.3407141246783256E-2</v>
      </c>
      <c r="E12">
        <v>2.9718090492860152</v>
      </c>
      <c r="F12">
        <v>0.35845749495559215</v>
      </c>
      <c r="G12">
        <v>0.17017984189263013</v>
      </c>
      <c r="H12">
        <v>0.36965279635120679</v>
      </c>
      <c r="I12">
        <v>0.1071612282208476</v>
      </c>
      <c r="J12">
        <v>0.99877919853170471</v>
      </c>
      <c r="K12">
        <v>0.37550926532129081</v>
      </c>
      <c r="L12">
        <v>2.2205051191422926E-3</v>
      </c>
    </row>
    <row r="13" spans="1:12" x14ac:dyDescent="0.25">
      <c r="A13" t="s">
        <v>22</v>
      </c>
      <c r="B13">
        <v>1971</v>
      </c>
      <c r="C13">
        <v>1.5084548896565248E-4</v>
      </c>
      <c r="D13">
        <v>1.6204553904252579E-2</v>
      </c>
      <c r="E13">
        <v>3.2386870580155671</v>
      </c>
      <c r="F13">
        <v>0.38834788261155628</v>
      </c>
      <c r="G13">
        <v>0.16182319943531609</v>
      </c>
      <c r="H13">
        <v>0.28390680133312718</v>
      </c>
      <c r="I13">
        <v>0.12212320374877424</v>
      </c>
      <c r="J13">
        <v>1.0876890126851437</v>
      </c>
      <c r="K13">
        <v>1.0880597051870649</v>
      </c>
      <c r="L13">
        <v>3.914687083176429E-2</v>
      </c>
    </row>
    <row r="14" spans="1:12" x14ac:dyDescent="0.25">
      <c r="A14" t="s">
        <v>23</v>
      </c>
      <c r="B14">
        <v>1972</v>
      </c>
      <c r="C14">
        <v>4.6611256090386619E-3</v>
      </c>
      <c r="D14">
        <v>3.8936210676508196E-2</v>
      </c>
      <c r="E14">
        <v>2.2587255787606972</v>
      </c>
      <c r="F14">
        <v>0.34424016981920685</v>
      </c>
      <c r="G14">
        <v>8.6427370428935932E-2</v>
      </c>
      <c r="H14">
        <v>0.3467469153171695</v>
      </c>
      <c r="I14">
        <v>0.10329809520230764</v>
      </c>
      <c r="J14">
        <v>2.0192933861674036</v>
      </c>
      <c r="K14">
        <v>1.1692431517807371</v>
      </c>
      <c r="L14">
        <v>3.0296548656229164E-2</v>
      </c>
    </row>
    <row r="15" spans="1:12" x14ac:dyDescent="0.25">
      <c r="A15" t="s">
        <v>24</v>
      </c>
      <c r="B15">
        <v>1973</v>
      </c>
      <c r="C15">
        <v>3.6776130209826077E-2</v>
      </c>
      <c r="D15">
        <v>4.3095659459364472E-2</v>
      </c>
      <c r="E15">
        <v>2.5650403081438626</v>
      </c>
      <c r="F15">
        <v>0.38825396450708793</v>
      </c>
      <c r="G15">
        <v>8.0112793890004072E-2</v>
      </c>
      <c r="H15">
        <v>0.32649880864797409</v>
      </c>
      <c r="I15">
        <v>7.70912654316952E-2</v>
      </c>
      <c r="J15">
        <v>2.3382075328055456</v>
      </c>
      <c r="K15">
        <v>0.9384552906882101</v>
      </c>
      <c r="L15">
        <v>9.4281550287012961E-2</v>
      </c>
    </row>
    <row r="16" spans="1:12" x14ac:dyDescent="0.25">
      <c r="A16" t="s">
        <v>25</v>
      </c>
      <c r="B16">
        <v>1974</v>
      </c>
      <c r="C16">
        <v>2.4995097521608615E-2</v>
      </c>
      <c r="D16">
        <v>8.1271208609489595E-3</v>
      </c>
      <c r="E16">
        <v>1.9491456606417992</v>
      </c>
      <c r="F16">
        <v>0.3740595958204459</v>
      </c>
      <c r="G16">
        <v>6.2665606057182952E-2</v>
      </c>
      <c r="H16">
        <v>0.29615747575788381</v>
      </c>
      <c r="I16">
        <v>6.9547839050040736E-2</v>
      </c>
      <c r="J16">
        <v>1.5172924409932977</v>
      </c>
      <c r="K16">
        <v>1.0011046226713045</v>
      </c>
      <c r="L16">
        <v>3.711107861801849E-3</v>
      </c>
    </row>
    <row r="17" spans="1:12" x14ac:dyDescent="0.25">
      <c r="A17" t="s">
        <v>26</v>
      </c>
      <c r="B17">
        <v>1975</v>
      </c>
      <c r="C17">
        <v>1.0559184227595674E-4</v>
      </c>
      <c r="D17">
        <v>2.3160483613980987E-2</v>
      </c>
      <c r="E17">
        <v>2.0459156539642223</v>
      </c>
      <c r="F17">
        <v>0.35003383504594621</v>
      </c>
      <c r="G17">
        <v>8.1460387578073404E-2</v>
      </c>
      <c r="H17">
        <v>0.24230807285732175</v>
      </c>
      <c r="I17">
        <v>8.0781950924722359E-2</v>
      </c>
      <c r="J17">
        <v>1.7970176188558376</v>
      </c>
      <c r="K17">
        <v>0.95125793119052715</v>
      </c>
      <c r="L17">
        <v>4.4033538550147834E-2</v>
      </c>
    </row>
    <row r="18" spans="1:12" x14ac:dyDescent="0.25">
      <c r="A18" t="s">
        <v>27</v>
      </c>
      <c r="B18">
        <v>1976</v>
      </c>
      <c r="C18">
        <v>1.2972712051046113E-3</v>
      </c>
      <c r="D18">
        <v>3.6561282854818415E-3</v>
      </c>
      <c r="E18">
        <v>0.64045977705036727</v>
      </c>
      <c r="F18">
        <v>0.28523903026904063</v>
      </c>
      <c r="G18">
        <v>6.4951500033597218E-2</v>
      </c>
      <c r="H18">
        <v>0.21224131916967356</v>
      </c>
      <c r="I18">
        <v>5.6452571598183669E-2</v>
      </c>
      <c r="J18">
        <v>1.0532798292582393</v>
      </c>
      <c r="K18">
        <v>0.69100331354228317</v>
      </c>
      <c r="L18">
        <v>1.838675074283137E-2</v>
      </c>
    </row>
    <row r="19" spans="1:12" x14ac:dyDescent="0.25">
      <c r="A19" t="s">
        <v>28</v>
      </c>
      <c r="B19">
        <v>1977</v>
      </c>
      <c r="C19">
        <v>9.9558022717330624E-4</v>
      </c>
      <c r="D19">
        <v>2.1781543237784856E-3</v>
      </c>
      <c r="E19">
        <v>1.5989621830359163E-3</v>
      </c>
      <c r="F19">
        <v>0.3884633871456033</v>
      </c>
      <c r="G19">
        <v>0.16307414568352163</v>
      </c>
      <c r="H19">
        <v>0.18278386725263407</v>
      </c>
      <c r="I19">
        <v>9.0142937226399628E-2</v>
      </c>
      <c r="J19">
        <v>7.6424216786665257E-3</v>
      </c>
      <c r="K19">
        <v>0.66770565940751625</v>
      </c>
      <c r="L19">
        <v>2.8806938931115952E-2</v>
      </c>
    </row>
    <row r="20" spans="1:12" x14ac:dyDescent="0.25">
      <c r="A20" t="s">
        <v>29</v>
      </c>
      <c r="B20">
        <v>1978</v>
      </c>
      <c r="C20">
        <v>1.2005700098725355E-3</v>
      </c>
      <c r="D20">
        <v>7.5728336207746987E-4</v>
      </c>
      <c r="E20">
        <v>4.6938056331657184E-5</v>
      </c>
      <c r="F20">
        <v>0.49312624214770989</v>
      </c>
      <c r="G20">
        <v>0.33607091100600317</v>
      </c>
      <c r="H20">
        <v>0.11609453906173728</v>
      </c>
      <c r="I20">
        <v>9.7026841174775308E-2</v>
      </c>
      <c r="J20">
        <v>3.7151695395254403E-3</v>
      </c>
      <c r="K20">
        <v>0.15090827805809393</v>
      </c>
      <c r="L20">
        <v>3.2603951090857258E-2</v>
      </c>
    </row>
    <row r="21" spans="1:12" x14ac:dyDescent="0.25">
      <c r="A21" t="s">
        <v>30</v>
      </c>
      <c r="B21">
        <v>1979</v>
      </c>
      <c r="C21">
        <v>9.2193634107914858E-4</v>
      </c>
      <c r="D21">
        <v>1.9046521328101253E-3</v>
      </c>
      <c r="E21">
        <v>1.5084548896565248E-4</v>
      </c>
      <c r="F21">
        <v>0.55696260812991261</v>
      </c>
      <c r="G21">
        <v>0.29265221267151903</v>
      </c>
      <c r="H21">
        <v>0.14584055299989851</v>
      </c>
      <c r="I21">
        <v>9.4391303166171392E-2</v>
      </c>
      <c r="J21">
        <v>1.1774455801215814E-4</v>
      </c>
      <c r="K21">
        <v>2.8769328201500761E-2</v>
      </c>
      <c r="L21">
        <v>4.3013253129649286E-2</v>
      </c>
    </row>
    <row r="22" spans="1:12" x14ac:dyDescent="0.25">
      <c r="A22" t="s">
        <v>31</v>
      </c>
      <c r="B22">
        <v>1980</v>
      </c>
      <c r="C22">
        <v>2.275992436682606E-4</v>
      </c>
      <c r="D22">
        <v>2.3874325884233973E-3</v>
      </c>
      <c r="E22">
        <v>5.0080702336596618E-3</v>
      </c>
      <c r="F22">
        <v>0.70080153563123337</v>
      </c>
      <c r="G22">
        <v>0.41453473753336612</v>
      </c>
      <c r="H22">
        <v>0.1911740074121793</v>
      </c>
      <c r="I22">
        <v>0.14980115280954309</v>
      </c>
      <c r="J22">
        <v>6.1296341555096311E-4</v>
      </c>
      <c r="K22">
        <v>2.5049516435567402E-2</v>
      </c>
      <c r="L22">
        <v>4.1736189355793513E-2</v>
      </c>
    </row>
    <row r="23" spans="1:12" x14ac:dyDescent="0.25">
      <c r="A23" t="s">
        <v>32</v>
      </c>
      <c r="B23">
        <v>1981</v>
      </c>
      <c r="C23">
        <v>2.3311499020861929E-5</v>
      </c>
      <c r="D23">
        <v>8.3421772746039157E-4</v>
      </c>
      <c r="E23">
        <v>6.4863560255230563E-4</v>
      </c>
      <c r="F23">
        <v>0.61218160810595357</v>
      </c>
      <c r="G23">
        <v>0.37396714037266315</v>
      </c>
      <c r="H23">
        <v>0.14139796347113345</v>
      </c>
      <c r="I23">
        <v>0.14573663479322674</v>
      </c>
      <c r="J23">
        <v>4.1995580625103708E-4</v>
      </c>
      <c r="K23">
        <v>2.3807974724299096E-2</v>
      </c>
      <c r="L23">
        <v>3.3616393806961214E-2</v>
      </c>
    </row>
    <row r="24" spans="1:12" x14ac:dyDescent="0.25">
      <c r="A24" t="s">
        <v>33</v>
      </c>
      <c r="B24">
        <v>1982</v>
      </c>
      <c r="C24">
        <v>1.4370064644442097E-4</v>
      </c>
      <c r="D24">
        <v>1.2769823267833552E-3</v>
      </c>
      <c r="E24">
        <v>1.5084548896565248E-5</v>
      </c>
      <c r="F24">
        <v>0.83532920485115303</v>
      </c>
      <c r="G24">
        <v>0.26408662692753232</v>
      </c>
      <c r="H24">
        <v>0.24878696962197258</v>
      </c>
      <c r="I24">
        <v>0.11102642171019264</v>
      </c>
      <c r="J24">
        <v>5.5489064392002174E-4</v>
      </c>
      <c r="K24">
        <v>2.8712378068350506E-2</v>
      </c>
      <c r="L24">
        <v>3.686100434181995E-2</v>
      </c>
    </row>
    <row r="25" spans="1:12" x14ac:dyDescent="0.25">
      <c r="A25" t="s">
        <v>34</v>
      </c>
      <c r="B25">
        <v>1983</v>
      </c>
      <c r="C25">
        <v>1.4231851471497743E-6</v>
      </c>
      <c r="D25">
        <v>2.6777070353120862E-3</v>
      </c>
      <c r="E25">
        <v>4.5253646689695746E-5</v>
      </c>
      <c r="F25">
        <v>0.69866888878320987</v>
      </c>
      <c r="G25">
        <v>0.17921075705403344</v>
      </c>
      <c r="H25">
        <v>0.29152355395482699</v>
      </c>
      <c r="I25">
        <v>0.12096385227966347</v>
      </c>
      <c r="J25">
        <v>9.0267673342901971E-4</v>
      </c>
      <c r="K25">
        <v>1.8345123900416184E-2</v>
      </c>
      <c r="L25">
        <v>2.6414140494366977E-2</v>
      </c>
    </row>
    <row r="26" spans="1:12" x14ac:dyDescent="0.25">
      <c r="A26" t="s">
        <v>35</v>
      </c>
      <c r="B26">
        <v>1984</v>
      </c>
      <c r="C26">
        <v>0</v>
      </c>
      <c r="D26">
        <v>2.7691845452002444E-3</v>
      </c>
      <c r="E26">
        <v>1.5838776341393511E-4</v>
      </c>
      <c r="F26">
        <v>0.54020070530495201</v>
      </c>
      <c r="G26">
        <v>0.15482083288096299</v>
      </c>
      <c r="H26">
        <v>0.15475339302714014</v>
      </c>
      <c r="I26">
        <v>0.11431418234543661</v>
      </c>
      <c r="J26">
        <v>1.9850695908225606E-4</v>
      </c>
      <c r="K26">
        <v>2.1496824866084806E-2</v>
      </c>
      <c r="L26">
        <v>3.442401158352254E-2</v>
      </c>
    </row>
    <row r="27" spans="1:12" x14ac:dyDescent="0.25">
      <c r="A27" t="s">
        <v>36</v>
      </c>
      <c r="B27">
        <v>1985</v>
      </c>
      <c r="C27">
        <v>3.4694462462100072E-4</v>
      </c>
      <c r="D27">
        <v>2.4903481860225267E-3</v>
      </c>
      <c r="E27">
        <v>2.4436969212435701E-3</v>
      </c>
      <c r="F27">
        <v>0.53165443397302525</v>
      </c>
      <c r="G27">
        <v>0.1169129849582686</v>
      </c>
      <c r="H27">
        <v>6.4021948729256026E-2</v>
      </c>
      <c r="I27">
        <v>7.1934089104659468E-2</v>
      </c>
      <c r="J27">
        <v>1.4545229251192886E-2</v>
      </c>
      <c r="K27">
        <v>1.6405245349016339E-2</v>
      </c>
      <c r="L27">
        <v>4.9931028428455038E-2</v>
      </c>
    </row>
    <row r="28" spans="1:12" x14ac:dyDescent="0.25">
      <c r="A28" t="s">
        <v>37</v>
      </c>
      <c r="B28">
        <v>1986</v>
      </c>
      <c r="C28">
        <v>1.5489112388751454E-3</v>
      </c>
      <c r="D28">
        <v>1.5599689216539447E-3</v>
      </c>
      <c r="E28">
        <v>4.5253646689695746E-5</v>
      </c>
      <c r="F28">
        <v>0.37493362664988494</v>
      </c>
      <c r="G28">
        <v>0.10165936208319612</v>
      </c>
      <c r="H28">
        <v>8.127780140070702E-2</v>
      </c>
      <c r="I28">
        <v>5.5398861011898996E-2</v>
      </c>
      <c r="J28">
        <v>1.2450923893049644E-2</v>
      </c>
      <c r="K28">
        <v>2.5415184571380839E-2</v>
      </c>
      <c r="L28">
        <v>4.4899265554464426E-2</v>
      </c>
    </row>
    <row r="29" spans="1:12" x14ac:dyDescent="0.25">
      <c r="A29" t="s">
        <v>38</v>
      </c>
      <c r="B29">
        <v>1987</v>
      </c>
      <c r="C29">
        <v>6.2763833436561931E-4</v>
      </c>
      <c r="D29">
        <v>4.9281495510709759E-3</v>
      </c>
      <c r="E29">
        <v>1.8101458675878298E-4</v>
      </c>
      <c r="F29">
        <v>0.43777588431529679</v>
      </c>
      <c r="G29">
        <v>0.10343753570178874</v>
      </c>
      <c r="H29">
        <v>6.3821389092158745E-2</v>
      </c>
      <c r="I29">
        <v>7.0927366606875084E-2</v>
      </c>
      <c r="J29">
        <v>8.4808735659497991E-3</v>
      </c>
      <c r="K29">
        <v>3.6688994658711324E-2</v>
      </c>
      <c r="L29">
        <v>4.9619026662265246E-2</v>
      </c>
    </row>
    <row r="30" spans="1:12" x14ac:dyDescent="0.25">
      <c r="A30" t="s">
        <v>39</v>
      </c>
      <c r="B30">
        <v>1988</v>
      </c>
      <c r="C30">
        <v>1.2787455391866411E-3</v>
      </c>
      <c r="D30">
        <v>6.5057575174126874E-3</v>
      </c>
      <c r="E30">
        <v>1.3585184698928785E-4</v>
      </c>
      <c r="F30">
        <v>0.56115911921144357</v>
      </c>
      <c r="G30">
        <v>0.12722959269543418</v>
      </c>
      <c r="H30">
        <v>4.1820000551786009E-2</v>
      </c>
      <c r="I30">
        <v>6.9401009570378772E-2</v>
      </c>
      <c r="J30">
        <v>3.5914898256678683E-4</v>
      </c>
      <c r="K30">
        <v>5.854817429032462E-2</v>
      </c>
      <c r="L30">
        <v>7.7713749985779484E-2</v>
      </c>
    </row>
    <row r="31" spans="1:12" x14ac:dyDescent="0.25">
      <c r="A31" t="s">
        <v>40</v>
      </c>
      <c r="B31">
        <v>1989</v>
      </c>
      <c r="C31">
        <v>1.5275976728493205E-4</v>
      </c>
      <c r="D31">
        <v>1.7055887283479038E-2</v>
      </c>
      <c r="E31">
        <v>6.033819558626099E-5</v>
      </c>
      <c r="F31">
        <v>0.46494540423041097</v>
      </c>
      <c r="G31">
        <v>6.7742250342040178E-2</v>
      </c>
      <c r="H31">
        <v>5.3893763063888191E-2</v>
      </c>
      <c r="I31">
        <v>5.4066663279113629E-2</v>
      </c>
      <c r="J31">
        <v>1.7831483558344017E-3</v>
      </c>
      <c r="K31">
        <v>7.1004684397588419E-2</v>
      </c>
      <c r="L31">
        <v>0.15066733923357339</v>
      </c>
    </row>
    <row r="32" spans="1:12" x14ac:dyDescent="0.25">
      <c r="A32" t="s">
        <v>41</v>
      </c>
      <c r="B32">
        <v>1990</v>
      </c>
      <c r="C32">
        <v>1.0290218594053669E-3</v>
      </c>
      <c r="D32">
        <v>6.2890848252930356E-2</v>
      </c>
      <c r="E32">
        <v>3.0169097793130497E-4</v>
      </c>
      <c r="F32">
        <v>0.60689886075687738</v>
      </c>
      <c r="G32">
        <v>8.055953074587166E-2</v>
      </c>
      <c r="H32">
        <v>0.16500670459867589</v>
      </c>
      <c r="I32">
        <v>6.1750349384533505E-2</v>
      </c>
      <c r="J32">
        <v>4.3622677431025894E-3</v>
      </c>
      <c r="K32">
        <v>6.9120305155926723E-2</v>
      </c>
      <c r="L32">
        <v>0.13523677568062434</v>
      </c>
    </row>
    <row r="33" spans="1:12" x14ac:dyDescent="0.25">
      <c r="A33" t="s">
        <v>42</v>
      </c>
      <c r="B33">
        <v>1991</v>
      </c>
      <c r="C33">
        <v>5.7019776075830037E-4</v>
      </c>
      <c r="D33">
        <v>5.7428978733805175E-2</v>
      </c>
      <c r="E33">
        <v>9.2468284735944973E-3</v>
      </c>
      <c r="F33">
        <v>0.54520066776368603</v>
      </c>
      <c r="G33">
        <v>0.10356905745122623</v>
      </c>
      <c r="H33">
        <v>7.1493039197513916E-2</v>
      </c>
      <c r="I33">
        <v>7.1685252333484661E-2</v>
      </c>
      <c r="J33">
        <v>2.5176041752928816E-2</v>
      </c>
      <c r="K33">
        <v>8.4657135300525391E-2</v>
      </c>
      <c r="L33">
        <v>0.10602575446777489</v>
      </c>
    </row>
    <row r="34" spans="1:12" x14ac:dyDescent="0.25">
      <c r="A34" t="s">
        <v>43</v>
      </c>
      <c r="B34">
        <v>1992</v>
      </c>
      <c r="C34">
        <v>1.1247658011722053E-2</v>
      </c>
      <c r="D34">
        <v>5.9268241795181337E-2</v>
      </c>
      <c r="E34">
        <v>1.5751730661412518E-4</v>
      </c>
      <c r="F34">
        <v>0.41005168216157872</v>
      </c>
      <c r="G34">
        <v>9.1473289595640578E-2</v>
      </c>
      <c r="H34">
        <v>5.973795939510234E-2</v>
      </c>
      <c r="I34">
        <v>5.641237319966301E-2</v>
      </c>
      <c r="J34">
        <v>2.5532030488938654E-2</v>
      </c>
      <c r="K34">
        <v>9.4338755955952508E-2</v>
      </c>
      <c r="L34">
        <v>0.13178688646798078</v>
      </c>
    </row>
    <row r="35" spans="1:12" x14ac:dyDescent="0.25">
      <c r="A35" t="s">
        <v>44</v>
      </c>
      <c r="B35">
        <v>1993</v>
      </c>
      <c r="C35">
        <v>5.9554475665140064E-2</v>
      </c>
      <c r="D35">
        <v>4.4630439289375261E-2</v>
      </c>
      <c r="E35">
        <v>2.0400416693858174E-3</v>
      </c>
      <c r="F35">
        <v>0.33531864246283316</v>
      </c>
      <c r="G35">
        <v>6.6651675892684295E-2</v>
      </c>
      <c r="H35">
        <v>4.1731751956041209E-2</v>
      </c>
      <c r="I35">
        <v>5.1096539004978951E-2</v>
      </c>
      <c r="J35">
        <v>9.2180659893970722E-3</v>
      </c>
      <c r="K35">
        <v>5.5023327846066554E-2</v>
      </c>
      <c r="L35">
        <v>0.16407048613880335</v>
      </c>
    </row>
    <row r="36" spans="1:12" x14ac:dyDescent="0.25">
      <c r="A36" t="s">
        <v>45</v>
      </c>
      <c r="B36">
        <v>1994</v>
      </c>
      <c r="C36">
        <v>5.0121591035788851E-2</v>
      </c>
      <c r="D36">
        <v>5.2319067392797861E-2</v>
      </c>
      <c r="E36">
        <v>0</v>
      </c>
      <c r="F36">
        <v>0.21902755817814126</v>
      </c>
      <c r="G36">
        <v>3.9492620201016793E-2</v>
      </c>
      <c r="H36">
        <v>4.914382279721409E-2</v>
      </c>
      <c r="I36">
        <v>3.1188919536435482E-2</v>
      </c>
      <c r="J36">
        <v>2.2767296210991312E-3</v>
      </c>
      <c r="K36">
        <v>3.6398105593242851E-2</v>
      </c>
      <c r="L36">
        <v>0.12351968051190115</v>
      </c>
    </row>
    <row r="37" spans="1:12" x14ac:dyDescent="0.25">
      <c r="A37" t="s">
        <v>46</v>
      </c>
      <c r="B37">
        <v>1995</v>
      </c>
      <c r="C37">
        <v>7.9250666169325301E-2</v>
      </c>
      <c r="D37">
        <v>1.9528085261697005E-2</v>
      </c>
      <c r="E37">
        <v>0</v>
      </c>
      <c r="F37">
        <v>0.11590603519574216</v>
      </c>
      <c r="G37">
        <v>3.4524129091994253E-2</v>
      </c>
      <c r="H37">
        <v>1.7773240533825865E-2</v>
      </c>
      <c r="I37">
        <v>3.1296447985722807E-2</v>
      </c>
      <c r="J37">
        <v>5.7659701937040732E-3</v>
      </c>
      <c r="K37">
        <v>3.9683553024264712E-2</v>
      </c>
      <c r="L37">
        <v>0.11922108774010676</v>
      </c>
    </row>
    <row r="38" spans="1:12" x14ac:dyDescent="0.25">
      <c r="A38" t="s">
        <v>47</v>
      </c>
      <c r="B38">
        <v>1996</v>
      </c>
      <c r="C38">
        <v>6.617834238537379E-2</v>
      </c>
      <c r="D38">
        <v>8.1500858734728621E-2</v>
      </c>
      <c r="E38">
        <v>3.2054969685278205E-2</v>
      </c>
      <c r="F38">
        <v>0.13369191004213529</v>
      </c>
      <c r="G38">
        <v>6.0027273047982652E-2</v>
      </c>
      <c r="H38">
        <v>2.2236984660097065E-2</v>
      </c>
      <c r="I38">
        <v>4.6139272884652159E-2</v>
      </c>
      <c r="J38">
        <v>6.5097525681356025E-3</v>
      </c>
      <c r="K38">
        <v>5.607392991738535E-2</v>
      </c>
      <c r="L38">
        <v>0.10889701548884381</v>
      </c>
    </row>
    <row r="39" spans="1:12" x14ac:dyDescent="0.25">
      <c r="A39" t="s">
        <v>48</v>
      </c>
      <c r="B39">
        <v>1997</v>
      </c>
      <c r="C39">
        <v>4.8583363921380102E-2</v>
      </c>
      <c r="D39">
        <v>2.8951395369788791E-2</v>
      </c>
      <c r="E39">
        <v>0.11009566725272585</v>
      </c>
      <c r="F39">
        <v>0.15456622292984523</v>
      </c>
      <c r="G39">
        <v>5.4605495447618606E-2</v>
      </c>
      <c r="H39">
        <v>3.0317789274198481E-2</v>
      </c>
      <c r="I39">
        <v>5.5654737391376316E-2</v>
      </c>
      <c r="J39">
        <v>4.9720999865565099E-3</v>
      </c>
      <c r="K39">
        <v>5.1932196355044147E-2</v>
      </c>
      <c r="L39">
        <v>0.11079266261056582</v>
      </c>
    </row>
    <row r="40" spans="1:12" x14ac:dyDescent="0.25">
      <c r="A40" t="s">
        <v>49</v>
      </c>
      <c r="B40">
        <v>1998</v>
      </c>
      <c r="C40">
        <v>5.500169747279355E-2</v>
      </c>
      <c r="D40">
        <v>5.0600657761618158E-2</v>
      </c>
      <c r="E40">
        <v>0.44819531130429369</v>
      </c>
      <c r="F40">
        <v>0.13239481317800728</v>
      </c>
      <c r="G40">
        <v>7.9529266772768586E-2</v>
      </c>
      <c r="H40">
        <v>4.8844851188344696E-2</v>
      </c>
      <c r="I40">
        <v>4.957939811171163E-2</v>
      </c>
      <c r="J40">
        <v>9.2255155132760279E-4</v>
      </c>
      <c r="K40">
        <v>5.941372563767823E-2</v>
      </c>
      <c r="L40">
        <v>0.10069782774739702</v>
      </c>
    </row>
    <row r="41" spans="1:12" x14ac:dyDescent="0.25">
      <c r="A41" t="s">
        <v>50</v>
      </c>
      <c r="B41">
        <v>1999</v>
      </c>
      <c r="C41">
        <v>5.3840797406511195E-2</v>
      </c>
      <c r="D41">
        <v>3.9400081468920121E-2</v>
      </c>
      <c r="E41">
        <v>0.1132840664532732</v>
      </c>
      <c r="F41">
        <v>0.15057785304755189</v>
      </c>
      <c r="G41">
        <v>9.3900289351323343E-2</v>
      </c>
      <c r="H41">
        <v>6.9037590458991091E-2</v>
      </c>
      <c r="I41">
        <v>4.4865274103961385E-2</v>
      </c>
      <c r="J41">
        <v>1.2538315629983736E-3</v>
      </c>
      <c r="K41">
        <v>8.2076825912531903E-2</v>
      </c>
      <c r="L41">
        <v>0.11239503250702527</v>
      </c>
    </row>
    <row r="42" spans="1:12" x14ac:dyDescent="0.25">
      <c r="A42" t="s">
        <v>51</v>
      </c>
      <c r="B42">
        <v>2000</v>
      </c>
      <c r="C42">
        <v>3.1211236974184393E-2</v>
      </c>
      <c r="D42">
        <v>5.4439850624252412E-2</v>
      </c>
      <c r="E42">
        <v>0.25542999897303331</v>
      </c>
      <c r="F42">
        <v>0.13483238460473165</v>
      </c>
      <c r="G42">
        <v>0.12945346422528314</v>
      </c>
      <c r="H42">
        <v>0.10557044221809092</v>
      </c>
      <c r="I42">
        <v>5.5514243097079835E-2</v>
      </c>
      <c r="J42">
        <v>3.3126674235463098E-4</v>
      </c>
      <c r="K42">
        <v>6.3875117549783422E-2</v>
      </c>
      <c r="L42">
        <v>0.10795918511459075</v>
      </c>
    </row>
    <row r="43" spans="1:12" x14ac:dyDescent="0.25">
      <c r="A43" t="s">
        <v>52</v>
      </c>
      <c r="B43">
        <v>2001</v>
      </c>
      <c r="C43">
        <v>2.190078692761397E-2</v>
      </c>
      <c r="D43">
        <v>6.295804255969889E-2</v>
      </c>
      <c r="E43">
        <v>0.74685932224007345</v>
      </c>
      <c r="F43">
        <v>0.19085144242665361</v>
      </c>
      <c r="G43">
        <v>0.17442275152421072</v>
      </c>
      <c r="H43">
        <v>0.11828370416509323</v>
      </c>
      <c r="I43">
        <v>7.6231788848389007E-2</v>
      </c>
      <c r="J43">
        <v>3.9845335921219439E-4</v>
      </c>
      <c r="K43">
        <v>6.5362208924029164E-2</v>
      </c>
      <c r="L43">
        <v>0.11696455487025867</v>
      </c>
    </row>
    <row r="44" spans="1:12" x14ac:dyDescent="0.25">
      <c r="A44" t="s">
        <v>53</v>
      </c>
      <c r="B44">
        <v>2002</v>
      </c>
      <c r="C44">
        <v>1.4468592041255779E-2</v>
      </c>
      <c r="D44">
        <v>5.1987502193455389E-2</v>
      </c>
      <c r="E44">
        <v>0.29219481641502931</v>
      </c>
      <c r="F44">
        <v>0.15993551975203374</v>
      </c>
      <c r="G44">
        <v>0.19493967072964422</v>
      </c>
      <c r="H44">
        <v>9.2618362954554598E-2</v>
      </c>
      <c r="I44">
        <v>6.4083026974845275E-2</v>
      </c>
      <c r="J44">
        <v>1.7585261114418476E-2</v>
      </c>
      <c r="K44">
        <v>3.6173454732327789E-2</v>
      </c>
      <c r="L44">
        <v>0.12101643498161861</v>
      </c>
    </row>
    <row r="45" spans="1:12" x14ac:dyDescent="0.25">
      <c r="A45" t="s">
        <v>54</v>
      </c>
      <c r="B45">
        <v>2003</v>
      </c>
      <c r="C45">
        <v>1.1585716404521194E-2</v>
      </c>
      <c r="D45">
        <v>7.2652797987769011E-2</v>
      </c>
      <c r="E45">
        <v>0.38253191880590831</v>
      </c>
      <c r="F45">
        <v>0.10083484623246745</v>
      </c>
      <c r="G45">
        <v>8.524862904606198E-2</v>
      </c>
      <c r="H45">
        <v>5.8248891851823525E-2</v>
      </c>
      <c r="I45">
        <v>6.2132968758045873E-2</v>
      </c>
      <c r="J45">
        <v>1.2042569690767259E-2</v>
      </c>
      <c r="K45">
        <v>7.7169544093289993E-2</v>
      </c>
      <c r="L45">
        <v>0.10874379995925174</v>
      </c>
    </row>
    <row r="46" spans="1:12" x14ac:dyDescent="0.25">
      <c r="A46" t="s">
        <v>55</v>
      </c>
      <c r="B46">
        <v>2004</v>
      </c>
      <c r="C46">
        <v>3.4387649933027668E-3</v>
      </c>
      <c r="D46">
        <v>8.62750817452103E-2</v>
      </c>
      <c r="E46">
        <v>0.34039657141210422</v>
      </c>
      <c r="F46">
        <v>6.8779061373775235E-2</v>
      </c>
      <c r="G46">
        <v>0.25439103012744468</v>
      </c>
      <c r="H46">
        <v>9.572504399936585E-2</v>
      </c>
      <c r="I46">
        <v>5.3762038595138742E-2</v>
      </c>
      <c r="J46">
        <v>7.7271100914879778E-2</v>
      </c>
      <c r="K46">
        <v>6.1275410003120777E-2</v>
      </c>
      <c r="L46">
        <v>9.2528491468133092E-2</v>
      </c>
    </row>
    <row r="47" spans="1:12" x14ac:dyDescent="0.25">
      <c r="A47" t="s">
        <v>56</v>
      </c>
      <c r="B47">
        <v>2005</v>
      </c>
      <c r="C47">
        <v>5.1984058346521197E-3</v>
      </c>
      <c r="D47">
        <v>6.7119761264085046E-2</v>
      </c>
      <c r="E47">
        <v>0.28719194901933615</v>
      </c>
      <c r="F47">
        <v>4.9678407336726869E-2</v>
      </c>
      <c r="G47">
        <v>0.31596741544405149</v>
      </c>
      <c r="H47">
        <v>5.0831233703891379E-2</v>
      </c>
      <c r="I47">
        <v>4.0949606448919443E-2</v>
      </c>
      <c r="J47">
        <v>1.3168004895186295E-2</v>
      </c>
      <c r="K47">
        <v>5.4922895756798262E-2</v>
      </c>
      <c r="L47">
        <v>9.1531157652103901E-2</v>
      </c>
    </row>
    <row r="48" spans="1:12" x14ac:dyDescent="0.25">
      <c r="A48" t="s">
        <v>57</v>
      </c>
      <c r="B48">
        <v>2006</v>
      </c>
      <c r="C48">
        <v>7.5232957626024154E-3</v>
      </c>
      <c r="D48">
        <v>7.9568177035643131E-2</v>
      </c>
      <c r="E48">
        <v>0.32081601561330392</v>
      </c>
      <c r="F48">
        <v>5.6081082349280859E-2</v>
      </c>
      <c r="G48">
        <v>0.21947749144690748</v>
      </c>
      <c r="H48">
        <v>2.0207599747400915E-2</v>
      </c>
      <c r="I48">
        <v>2.3089160499513182E-2</v>
      </c>
      <c r="J48">
        <v>2.1795102664123749E-2</v>
      </c>
      <c r="K48">
        <v>3.6598150736388516E-2</v>
      </c>
      <c r="L48">
        <v>8.2783334474410955E-2</v>
      </c>
    </row>
    <row r="49" spans="1:12" x14ac:dyDescent="0.25">
      <c r="A49" t="s">
        <v>58</v>
      </c>
      <c r="B49">
        <v>2007</v>
      </c>
      <c r="C49">
        <v>7.466735725983116E-3</v>
      </c>
      <c r="D49">
        <v>0.11876518693543896</v>
      </c>
      <c r="E49">
        <v>0.2038591231333719</v>
      </c>
      <c r="F49">
        <v>7.1023176533263191E-2</v>
      </c>
      <c r="G49">
        <v>0.22363258131415281</v>
      </c>
      <c r="H49">
        <v>1.8666237968604473E-2</v>
      </c>
      <c r="I49">
        <v>2.2551980363250235E-2</v>
      </c>
      <c r="J49">
        <v>0.10602924181969398</v>
      </c>
      <c r="K49">
        <v>3.3320450048837262E-2</v>
      </c>
      <c r="L49">
        <v>5.2293989001503977E-2</v>
      </c>
    </row>
    <row r="50" spans="1:12" x14ac:dyDescent="0.25">
      <c r="A50" t="s">
        <v>59</v>
      </c>
      <c r="B50">
        <v>2008</v>
      </c>
      <c r="C50">
        <v>6.3865112012735569E-3</v>
      </c>
      <c r="D50">
        <v>0.1077963552917905</v>
      </c>
      <c r="E50">
        <v>0.23524310836107545</v>
      </c>
      <c r="F50">
        <v>4.7979707551773249E-2</v>
      </c>
      <c r="G50">
        <v>8.6945350997186144E-2</v>
      </c>
      <c r="H50">
        <v>1.6118384770324609E-2</v>
      </c>
      <c r="I50">
        <v>2.3301510991863131E-2</v>
      </c>
      <c r="J50">
        <v>8.167102448267298E-2</v>
      </c>
      <c r="K50">
        <v>2.7414033112951611E-2</v>
      </c>
      <c r="L50">
        <v>3.8860383167368846E-2</v>
      </c>
    </row>
    <row r="51" spans="1:12" x14ac:dyDescent="0.25">
      <c r="A51" t="s">
        <v>60</v>
      </c>
      <c r="B51">
        <v>2009</v>
      </c>
      <c r="C51">
        <v>8.9915352140237277E-3</v>
      </c>
      <c r="D51">
        <v>8.4687385658158296E-2</v>
      </c>
      <c r="E51">
        <v>0.45581589107055775</v>
      </c>
      <c r="F51">
        <v>4.3301603603853475E-2</v>
      </c>
      <c r="G51">
        <v>8.0240673461490802E-2</v>
      </c>
      <c r="H51">
        <v>1.5544519439799518E-2</v>
      </c>
      <c r="I51">
        <v>2.6225303041051789E-2</v>
      </c>
      <c r="J51">
        <v>7.8549373294805672E-3</v>
      </c>
      <c r="K51">
        <v>3.8644988291576601E-2</v>
      </c>
      <c r="L51">
        <v>3.0191568029695665E-2</v>
      </c>
    </row>
    <row r="52" spans="1:12" x14ac:dyDescent="0.25">
      <c r="A52" t="s">
        <v>61</v>
      </c>
      <c r="B52">
        <v>2010</v>
      </c>
      <c r="C52">
        <v>1.3678297512922967E-2</v>
      </c>
      <c r="D52">
        <v>5.9576767476260173E-2</v>
      </c>
      <c r="E52">
        <v>0.30152684566053189</v>
      </c>
      <c r="F52">
        <v>4.9222055350329176E-2</v>
      </c>
      <c r="G52">
        <v>0.38715837333633468</v>
      </c>
      <c r="H52">
        <v>1.1996494616764041E-2</v>
      </c>
      <c r="I52">
        <v>2.1398026191687788E-2</v>
      </c>
      <c r="J52">
        <v>3.480081344664791E-3</v>
      </c>
      <c r="K52">
        <v>5.8098812988298096E-2</v>
      </c>
      <c r="L52">
        <v>2.2029210092018036E-2</v>
      </c>
    </row>
    <row r="53" spans="1:12" x14ac:dyDescent="0.25">
      <c r="A53" t="s">
        <v>62</v>
      </c>
      <c r="B53">
        <v>2011</v>
      </c>
      <c r="C53">
        <v>2.3154565214027905E-2</v>
      </c>
      <c r="D53">
        <v>5.7762857812785826E-2</v>
      </c>
      <c r="E53">
        <v>0.57988166714129974</v>
      </c>
      <c r="F53">
        <v>5.8918555251606768E-2</v>
      </c>
      <c r="G53">
        <v>0.24787830297786062</v>
      </c>
      <c r="H53">
        <v>1.7413627087756327E-2</v>
      </c>
      <c r="I53">
        <v>2.9265569767268768E-2</v>
      </c>
      <c r="J53">
        <v>2.5481106368653475E-3</v>
      </c>
      <c r="K53">
        <v>5.5804430198508469E-2</v>
      </c>
      <c r="L53">
        <v>2.5028654028535477E-2</v>
      </c>
    </row>
    <row r="54" spans="1:12" x14ac:dyDescent="0.25">
      <c r="A54" t="s">
        <v>63</v>
      </c>
      <c r="B54">
        <v>2012</v>
      </c>
      <c r="C54">
        <v>3.9952192205716767E-2</v>
      </c>
      <c r="D54">
        <v>5.008117499980233E-2</v>
      </c>
      <c r="E54">
        <v>0.63815346114974436</v>
      </c>
      <c r="F54">
        <v>3.4471405831444889E-2</v>
      </c>
      <c r="G54">
        <v>9.9241595444998845E-2</v>
      </c>
      <c r="H54">
        <v>1.103249519015222E-2</v>
      </c>
      <c r="I54">
        <v>3.1850761544257256E-2</v>
      </c>
      <c r="J54">
        <v>3.2310114741136127E-3</v>
      </c>
      <c r="K54">
        <v>4.5508992119622088E-2</v>
      </c>
      <c r="L54">
        <v>3.5871031547152953E-2</v>
      </c>
    </row>
    <row r="55" spans="1:12" x14ac:dyDescent="0.25">
      <c r="A55" t="s">
        <v>64</v>
      </c>
      <c r="B55">
        <v>2013</v>
      </c>
      <c r="C55">
        <v>2.7473527690177812E-2</v>
      </c>
      <c r="D55">
        <v>3.642790282966616E-2</v>
      </c>
      <c r="E55">
        <v>0.58741178103268821</v>
      </c>
      <c r="F55">
        <v>1.7694580962920099E-2</v>
      </c>
      <c r="G55">
        <v>2.4968732507976987E-2</v>
      </c>
      <c r="H55">
        <v>4.1202848584008175E-3</v>
      </c>
      <c r="I55">
        <v>3.3596936323452425E-2</v>
      </c>
      <c r="J55">
        <v>5.3277690273986426E-2</v>
      </c>
      <c r="K55">
        <v>5.4295966733718733E-2</v>
      </c>
      <c r="L55">
        <v>2.8222828608499482E-2</v>
      </c>
    </row>
    <row r="56" spans="1:12" x14ac:dyDescent="0.25">
      <c r="A56" t="s">
        <v>65</v>
      </c>
      <c r="B56">
        <v>2014</v>
      </c>
      <c r="C56">
        <v>4.5053190013749064E-2</v>
      </c>
      <c r="D56">
        <v>5.6189134212132223E-2</v>
      </c>
      <c r="E56">
        <v>0.61597455387446631</v>
      </c>
      <c r="F56">
        <v>2.149842771901456E-2</v>
      </c>
      <c r="G56">
        <v>6.3236821689678507E-2</v>
      </c>
      <c r="H56">
        <v>2.0406784243172612E-3</v>
      </c>
      <c r="I56">
        <v>2.2858760579711278E-2</v>
      </c>
      <c r="J56">
        <v>5.5468661161772188E-2</v>
      </c>
      <c r="K56">
        <v>5.9520948501473554E-2</v>
      </c>
      <c r="L56">
        <v>2.8332465250393853E-2</v>
      </c>
    </row>
    <row r="58" spans="1:12" x14ac:dyDescent="0.25">
      <c r="A58" t="s">
        <v>68</v>
      </c>
      <c r="C58">
        <f t="shared" ref="C58:D58" si="0">MIN(C42:C56)</f>
        <v>3.4387649933027668E-3</v>
      </c>
      <c r="D58">
        <f t="shared" si="0"/>
        <v>3.642790282966616E-2</v>
      </c>
      <c r="E58">
        <f>MIN(E42:E56)</f>
        <v>0.2038591231333719</v>
      </c>
      <c r="F58">
        <f t="shared" ref="F58:L58" si="1">MIN(F42:F56)</f>
        <v>1.7694580962920099E-2</v>
      </c>
      <c r="G58">
        <f t="shared" si="1"/>
        <v>2.4968732507976987E-2</v>
      </c>
      <c r="H58">
        <f t="shared" si="1"/>
        <v>2.0406784243172612E-3</v>
      </c>
      <c r="I58">
        <f t="shared" si="1"/>
        <v>2.1398026191687788E-2</v>
      </c>
      <c r="J58">
        <f t="shared" si="1"/>
        <v>3.3126674235463098E-4</v>
      </c>
      <c r="K58">
        <f t="shared" si="1"/>
        <v>2.7414033112951611E-2</v>
      </c>
      <c r="L58">
        <f t="shared" si="1"/>
        <v>2.2029210092018036E-2</v>
      </c>
    </row>
    <row r="59" spans="1:12" x14ac:dyDescent="0.25">
      <c r="A59" t="s">
        <v>69</v>
      </c>
      <c r="C59">
        <f t="shared" ref="C59:D59" si="2">MAX(C42:C56)</f>
        <v>4.5053190013749064E-2</v>
      </c>
      <c r="D59">
        <f t="shared" si="2"/>
        <v>0.11876518693543896</v>
      </c>
      <c r="E59">
        <f>MAX(E42:E56)</f>
        <v>0.74685932224007345</v>
      </c>
      <c r="F59">
        <f t="shared" ref="F59:L59" si="3">MAX(F42:F56)</f>
        <v>0.19085144242665361</v>
      </c>
      <c r="G59">
        <f t="shared" si="3"/>
        <v>0.38715837333633468</v>
      </c>
      <c r="H59">
        <f t="shared" si="3"/>
        <v>0.11828370416509323</v>
      </c>
      <c r="I59">
        <f t="shared" si="3"/>
        <v>7.6231788848389007E-2</v>
      </c>
      <c r="J59">
        <f t="shared" si="3"/>
        <v>0.10602924181969398</v>
      </c>
      <c r="K59">
        <f t="shared" si="3"/>
        <v>7.7169544093289993E-2</v>
      </c>
      <c r="L59">
        <f t="shared" si="3"/>
        <v>0.12101643498161861</v>
      </c>
    </row>
    <row r="61" spans="1:12" x14ac:dyDescent="0.25">
      <c r="A61" t="s">
        <v>70</v>
      </c>
      <c r="C61" s="1">
        <f>SMALL(C2:C56,COUNTIF(C2:C56,0)+1)</f>
        <v>1.4231851471497743E-6</v>
      </c>
      <c r="D61" s="1">
        <f t="shared" ref="D61:L61" si="4">SMALL(D2:D56,COUNTIF(D2:D56,0)+1)</f>
        <v>3.7967392939739738E-5</v>
      </c>
      <c r="E61" s="1">
        <f t="shared" si="4"/>
        <v>1.5084548896565248E-5</v>
      </c>
      <c r="F61" s="1">
        <f t="shared" si="4"/>
        <v>2.8660642903473971E-4</v>
      </c>
      <c r="G61" s="1">
        <f t="shared" si="4"/>
        <v>1.1615102650355241E-3</v>
      </c>
      <c r="H61" s="1">
        <f t="shared" si="4"/>
        <v>4.0728282020726172E-4</v>
      </c>
      <c r="I61" s="1">
        <f t="shared" si="4"/>
        <v>3.9219827131069647E-4</v>
      </c>
      <c r="J61" s="1">
        <f t="shared" si="4"/>
        <v>1.1774455801215814E-4</v>
      </c>
      <c r="K61" s="1">
        <f t="shared" si="4"/>
        <v>1.6405245349016339E-2</v>
      </c>
      <c r="L61" s="1">
        <f t="shared" si="4"/>
        <v>5.6790561160303501E-6</v>
      </c>
    </row>
    <row r="62" spans="1:12" x14ac:dyDescent="0.25">
      <c r="A62" t="s">
        <v>71</v>
      </c>
      <c r="C62">
        <f>MAX(C2:C56)</f>
        <v>7.9250666169325301E-2</v>
      </c>
      <c r="D62">
        <f t="shared" ref="D62:L62" si="5">MAX(D2:D56)</f>
        <v>0.11876518693543896</v>
      </c>
      <c r="E62">
        <f t="shared" si="5"/>
        <v>4.5884482524550103</v>
      </c>
      <c r="F62">
        <f t="shared" si="5"/>
        <v>0.83532920485115303</v>
      </c>
      <c r="G62">
        <f t="shared" si="5"/>
        <v>2.2678289800149485</v>
      </c>
      <c r="H62">
        <f t="shared" si="5"/>
        <v>0.44564172262090629</v>
      </c>
      <c r="I62">
        <f t="shared" si="5"/>
        <v>0.14980115280954309</v>
      </c>
      <c r="J62">
        <f t="shared" si="5"/>
        <v>2.3382075328055456</v>
      </c>
      <c r="K62">
        <f t="shared" si="5"/>
        <v>4.3667266648879846</v>
      </c>
      <c r="L62">
        <f t="shared" si="5"/>
        <v>0.16407048613880335</v>
      </c>
    </row>
    <row r="64" spans="1:12" ht="15.75" x14ac:dyDescent="0.25">
      <c r="A64" t="s">
        <v>72</v>
      </c>
      <c r="C64" s="2">
        <f>AVERAGEIF(C2:C56,"&lt;&gt;0")</f>
        <v>1.6793692446326305E-2</v>
      </c>
      <c r="D64" s="2">
        <f t="shared" ref="D64:L64" si="6">AVERAGEIF(D2:D56,"&lt;&gt;0")</f>
        <v>3.4615813428405522E-2</v>
      </c>
      <c r="E64" s="2">
        <f t="shared" si="6"/>
        <v>0.81206023133411731</v>
      </c>
      <c r="F64" s="2">
        <f t="shared" si="6"/>
        <v>0.31526815610394571</v>
      </c>
      <c r="G64" s="2">
        <f t="shared" si="6"/>
        <v>0.24924225841478498</v>
      </c>
      <c r="H64" s="2">
        <f t="shared" si="6"/>
        <v>0.137879034005953</v>
      </c>
      <c r="I64" s="2">
        <f t="shared" si="6"/>
        <v>6.724351674311338E-2</v>
      </c>
      <c r="J64" s="2">
        <f t="shared" si="6"/>
        <v>0.23672407485164898</v>
      </c>
      <c r="K64" s="2">
        <f t="shared" si="6"/>
        <v>0.41559083968098581</v>
      </c>
      <c r="L64" s="2">
        <f t="shared" si="6"/>
        <v>6.2299361593326628E-2</v>
      </c>
    </row>
    <row r="65" spans="1:12" ht="15.75" x14ac:dyDescent="0.25">
      <c r="C65" s="2"/>
    </row>
    <row r="66" spans="1:12" ht="15.75" x14ac:dyDescent="0.25">
      <c r="A66" t="s">
        <v>73</v>
      </c>
      <c r="C66" s="2">
        <f>0.5*AVERAGEIF(C2:C56,"&lt;&gt;0")</f>
        <v>8.3968462231631524E-3</v>
      </c>
      <c r="D66" s="2">
        <f t="shared" ref="D66:L66" si="7">0.5*AVERAGEIF(D2:D56,"&lt;&gt;0")</f>
        <v>1.7307906714202761E-2</v>
      </c>
      <c r="E66" s="2">
        <f t="shared" si="7"/>
        <v>0.40603011566705866</v>
      </c>
      <c r="F66" s="2">
        <f t="shared" si="7"/>
        <v>0.15763407805197285</v>
      </c>
      <c r="G66" s="2">
        <f t="shared" si="7"/>
        <v>0.12462112920739249</v>
      </c>
      <c r="H66" s="2">
        <f t="shared" si="7"/>
        <v>6.89395170029765E-2</v>
      </c>
      <c r="I66" s="2">
        <f t="shared" si="7"/>
        <v>3.362175837155669E-2</v>
      </c>
      <c r="J66" s="2">
        <f t="shared" si="7"/>
        <v>0.11836203742582449</v>
      </c>
      <c r="K66" s="2">
        <f t="shared" si="7"/>
        <v>0.20779541984049291</v>
      </c>
      <c r="L66" s="2">
        <f t="shared" si="7"/>
        <v>3.1149680796663314E-2</v>
      </c>
    </row>
    <row r="67" spans="1:12" ht="15.75" x14ac:dyDescent="0.25">
      <c r="A67" t="s">
        <v>74</v>
      </c>
      <c r="C67" s="2">
        <f>2*AVERAGEIF(C2:C56,"&lt;&gt;0")</f>
        <v>3.3587384892652609E-2</v>
      </c>
      <c r="D67" s="2">
        <f t="shared" ref="D67:L67" si="8">2*AVERAGEIF(D2:D56,"&lt;&gt;0")</f>
        <v>6.9231626856811043E-2</v>
      </c>
      <c r="E67" s="2">
        <f t="shared" si="8"/>
        <v>1.6241204626682346</v>
      </c>
      <c r="F67" s="2">
        <f t="shared" si="8"/>
        <v>0.63053631220789141</v>
      </c>
      <c r="G67" s="2">
        <f t="shared" si="8"/>
        <v>0.49848451682956996</v>
      </c>
      <c r="H67" s="2">
        <f t="shared" si="8"/>
        <v>0.275758068011906</v>
      </c>
      <c r="I67" s="2">
        <f t="shared" si="8"/>
        <v>0.13448703348622676</v>
      </c>
      <c r="J67" s="2">
        <f t="shared" si="8"/>
        <v>0.47344814970329796</v>
      </c>
      <c r="K67" s="2">
        <f t="shared" si="8"/>
        <v>0.83118167936197163</v>
      </c>
      <c r="L67" s="2">
        <f t="shared" si="8"/>
        <v>0.12459872318665326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6"/>
  <sheetViews>
    <sheetView topLeftCell="A37" workbookViewId="0">
      <selection activeCell="I62" sqref="I62"/>
    </sheetView>
  </sheetViews>
  <sheetFormatPr defaultRowHeight="15" x14ac:dyDescent="0.25"/>
  <cols>
    <col min="3" max="3" width="14.5703125" bestFit="1" customWidth="1"/>
    <col min="4" max="4" width="14" bestFit="1" customWidth="1"/>
    <col min="5" max="5" width="18.140625" bestFit="1" customWidth="1"/>
    <col min="6" max="6" width="14" bestFit="1" customWidth="1"/>
    <col min="7" max="7" width="12" bestFit="1" customWidth="1"/>
    <col min="8" max="8" width="22" bestFit="1" customWidth="1"/>
    <col min="9" max="9" width="18.140625" bestFit="1" customWidth="1"/>
    <col min="10" max="10" width="19.5703125" bestFit="1" customWidth="1"/>
    <col min="11" max="12" width="12" bestFit="1" customWidth="1"/>
  </cols>
  <sheetData>
    <row r="1" spans="1:12" x14ac:dyDescent="0.25">
      <c r="B1" t="s">
        <v>0</v>
      </c>
      <c r="C1" t="s">
        <v>7</v>
      </c>
      <c r="D1" t="s">
        <v>9</v>
      </c>
      <c r="E1" t="s">
        <v>2</v>
      </c>
      <c r="F1" t="s">
        <v>1</v>
      </c>
      <c r="G1" t="s">
        <v>5</v>
      </c>
      <c r="H1" t="s">
        <v>10</v>
      </c>
      <c r="I1" t="s">
        <v>8</v>
      </c>
      <c r="J1" t="s">
        <v>3</v>
      </c>
      <c r="K1" t="s">
        <v>6</v>
      </c>
      <c r="L1" t="s">
        <v>4</v>
      </c>
    </row>
    <row r="2" spans="1:12" x14ac:dyDescent="0.25">
      <c r="A2" t="s">
        <v>11</v>
      </c>
      <c r="B2">
        <v>1960</v>
      </c>
      <c r="C2">
        <v>0</v>
      </c>
      <c r="D2">
        <v>0</v>
      </c>
      <c r="E2">
        <v>1.6812657545341197E-2</v>
      </c>
      <c r="F2">
        <v>5.8714952753347783E-6</v>
      </c>
      <c r="G2">
        <v>1.9630697589442835E-5</v>
      </c>
      <c r="H2">
        <v>0</v>
      </c>
      <c r="I2">
        <v>0</v>
      </c>
      <c r="J2">
        <v>0</v>
      </c>
      <c r="K2">
        <v>0</v>
      </c>
      <c r="L2">
        <v>0</v>
      </c>
    </row>
    <row r="3" spans="1:12" x14ac:dyDescent="0.25">
      <c r="A3" t="s">
        <v>12</v>
      </c>
      <c r="B3">
        <v>1961</v>
      </c>
      <c r="C3">
        <v>0</v>
      </c>
      <c r="D3">
        <v>0</v>
      </c>
      <c r="E3">
        <v>10.829541282633226</v>
      </c>
      <c r="F3">
        <v>8.5909246660161501E-5</v>
      </c>
      <c r="G3">
        <v>3.3907568563583088E-5</v>
      </c>
      <c r="H3">
        <v>0</v>
      </c>
      <c r="I3">
        <v>0</v>
      </c>
      <c r="J3">
        <v>0</v>
      </c>
      <c r="K3">
        <v>0</v>
      </c>
      <c r="L3">
        <v>0</v>
      </c>
    </row>
    <row r="4" spans="1:12" x14ac:dyDescent="0.25">
      <c r="A4" t="s">
        <v>13</v>
      </c>
      <c r="B4">
        <v>1962</v>
      </c>
      <c r="C4">
        <v>0</v>
      </c>
      <c r="D4">
        <v>0</v>
      </c>
      <c r="E4">
        <v>24.254855722985706</v>
      </c>
      <c r="F4">
        <v>2.4255456008475092E-3</v>
      </c>
      <c r="G4">
        <v>1.1714682522531146E-3</v>
      </c>
      <c r="H4">
        <v>1.802071518656222E-4</v>
      </c>
      <c r="I4">
        <v>4.4426944150881503E-6</v>
      </c>
      <c r="J4">
        <v>1.4219006248274056E-3</v>
      </c>
      <c r="K4">
        <v>0.38553295250490449</v>
      </c>
      <c r="L4">
        <v>0</v>
      </c>
    </row>
    <row r="5" spans="1:12" x14ac:dyDescent="0.25">
      <c r="A5" t="s">
        <v>14</v>
      </c>
      <c r="B5">
        <v>1963</v>
      </c>
      <c r="C5">
        <v>0</v>
      </c>
      <c r="D5">
        <v>0</v>
      </c>
      <c r="E5">
        <v>15.576399769251791</v>
      </c>
      <c r="F5">
        <v>4.0324811498865009E-3</v>
      </c>
      <c r="G5">
        <v>2.7268823560607871E-3</v>
      </c>
      <c r="H5">
        <v>1.7486768069923341E-3</v>
      </c>
      <c r="I5">
        <v>2.3751327834509722E-5</v>
      </c>
      <c r="J5">
        <v>1.0452891079812279E-2</v>
      </c>
      <c r="K5">
        <v>0.95414345049883242</v>
      </c>
      <c r="L5">
        <v>0</v>
      </c>
    </row>
    <row r="6" spans="1:12" x14ac:dyDescent="0.25">
      <c r="A6" t="s">
        <v>15</v>
      </c>
      <c r="B6">
        <v>1964</v>
      </c>
      <c r="C6">
        <v>0</v>
      </c>
      <c r="D6">
        <v>2.7242540494244001E-4</v>
      </c>
      <c r="E6">
        <v>20.9880489517268</v>
      </c>
      <c r="F6">
        <v>7.6816367194397087E-3</v>
      </c>
      <c r="G6">
        <v>1.6320940914842447E-2</v>
      </c>
      <c r="H6">
        <v>0.19538380291009613</v>
      </c>
      <c r="I6">
        <v>1.0036158599860576E-3</v>
      </c>
      <c r="J6">
        <v>7.2478930816986609E-3</v>
      </c>
      <c r="K6">
        <v>1.5906311845857584</v>
      </c>
      <c r="L6">
        <v>0</v>
      </c>
    </row>
    <row r="7" spans="1:12" x14ac:dyDescent="0.25">
      <c r="A7" t="s">
        <v>16</v>
      </c>
      <c r="B7">
        <v>1965</v>
      </c>
      <c r="C7">
        <v>0</v>
      </c>
      <c r="D7">
        <v>6.7781494263144751E-4</v>
      </c>
      <c r="E7">
        <v>6.5100825450964592</v>
      </c>
      <c r="F7">
        <v>1.1759114831306544E-2</v>
      </c>
      <c r="G7">
        <v>3.8328602192668926E-2</v>
      </c>
      <c r="H7">
        <v>0.19717950672492246</v>
      </c>
      <c r="I7">
        <v>1.2116032069625956E-3</v>
      </c>
      <c r="J7">
        <v>3.2653371832134896E-2</v>
      </c>
      <c r="K7">
        <v>2.6636132235118875</v>
      </c>
      <c r="L7">
        <v>9.9092429262275592E-8</v>
      </c>
    </row>
    <row r="8" spans="1:12" x14ac:dyDescent="0.25">
      <c r="A8" t="s">
        <v>17</v>
      </c>
      <c r="B8">
        <v>1966</v>
      </c>
      <c r="C8">
        <v>0</v>
      </c>
      <c r="D8">
        <v>2.971102412977082E-3</v>
      </c>
      <c r="E8">
        <v>21.879345507115353</v>
      </c>
      <c r="F8">
        <v>1.6236892706240916E-2</v>
      </c>
      <c r="G8">
        <v>3.091088183760745E-2</v>
      </c>
      <c r="H8">
        <v>0.1580769083987853</v>
      </c>
      <c r="I8">
        <v>1.5853729513754134E-3</v>
      </c>
      <c r="J8">
        <v>6.9985670301419209E-2</v>
      </c>
      <c r="K8">
        <v>1.2356488344192833</v>
      </c>
      <c r="L8">
        <v>2.0249277577037131E-4</v>
      </c>
    </row>
    <row r="9" spans="1:12" x14ac:dyDescent="0.25">
      <c r="A9" t="s">
        <v>18</v>
      </c>
      <c r="B9">
        <v>1967</v>
      </c>
      <c r="C9">
        <v>2.9597675436751521E-3</v>
      </c>
      <c r="D9">
        <v>8.2119158253577393E-2</v>
      </c>
      <c r="E9">
        <v>34.255689701874942</v>
      </c>
      <c r="F9">
        <v>1.0948833143056769E-2</v>
      </c>
      <c r="G9">
        <v>1.310584741086222E-2</v>
      </c>
      <c r="H9">
        <v>0.11829586504522083</v>
      </c>
      <c r="I9">
        <v>1.1818675222009885E-3</v>
      </c>
      <c r="J9">
        <v>0.16264583952951289</v>
      </c>
      <c r="K9">
        <v>0.75520778470594119</v>
      </c>
      <c r="L9">
        <v>4.7649471977561855E-5</v>
      </c>
    </row>
    <row r="10" spans="1:12" x14ac:dyDescent="0.25">
      <c r="A10" t="s">
        <v>19</v>
      </c>
      <c r="B10">
        <v>1968</v>
      </c>
      <c r="C10">
        <v>0</v>
      </c>
      <c r="D10">
        <v>0.1074131237328677</v>
      </c>
      <c r="E10">
        <v>48.691876582471444</v>
      </c>
      <c r="F10">
        <v>1.2632738583272449E-2</v>
      </c>
      <c r="G10">
        <v>1.0254061484245574E-2</v>
      </c>
      <c r="H10">
        <v>0.15762802312922511</v>
      </c>
      <c r="I10">
        <v>8.1530284965985176E-4</v>
      </c>
      <c r="J10">
        <v>0.3413902302905828</v>
      </c>
      <c r="K10">
        <v>0.32345874737842273</v>
      </c>
      <c r="L10">
        <v>3.8545677884372346E-4</v>
      </c>
    </row>
    <row r="11" spans="1:12" x14ac:dyDescent="0.25">
      <c r="A11" t="s">
        <v>20</v>
      </c>
      <c r="B11">
        <v>1969</v>
      </c>
      <c r="C11">
        <v>2.4445487490354034E-2</v>
      </c>
      <c r="D11">
        <v>1.2381443090910594E-2</v>
      </c>
      <c r="E11">
        <v>33.481078195484741</v>
      </c>
      <c r="F11">
        <v>1.0936160993532293E-2</v>
      </c>
      <c r="G11">
        <v>5.6675617476635611E-3</v>
      </c>
      <c r="H11">
        <v>0.16224353527422869</v>
      </c>
      <c r="I11">
        <v>1.1500637018244102E-3</v>
      </c>
      <c r="J11">
        <v>0.34305602997566736</v>
      </c>
      <c r="K11">
        <v>0.16918433005363417</v>
      </c>
      <c r="L11">
        <v>2.0106466490586235E-5</v>
      </c>
    </row>
    <row r="12" spans="1:12" x14ac:dyDescent="0.25">
      <c r="A12" t="s">
        <v>21</v>
      </c>
      <c r="B12">
        <v>1970</v>
      </c>
      <c r="C12">
        <v>3.0693885638112691E-3</v>
      </c>
      <c r="D12">
        <v>9.6199543884206859E-2</v>
      </c>
      <c r="E12">
        <v>31.536360767953383</v>
      </c>
      <c r="F12">
        <v>7.3434552571917007E-3</v>
      </c>
      <c r="G12">
        <v>2.8762113539403311E-3</v>
      </c>
      <c r="H12">
        <v>0.16355729803607891</v>
      </c>
      <c r="I12">
        <v>1.2138875282129832E-3</v>
      </c>
      <c r="J12">
        <v>0.8481710167812947</v>
      </c>
      <c r="K12">
        <v>0.22905290883066562</v>
      </c>
      <c r="L12">
        <v>3.8745038250992437E-5</v>
      </c>
    </row>
    <row r="13" spans="1:12" x14ac:dyDescent="0.25">
      <c r="A13" t="s">
        <v>22</v>
      </c>
      <c r="B13">
        <v>1971</v>
      </c>
      <c r="C13">
        <v>1.0962102013611673E-3</v>
      </c>
      <c r="D13">
        <v>0.1162716693844154</v>
      </c>
      <c r="E13">
        <v>34.368427372754326</v>
      </c>
      <c r="F13">
        <v>7.955797661690401E-3</v>
      </c>
      <c r="G13">
        <v>2.7349756491163077E-3</v>
      </c>
      <c r="H13">
        <v>0.12561795765774281</v>
      </c>
      <c r="I13">
        <v>1.3833719190912567E-3</v>
      </c>
      <c r="J13">
        <v>0.92367391830669576</v>
      </c>
      <c r="K13">
        <v>0.66369398433163806</v>
      </c>
      <c r="L13">
        <v>6.8306395455158266E-4</v>
      </c>
    </row>
    <row r="14" spans="1:12" x14ac:dyDescent="0.25">
      <c r="A14" t="s">
        <v>23</v>
      </c>
      <c r="B14">
        <v>1972</v>
      </c>
      <c r="C14">
        <v>3.3872895222060072E-2</v>
      </c>
      <c r="D14">
        <v>0.27937691105910872</v>
      </c>
      <c r="E14">
        <v>23.969233401693597</v>
      </c>
      <c r="F14">
        <v>7.0521953658929382E-3</v>
      </c>
      <c r="G14">
        <v>1.460709925184609E-3</v>
      </c>
      <c r="H14">
        <v>0.15342231718906935</v>
      </c>
      <c r="I14">
        <v>1.1701272142553166E-3</v>
      </c>
      <c r="J14">
        <v>1.7147995543391197</v>
      </c>
      <c r="K14">
        <v>0.71321421274802399</v>
      </c>
      <c r="L14">
        <v>5.2863689727140472E-4</v>
      </c>
    </row>
    <row r="15" spans="1:12" x14ac:dyDescent="0.25">
      <c r="A15" t="s">
        <v>24</v>
      </c>
      <c r="B15">
        <v>1973</v>
      </c>
      <c r="C15">
        <v>0.26725604709185263</v>
      </c>
      <c r="D15">
        <v>0.30922198155961511</v>
      </c>
      <c r="E15">
        <v>27.219796157967043</v>
      </c>
      <c r="F15">
        <v>7.9538736305075977E-3</v>
      </c>
      <c r="G15">
        <v>1.3539871985995186E-3</v>
      </c>
      <c r="H15">
        <v>0.14446330037694319</v>
      </c>
      <c r="I15">
        <v>8.7326477304676886E-4</v>
      </c>
      <c r="J15">
        <v>1.9856239131339983</v>
      </c>
      <c r="K15">
        <v>0.5724383763360491</v>
      </c>
      <c r="L15">
        <v>1.645095181606334E-3</v>
      </c>
    </row>
    <row r="16" spans="1:12" x14ac:dyDescent="0.25">
      <c r="A16" t="s">
        <v>25</v>
      </c>
      <c r="B16">
        <v>1974</v>
      </c>
      <c r="C16">
        <v>0.18164203036554544</v>
      </c>
      <c r="D16">
        <v>5.831409586310534E-2</v>
      </c>
      <c r="E16">
        <v>20.684020986495984</v>
      </c>
      <c r="F16">
        <v>7.663084031123292E-3</v>
      </c>
      <c r="G16">
        <v>1.0591120877697037E-3</v>
      </c>
      <c r="H16">
        <v>0.13103841498367413</v>
      </c>
      <c r="I16">
        <v>7.8781529326092843E-4</v>
      </c>
      <c r="J16">
        <v>1.2884964708153226</v>
      </c>
      <c r="K16">
        <v>0.61065317701413036</v>
      </c>
      <c r="L16">
        <v>6.4754192557147335E-5</v>
      </c>
    </row>
    <row r="17" spans="1:12" x14ac:dyDescent="0.25">
      <c r="A17" t="s">
        <v>26</v>
      </c>
      <c r="B17">
        <v>1975</v>
      </c>
      <c r="C17">
        <v>7.6734714095281727E-4</v>
      </c>
      <c r="D17">
        <v>0.16618217998838367</v>
      </c>
      <c r="E17">
        <v>21.71092862770583</v>
      </c>
      <c r="F17">
        <v>7.1708859274418847E-3</v>
      </c>
      <c r="G17">
        <v>1.3767628941402912E-3</v>
      </c>
      <c r="H17">
        <v>0.10721210303308318</v>
      </c>
      <c r="I17">
        <v>9.1507165754149764E-4</v>
      </c>
      <c r="J17">
        <v>1.5260412543628623</v>
      </c>
      <c r="K17">
        <v>0.58024772305152883</v>
      </c>
      <c r="L17">
        <v>7.6833019691980285E-4</v>
      </c>
    </row>
    <row r="18" spans="1:12" x14ac:dyDescent="0.25">
      <c r="A18" t="s">
        <v>27</v>
      </c>
      <c r="B18">
        <v>1976</v>
      </c>
      <c r="C18">
        <v>9.42740773170604E-3</v>
      </c>
      <c r="D18">
        <v>2.6233621841635125E-2</v>
      </c>
      <c r="E18">
        <v>6.796456384462501</v>
      </c>
      <c r="F18">
        <v>5.8434823817673153E-3</v>
      </c>
      <c r="G18">
        <v>1.0977460066624869E-3</v>
      </c>
      <c r="H18">
        <v>9.3908708489853998E-2</v>
      </c>
      <c r="I18">
        <v>6.3947636413198632E-4</v>
      </c>
      <c r="J18">
        <v>0.89445337372915956</v>
      </c>
      <c r="K18">
        <v>0.42149777274620664</v>
      </c>
      <c r="L18">
        <v>3.2082581332559129E-4</v>
      </c>
    </row>
    <row r="19" spans="1:12" x14ac:dyDescent="0.25">
      <c r="A19" t="s">
        <v>28</v>
      </c>
      <c r="B19">
        <v>1977</v>
      </c>
      <c r="C19">
        <v>7.234987328983704E-3</v>
      </c>
      <c r="D19">
        <v>1.5628794282090314E-2</v>
      </c>
      <c r="E19">
        <v>1.6967930113359675E-2</v>
      </c>
      <c r="F19">
        <v>7.9581639181914177E-3</v>
      </c>
      <c r="G19">
        <v>2.7561179052275095E-3</v>
      </c>
      <c r="H19">
        <v>8.0874906797735499E-2</v>
      </c>
      <c r="I19">
        <v>1.0211098647554008E-3</v>
      </c>
      <c r="J19">
        <v>6.490003571755637E-3</v>
      </c>
      <c r="K19">
        <v>0.40728668412251245</v>
      </c>
      <c r="L19">
        <v>5.0264506987996187E-4</v>
      </c>
    </row>
    <row r="20" spans="1:12" x14ac:dyDescent="0.25">
      <c r="A20" t="s">
        <v>29</v>
      </c>
      <c r="B20">
        <v>1978</v>
      </c>
      <c r="C20">
        <v>8.7246698677891626E-3</v>
      </c>
      <c r="D20">
        <v>5.4336948259145158E-3</v>
      </c>
      <c r="E20">
        <v>4.9809912200694546E-4</v>
      </c>
      <c r="F20">
        <v>1.0102314908514914E-2</v>
      </c>
      <c r="G20">
        <v>5.6799381126137792E-3</v>
      </c>
      <c r="H20">
        <v>5.1367416432692645E-2</v>
      </c>
      <c r="I20">
        <v>1.0990884889937119E-3</v>
      </c>
      <c r="J20">
        <v>3.1549506942941809E-3</v>
      </c>
      <c r="K20">
        <v>9.2050937881008627E-2</v>
      </c>
      <c r="L20">
        <v>5.688981850385012E-4</v>
      </c>
    </row>
    <row r="21" spans="1:12" x14ac:dyDescent="0.25">
      <c r="A21" t="s">
        <v>30</v>
      </c>
      <c r="B21">
        <v>1979</v>
      </c>
      <c r="C21">
        <v>6.699809381284668E-3</v>
      </c>
      <c r="D21">
        <v>1.3666348631806723E-2</v>
      </c>
      <c r="E21">
        <v>1.6007481239018562E-3</v>
      </c>
      <c r="F21">
        <v>1.1410083622989958E-2</v>
      </c>
      <c r="G21">
        <v>4.9461182210560964E-3</v>
      </c>
      <c r="H21">
        <v>6.4528895840106057E-2</v>
      </c>
      <c r="I21">
        <v>1.0692339719086492E-3</v>
      </c>
      <c r="J21">
        <v>9.998958892661217E-5</v>
      </c>
      <c r="K21">
        <v>1.7548696978274599E-2</v>
      </c>
      <c r="L21">
        <v>7.5052749189410321E-4</v>
      </c>
    </row>
    <row r="22" spans="1:12" x14ac:dyDescent="0.25">
      <c r="A22" t="s">
        <v>31</v>
      </c>
      <c r="B22">
        <v>1980</v>
      </c>
      <c r="C22">
        <v>1.6539878947791655E-3</v>
      </c>
      <c r="D22">
        <v>1.7130417427035489E-2</v>
      </c>
      <c r="E22">
        <v>5.3144837713541622E-2</v>
      </c>
      <c r="F22">
        <v>1.4356806018846816E-2</v>
      </c>
      <c r="G22">
        <v>7.006056095929282E-3</v>
      </c>
      <c r="H22">
        <v>8.4587224594826968E-2</v>
      </c>
      <c r="I22">
        <v>1.6968987209877403E-3</v>
      </c>
      <c r="J22">
        <v>5.2053327119937242E-4</v>
      </c>
      <c r="K22">
        <v>1.5279688503715232E-2</v>
      </c>
      <c r="L22">
        <v>7.2824432562691125E-4</v>
      </c>
    </row>
    <row r="23" spans="1:12" x14ac:dyDescent="0.25">
      <c r="A23" t="s">
        <v>32</v>
      </c>
      <c r="B23">
        <v>1981</v>
      </c>
      <c r="C23">
        <v>1.6940714111449783E-4</v>
      </c>
      <c r="D23">
        <v>5.9857178651760512E-3</v>
      </c>
      <c r="E23">
        <v>6.8832169327779818E-3</v>
      </c>
      <c r="F23">
        <v>1.2541314693276722E-2</v>
      </c>
      <c r="G23">
        <v>6.3204226962384549E-3</v>
      </c>
      <c r="H23">
        <v>6.2563219002867071E-2</v>
      </c>
      <c r="I23">
        <v>1.6508571832961861E-3</v>
      </c>
      <c r="J23">
        <v>3.566297172736359E-4</v>
      </c>
      <c r="K23">
        <v>1.4522373660478836E-2</v>
      </c>
      <c r="L23">
        <v>5.8656404467747312E-4</v>
      </c>
    </row>
    <row r="24" spans="1:12" x14ac:dyDescent="0.25">
      <c r="A24" t="s">
        <v>33</v>
      </c>
      <c r="B24">
        <v>1982</v>
      </c>
      <c r="C24">
        <v>1.0442878713491878E-3</v>
      </c>
      <c r="D24">
        <v>9.1626630258874846E-3</v>
      </c>
      <c r="E24">
        <v>1.6007481239018563E-4</v>
      </c>
      <c r="F24">
        <v>1.7112775509436354E-2</v>
      </c>
      <c r="G24">
        <v>4.463330946517156E-3</v>
      </c>
      <c r="H24">
        <v>0.11007876834588712</v>
      </c>
      <c r="I24">
        <v>1.2576711825135522E-3</v>
      </c>
      <c r="J24">
        <v>4.7121742457988564E-4</v>
      </c>
      <c r="K24">
        <v>1.7513958571366856E-2</v>
      </c>
      <c r="L24">
        <v>6.4317844209495505E-4</v>
      </c>
    </row>
    <row r="25" spans="1:12" x14ac:dyDescent="0.25">
      <c r="A25" t="s">
        <v>34</v>
      </c>
      <c r="B25">
        <v>1983</v>
      </c>
      <c r="C25">
        <v>1.0342437731674653E-5</v>
      </c>
      <c r="D25">
        <v>1.921320814863187E-2</v>
      </c>
      <c r="E25">
        <v>4.8022443717055688E-4</v>
      </c>
      <c r="F25">
        <v>1.4313116050222247E-2</v>
      </c>
      <c r="G25">
        <v>3.0288429490506856E-3</v>
      </c>
      <c r="H25">
        <v>0.12898808089476774</v>
      </c>
      <c r="I25">
        <v>1.370239162845979E-3</v>
      </c>
      <c r="J25">
        <v>7.6656006046466117E-4</v>
      </c>
      <c r="K25">
        <v>1.1190147302101858E-2</v>
      </c>
      <c r="L25">
        <v>4.6089372863803563E-4</v>
      </c>
    </row>
    <row r="26" spans="1:12" x14ac:dyDescent="0.25">
      <c r="A26" t="s">
        <v>35</v>
      </c>
      <c r="B26">
        <v>1984</v>
      </c>
      <c r="C26">
        <v>0</v>
      </c>
      <c r="D26">
        <v>1.9869581835230809E-2</v>
      </c>
      <c r="E26">
        <v>1.6807855300969492E-3</v>
      </c>
      <c r="F26">
        <v>1.106669483867749E-2</v>
      </c>
      <c r="G26">
        <v>2.6166285760194285E-3</v>
      </c>
      <c r="H26">
        <v>6.8472488441251811E-2</v>
      </c>
      <c r="I26">
        <v>1.294913865311544E-3</v>
      </c>
      <c r="J26">
        <v>1.6857364427540729E-4</v>
      </c>
      <c r="K26">
        <v>1.3112619902966027E-2</v>
      </c>
      <c r="L26">
        <v>6.0065596519379995E-4</v>
      </c>
    </row>
    <row r="27" spans="1:12" x14ac:dyDescent="0.25">
      <c r="A27" t="s">
        <v>36</v>
      </c>
      <c r="B27">
        <v>1985</v>
      </c>
      <c r="C27">
        <v>2.5212834631306853E-3</v>
      </c>
      <c r="D27">
        <v>1.7868862212942566E-2</v>
      </c>
      <c r="E27">
        <v>2.593211960721007E-2</v>
      </c>
      <c r="F27">
        <v>1.0891613658830493E-2</v>
      </c>
      <c r="G27">
        <v>1.9759476270531768E-3</v>
      </c>
      <c r="H27">
        <v>2.8327276440275481E-2</v>
      </c>
      <c r="I27">
        <v>8.1484595750947147E-4</v>
      </c>
      <c r="J27">
        <v>1.2351921126749103E-2</v>
      </c>
      <c r="K27">
        <v>1.0006861386117406E-2</v>
      </c>
      <c r="L27">
        <v>8.7123402224766999E-4</v>
      </c>
    </row>
    <row r="28" spans="1:12" x14ac:dyDescent="0.25">
      <c r="A28" t="s">
        <v>37</v>
      </c>
      <c r="B28">
        <v>1986</v>
      </c>
      <c r="C28">
        <v>1.1256102603403127E-2</v>
      </c>
      <c r="D28">
        <v>1.1193161612484171E-2</v>
      </c>
      <c r="E28">
        <v>4.8022443717055688E-4</v>
      </c>
      <c r="F28">
        <v>7.6809896583725891E-3</v>
      </c>
      <c r="G28">
        <v>1.7181459813700906E-3</v>
      </c>
      <c r="H28">
        <v>3.5962334706058745E-2</v>
      </c>
      <c r="I28">
        <v>6.2754027343693661E-4</v>
      </c>
      <c r="J28">
        <v>1.0573420825903601E-2</v>
      </c>
      <c r="K28">
        <v>1.5502738526470572E-2</v>
      </c>
      <c r="L28">
        <v>7.8343605081223602E-4</v>
      </c>
    </row>
    <row r="29" spans="1:12" x14ac:dyDescent="0.25">
      <c r="A29" t="s">
        <v>38</v>
      </c>
      <c r="B29">
        <v>1987</v>
      </c>
      <c r="C29">
        <v>4.5611144861851735E-3</v>
      </c>
      <c r="D29">
        <v>3.5360688030338532E-2</v>
      </c>
      <c r="E29">
        <v>1.9208977486822275E-3</v>
      </c>
      <c r="F29">
        <v>8.9683928063637747E-3</v>
      </c>
      <c r="G29">
        <v>1.7481989129875734E-3</v>
      </c>
      <c r="H29">
        <v>2.823853643164435E-2</v>
      </c>
      <c r="I29">
        <v>8.0344213259330517E-4</v>
      </c>
      <c r="J29">
        <v>7.2020233963622218E-3</v>
      </c>
      <c r="K29">
        <v>2.2379530213349718E-2</v>
      </c>
      <c r="L29">
        <v>8.6578998149262323E-4</v>
      </c>
    </row>
    <row r="30" spans="1:12" x14ac:dyDescent="0.25">
      <c r="A30" t="s">
        <v>39</v>
      </c>
      <c r="B30">
        <v>1988</v>
      </c>
      <c r="C30">
        <v>9.2927797484263271E-3</v>
      </c>
      <c r="D30">
        <v>4.6680414137242672E-2</v>
      </c>
      <c r="E30">
        <v>1.4416380011617136E-3</v>
      </c>
      <c r="F30">
        <v>1.1496054461366067E-2</v>
      </c>
      <c r="G30">
        <v>2.1503087263336981E-3</v>
      </c>
      <c r="H30">
        <v>1.8503759099440985E-2</v>
      </c>
      <c r="I30">
        <v>7.8615205668651803E-4</v>
      </c>
      <c r="J30">
        <v>3.049920925139986E-4</v>
      </c>
      <c r="K30">
        <v>3.5713179051519085E-2</v>
      </c>
      <c r="L30">
        <v>1.3560077794327026E-3</v>
      </c>
    </row>
    <row r="31" spans="1:12" x14ac:dyDescent="0.25">
      <c r="A31" t="s">
        <v>40</v>
      </c>
      <c r="B31">
        <v>1989</v>
      </c>
      <c r="C31">
        <v>9.4950277879835954E-2</v>
      </c>
      <c r="D31">
        <v>0.31678269207962312</v>
      </c>
      <c r="E31">
        <v>8.3671717615830896E-3</v>
      </c>
      <c r="F31">
        <v>1.1623348060195894E-2</v>
      </c>
      <c r="G31">
        <v>2.4939477323773565E-3</v>
      </c>
      <c r="H31">
        <v>4.416613141281469E-2</v>
      </c>
      <c r="I31">
        <v>3.8723193651877007E-4</v>
      </c>
      <c r="J31">
        <v>1.2795875256499164E-3</v>
      </c>
      <c r="K31">
        <v>6.2711939576426651E-2</v>
      </c>
      <c r="L31">
        <v>9.5229582631487669E-4</v>
      </c>
    </row>
    <row r="32" spans="1:12" x14ac:dyDescent="0.25">
      <c r="A32" t="s">
        <v>41</v>
      </c>
      <c r="B32">
        <v>1990</v>
      </c>
      <c r="C32">
        <v>9.4427388340133339E-2</v>
      </c>
      <c r="D32">
        <v>0.35851926206600482</v>
      </c>
      <c r="E32">
        <v>6.103093976663574E-2</v>
      </c>
      <c r="F32">
        <v>5.3978681565414882E-3</v>
      </c>
      <c r="G32">
        <v>9.3586852973003899E-4</v>
      </c>
      <c r="H32">
        <v>0.11141036369003773</v>
      </c>
      <c r="I32">
        <v>1.0194127245926167E-3</v>
      </c>
      <c r="J32">
        <v>4.9559396321377583E-2</v>
      </c>
      <c r="K32">
        <v>5.525831774785353E-2</v>
      </c>
      <c r="L32">
        <v>8.185418542981821E-4</v>
      </c>
    </row>
    <row r="33" spans="1:12" x14ac:dyDescent="0.25">
      <c r="A33" t="s">
        <v>42</v>
      </c>
      <c r="B33">
        <v>1991</v>
      </c>
      <c r="C33">
        <v>0.14995042143102494</v>
      </c>
      <c r="D33">
        <v>0.29741600852139177</v>
      </c>
      <c r="E33">
        <v>8.3701811750044649E-3</v>
      </c>
      <c r="F33">
        <v>8.7051248314886816E-3</v>
      </c>
      <c r="G33">
        <v>4.7483588418155404E-4</v>
      </c>
      <c r="H33">
        <v>8.1668906979988493E-3</v>
      </c>
      <c r="I33">
        <v>6.1873399583573018E-4</v>
      </c>
      <c r="J33">
        <v>4.2030528224274322E-4</v>
      </c>
      <c r="K33">
        <v>2.7434220722379374E-2</v>
      </c>
      <c r="L33">
        <v>1.3608252726766254E-3</v>
      </c>
    </row>
    <row r="34" spans="1:12" x14ac:dyDescent="0.25">
      <c r="A34" t="s">
        <v>43</v>
      </c>
      <c r="B34">
        <v>1992</v>
      </c>
      <c r="C34">
        <v>0.11326318502595546</v>
      </c>
      <c r="D34">
        <v>0.44318840422242489</v>
      </c>
      <c r="E34">
        <v>1.094593033994869E-2</v>
      </c>
      <c r="F34">
        <v>1.7912544267043039E-2</v>
      </c>
      <c r="G34">
        <v>5.5348735013391825E-4</v>
      </c>
      <c r="H34">
        <v>2.3823120268089671E-3</v>
      </c>
      <c r="I34">
        <v>6.178621096248017E-4</v>
      </c>
      <c r="J34">
        <v>3.5993986850825009E-3</v>
      </c>
      <c r="K34">
        <v>3.3389905673247372E-2</v>
      </c>
      <c r="L34">
        <v>4.3170594319464272E-3</v>
      </c>
    </row>
    <row r="35" spans="1:12" x14ac:dyDescent="0.25">
      <c r="A35" t="s">
        <v>44</v>
      </c>
      <c r="B35">
        <v>1993</v>
      </c>
      <c r="C35">
        <v>7.466717858451942E-2</v>
      </c>
      <c r="D35">
        <v>0.31529690432511204</v>
      </c>
      <c r="E35">
        <v>3.6573575677501462E-2</v>
      </c>
      <c r="F35">
        <v>4.7581798474843643E-3</v>
      </c>
      <c r="G35">
        <v>2.4712040350847388E-3</v>
      </c>
      <c r="H35">
        <v>7.25886683137712E-3</v>
      </c>
      <c r="I35">
        <v>6.9854986642304032E-4</v>
      </c>
      <c r="J35">
        <v>1.2497869105428181E-3</v>
      </c>
      <c r="K35">
        <v>4.9425868692487947E-2</v>
      </c>
      <c r="L35">
        <v>4.5523051150708213E-3</v>
      </c>
    </row>
    <row r="36" spans="1:12" x14ac:dyDescent="0.25">
      <c r="A36" t="s">
        <v>45</v>
      </c>
      <c r="B36">
        <v>1994</v>
      </c>
      <c r="C36">
        <v>5.0480258898768962E-2</v>
      </c>
      <c r="D36">
        <v>7.580893297054947E-2</v>
      </c>
      <c r="E36">
        <v>6.0805723552065719E-4</v>
      </c>
      <c r="F36">
        <v>4.3609967167676841E-3</v>
      </c>
      <c r="G36">
        <v>0.11577340461355091</v>
      </c>
      <c r="H36">
        <v>1.1930144291588105E-2</v>
      </c>
      <c r="I36">
        <v>4.3776079891103747E-3</v>
      </c>
      <c r="J36">
        <v>5.8678970710550086E-3</v>
      </c>
      <c r="K36">
        <v>6.0698037640690428E-3</v>
      </c>
      <c r="L36">
        <v>4.7143783593631989E-3</v>
      </c>
    </row>
    <row r="37" spans="1:12" x14ac:dyDescent="0.25">
      <c r="A37" t="s">
        <v>46</v>
      </c>
      <c r="B37">
        <v>1995</v>
      </c>
      <c r="C37">
        <v>3.5659723422162011E-2</v>
      </c>
      <c r="D37">
        <v>4.6106986155705708E-2</v>
      </c>
      <c r="E37">
        <v>3.7979326400634539E-4</v>
      </c>
      <c r="F37">
        <v>2.530635524848268E-3</v>
      </c>
      <c r="G37">
        <v>7.4221270554668251E-4</v>
      </c>
      <c r="H37">
        <v>1.0338948516780834E-3</v>
      </c>
      <c r="I37">
        <v>4.2847916544804437E-4</v>
      </c>
      <c r="J37">
        <v>3.2991378124532441E-5</v>
      </c>
      <c r="K37">
        <v>2.0380499177825276E-3</v>
      </c>
      <c r="L37">
        <v>2.0981948127318004E-2</v>
      </c>
    </row>
    <row r="38" spans="1:12" x14ac:dyDescent="0.25">
      <c r="A38" t="s">
        <v>47</v>
      </c>
      <c r="B38">
        <v>1996</v>
      </c>
      <c r="C38">
        <v>3.9856131329918498E-2</v>
      </c>
      <c r="D38">
        <v>2.3068407207651853E-2</v>
      </c>
      <c r="E38">
        <v>3.6140131564024801E-5</v>
      </c>
      <c r="F38">
        <v>8.156511005911719E-3</v>
      </c>
      <c r="G38">
        <v>1.3800466319419237E-3</v>
      </c>
      <c r="H38">
        <v>2.8821152964546744E-3</v>
      </c>
      <c r="I38">
        <v>3.5537045365199586E-3</v>
      </c>
      <c r="J38">
        <v>3.2445663923285434E-5</v>
      </c>
      <c r="K38">
        <v>1.1987039883772903E-3</v>
      </c>
      <c r="L38">
        <v>1.5209791372575446E-2</v>
      </c>
    </row>
    <row r="39" spans="1:12" x14ac:dyDescent="0.25">
      <c r="A39" t="s">
        <v>48</v>
      </c>
      <c r="B39">
        <v>1997</v>
      </c>
      <c r="C39">
        <v>2.8140422863142413E-2</v>
      </c>
      <c r="D39">
        <v>1.0786219766355989E-2</v>
      </c>
      <c r="E39">
        <v>7.9585600279814339E-4</v>
      </c>
      <c r="F39">
        <v>2.3418899511831589E-3</v>
      </c>
      <c r="G39">
        <v>3.9650304504230691E-3</v>
      </c>
      <c r="H39">
        <v>6.6870771181546341E-3</v>
      </c>
      <c r="I39">
        <v>9.200822203842534E-3</v>
      </c>
      <c r="J39">
        <v>1.1796324523742883E-4</v>
      </c>
      <c r="K39">
        <v>2.9687751295088423E-3</v>
      </c>
      <c r="L39">
        <v>1.6045198623560419E-2</v>
      </c>
    </row>
    <row r="40" spans="1:12" x14ac:dyDescent="0.25">
      <c r="A40" t="s">
        <v>49</v>
      </c>
      <c r="B40">
        <v>1998</v>
      </c>
      <c r="C40">
        <v>4.0624613251053678E-3</v>
      </c>
      <c r="D40">
        <v>2.0359005115874022E-2</v>
      </c>
      <c r="E40">
        <v>1.0513604334768882E-3</v>
      </c>
      <c r="F40">
        <v>3.6583555046242775E-3</v>
      </c>
      <c r="G40">
        <v>9.6913386218094269E-4</v>
      </c>
      <c r="H40">
        <v>5.344572501498418E-3</v>
      </c>
      <c r="I40">
        <v>6.0017111172739942E-3</v>
      </c>
      <c r="J40">
        <v>1.4644836951510491E-4</v>
      </c>
      <c r="K40">
        <v>8.7041141957009489E-4</v>
      </c>
      <c r="L40">
        <v>1.0743406738649323E-2</v>
      </c>
    </row>
    <row r="41" spans="1:12" x14ac:dyDescent="0.25">
      <c r="A41" t="s">
        <v>50</v>
      </c>
      <c r="B41">
        <v>1999</v>
      </c>
      <c r="C41">
        <v>4.7752718314697629E-2</v>
      </c>
      <c r="D41">
        <v>5.2218018974917409E-2</v>
      </c>
      <c r="E41">
        <v>9.9588980885026456E-4</v>
      </c>
      <c r="F41">
        <v>1.7636174858556466E-3</v>
      </c>
      <c r="G41">
        <v>5.8705845309010895E-4</v>
      </c>
      <c r="H41">
        <v>1.0982563191635245E-2</v>
      </c>
      <c r="I41">
        <v>1.2474985085938911E-3</v>
      </c>
      <c r="J41">
        <v>1.2133780138284473E-4</v>
      </c>
      <c r="K41">
        <v>3.7475776085638256E-2</v>
      </c>
      <c r="L41">
        <v>6.5553223182607447E-3</v>
      </c>
    </row>
    <row r="42" spans="1:12" x14ac:dyDescent="0.25">
      <c r="A42" t="s">
        <v>51</v>
      </c>
      <c r="B42">
        <v>2000</v>
      </c>
      <c r="C42">
        <v>6.7166334327138241E-2</v>
      </c>
      <c r="D42">
        <v>7.197313865562896E-2</v>
      </c>
      <c r="E42">
        <v>8.9742546936703589E-4</v>
      </c>
      <c r="F42">
        <v>3.3520073650326124E-3</v>
      </c>
      <c r="G42">
        <v>7.862720467343722E-4</v>
      </c>
      <c r="H42">
        <v>2.6088439953104149E-2</v>
      </c>
      <c r="I42">
        <v>1.9780145742413309E-3</v>
      </c>
      <c r="J42">
        <v>9.6214484459353829E-4</v>
      </c>
      <c r="K42">
        <v>5.0925888900082823E-2</v>
      </c>
      <c r="L42">
        <v>1.5352098574617461E-2</v>
      </c>
    </row>
    <row r="43" spans="1:12" x14ac:dyDescent="0.25">
      <c r="A43" t="s">
        <v>52</v>
      </c>
      <c r="B43">
        <v>2001</v>
      </c>
      <c r="C43">
        <v>3.7531885671546687E-2</v>
      </c>
      <c r="D43">
        <v>0.22553758197834528</v>
      </c>
      <c r="E43">
        <v>2.1943156122835798E-3</v>
      </c>
      <c r="F43">
        <v>5.5137313762099174E-3</v>
      </c>
      <c r="G43">
        <v>1.9919902593682121E-3</v>
      </c>
      <c r="H43">
        <v>3.4466410234838332E-3</v>
      </c>
      <c r="I43">
        <v>2.1031491193359607E-3</v>
      </c>
      <c r="J43">
        <v>1.664077409679E-4</v>
      </c>
      <c r="K43">
        <v>6.5604824788743788E-3</v>
      </c>
      <c r="L43">
        <v>1.5446469486099967E-2</v>
      </c>
    </row>
    <row r="44" spans="1:12" x14ac:dyDescent="0.25">
      <c r="A44" t="s">
        <v>53</v>
      </c>
      <c r="B44">
        <v>2002</v>
      </c>
      <c r="C44">
        <v>0.17895291403324892</v>
      </c>
      <c r="D44">
        <v>0.11123899975725525</v>
      </c>
      <c r="E44">
        <v>1.4029521190855295E-3</v>
      </c>
      <c r="F44">
        <v>6.373696172179916E-3</v>
      </c>
      <c r="G44">
        <v>3.0920774851870485E-3</v>
      </c>
      <c r="H44">
        <v>1.8750284716666287E-3</v>
      </c>
      <c r="I44">
        <v>2.4488744719015311E-3</v>
      </c>
      <c r="J44">
        <v>3.3226649346116523E-3</v>
      </c>
      <c r="K44">
        <v>4.659235173603996E-3</v>
      </c>
      <c r="L44">
        <v>2.1810090227150875E-2</v>
      </c>
    </row>
    <row r="45" spans="1:12" x14ac:dyDescent="0.25">
      <c r="A45" t="s">
        <v>54</v>
      </c>
      <c r="B45">
        <v>2003</v>
      </c>
      <c r="C45">
        <v>5.2918622253111301E-2</v>
      </c>
      <c r="D45">
        <v>0.13721751100631979</v>
      </c>
      <c r="E45">
        <v>1.5590257837079244E-3</v>
      </c>
      <c r="F45">
        <v>4.9092906282970829E-3</v>
      </c>
      <c r="G45">
        <v>2.4843593637902893E-3</v>
      </c>
      <c r="H45">
        <v>2.4758368871879762E-3</v>
      </c>
      <c r="I45">
        <v>1.1886214365255739E-3</v>
      </c>
      <c r="J45">
        <v>1.4338172000482552E-4</v>
      </c>
      <c r="K45">
        <v>4.3670713716786567E-3</v>
      </c>
      <c r="L45">
        <v>1.0451540531161031E-2</v>
      </c>
    </row>
    <row r="46" spans="1:12" x14ac:dyDescent="0.25">
      <c r="A46" t="s">
        <v>55</v>
      </c>
      <c r="B46">
        <v>2004</v>
      </c>
      <c r="C46">
        <v>4.3930080778406093E-2</v>
      </c>
      <c r="D46">
        <v>0.1379840965306259</v>
      </c>
      <c r="E46">
        <v>1.4545561989871784E-3</v>
      </c>
      <c r="F46">
        <v>2.3041305353215413E-2</v>
      </c>
      <c r="G46">
        <v>1.2217521288165546E-2</v>
      </c>
      <c r="H46">
        <v>7.5346485735601383E-3</v>
      </c>
      <c r="I46">
        <v>1.4047882908592201E-3</v>
      </c>
      <c r="J46">
        <v>8.0972825730400271E-5</v>
      </c>
      <c r="K46">
        <v>2.8371503284129939E-3</v>
      </c>
      <c r="L46">
        <v>1.5178778900369894E-2</v>
      </c>
    </row>
    <row r="47" spans="1:12" x14ac:dyDescent="0.25">
      <c r="A47" t="s">
        <v>56</v>
      </c>
      <c r="B47">
        <v>2005</v>
      </c>
      <c r="C47">
        <v>2.8563363359221966E-2</v>
      </c>
      <c r="D47">
        <v>0.10634019293037329</v>
      </c>
      <c r="E47">
        <v>5.5447551633533475E-3</v>
      </c>
      <c r="F47">
        <v>3.9429903049979363E-2</v>
      </c>
      <c r="G47">
        <v>1.1604595277658713E-2</v>
      </c>
      <c r="H47">
        <v>5.3920535058430792E-3</v>
      </c>
      <c r="I47">
        <v>1.5251828400591383E-3</v>
      </c>
      <c r="J47">
        <v>5.0174487520307332E-5</v>
      </c>
      <c r="K47">
        <v>3.5969922411828534E-3</v>
      </c>
      <c r="L47">
        <v>1.3608446818816065E-2</v>
      </c>
    </row>
    <row r="48" spans="1:12" x14ac:dyDescent="0.25">
      <c r="A48" t="s">
        <v>57</v>
      </c>
      <c r="B48">
        <v>2006</v>
      </c>
      <c r="C48">
        <v>8.3865012187014282E-2</v>
      </c>
      <c r="D48">
        <v>9.5144884978642555E-2</v>
      </c>
      <c r="E48">
        <v>2.9164732748982537E-4</v>
      </c>
      <c r="F48">
        <v>8.3445959751912036E-3</v>
      </c>
      <c r="G48">
        <v>2.1455937198049991E-2</v>
      </c>
      <c r="H48">
        <v>4.4235244502997262E-3</v>
      </c>
      <c r="I48">
        <v>1.7550298392383617E-3</v>
      </c>
      <c r="J48">
        <v>8.2967141805898059E-5</v>
      </c>
      <c r="K48">
        <v>8.6142262280440704E-4</v>
      </c>
      <c r="L48">
        <v>2.0739929218398477E-2</v>
      </c>
    </row>
    <row r="49" spans="1:12" x14ac:dyDescent="0.25">
      <c r="A49" t="s">
        <v>58</v>
      </c>
      <c r="B49">
        <v>2007</v>
      </c>
      <c r="C49">
        <v>0.10550232809905427</v>
      </c>
      <c r="D49">
        <v>0.18671634215004018</v>
      </c>
      <c r="E49">
        <v>1.1134672250286974E-3</v>
      </c>
      <c r="F49">
        <v>2.1796081096021071E-2</v>
      </c>
      <c r="G49">
        <v>3.5743069935970997E-2</v>
      </c>
      <c r="H49">
        <v>8.0986236167744346E-3</v>
      </c>
      <c r="I49">
        <v>2.6849893942146093E-3</v>
      </c>
      <c r="J49">
        <v>1.1185437059144981E-4</v>
      </c>
      <c r="K49">
        <v>4.6323408313930919E-3</v>
      </c>
      <c r="L49">
        <v>1.1965816549913241E-2</v>
      </c>
    </row>
    <row r="50" spans="1:12" x14ac:dyDescent="0.25">
      <c r="A50" t="s">
        <v>59</v>
      </c>
      <c r="B50">
        <v>2008</v>
      </c>
      <c r="C50">
        <v>3.753135586578929E-2</v>
      </c>
      <c r="D50">
        <v>0.14118014450113478</v>
      </c>
      <c r="E50">
        <v>3.1754711029836338E-4</v>
      </c>
      <c r="F50">
        <v>8.2111859641623448E-3</v>
      </c>
      <c r="G50">
        <v>5.1072352156300181E-3</v>
      </c>
      <c r="H50">
        <v>6.006784195564452E-3</v>
      </c>
      <c r="I50">
        <v>1.8272330177542722E-3</v>
      </c>
      <c r="J50">
        <v>1.5820330523365399E-3</v>
      </c>
      <c r="K50">
        <v>4.2014528087933036E-3</v>
      </c>
      <c r="L50">
        <v>4.0604634005338164E-3</v>
      </c>
    </row>
    <row r="51" spans="1:12" x14ac:dyDescent="0.25">
      <c r="A51" t="s">
        <v>60</v>
      </c>
      <c r="B51">
        <v>2009</v>
      </c>
      <c r="C51">
        <v>5.6787195240836023E-2</v>
      </c>
      <c r="D51">
        <v>0.14913548859681472</v>
      </c>
      <c r="E51">
        <v>4.8990984340053156E-4</v>
      </c>
      <c r="F51">
        <v>8.5177171359281916E-3</v>
      </c>
      <c r="G51">
        <v>1.8431856130183882E-3</v>
      </c>
      <c r="H51">
        <v>1.1498291455916977E-2</v>
      </c>
      <c r="I51">
        <v>1.2405782807458049E-3</v>
      </c>
      <c r="J51">
        <v>3.0630417206784416E-5</v>
      </c>
      <c r="K51">
        <v>3.7047927407563332E-3</v>
      </c>
      <c r="L51">
        <v>3.4692740117212941E-3</v>
      </c>
    </row>
    <row r="52" spans="1:12" x14ac:dyDescent="0.25">
      <c r="A52" t="s">
        <v>61</v>
      </c>
      <c r="B52">
        <v>2010</v>
      </c>
      <c r="C52">
        <v>4.3384544624842404E-2</v>
      </c>
      <c r="D52">
        <v>0.16151541039661874</v>
      </c>
      <c r="E52">
        <v>6.4612870685974233E-4</v>
      </c>
      <c r="F52">
        <v>6.5450951269083214E-3</v>
      </c>
      <c r="G52">
        <v>1.6469406725989635E-3</v>
      </c>
      <c r="H52">
        <v>5.1054726125097536E-3</v>
      </c>
      <c r="I52">
        <v>3.3048972826809991E-3</v>
      </c>
      <c r="J52">
        <v>5.2788957811467042E-4</v>
      </c>
      <c r="K52">
        <v>5.9408177732543799E-3</v>
      </c>
      <c r="L52">
        <v>5.0478548302511864E-3</v>
      </c>
    </row>
    <row r="53" spans="1:12" x14ac:dyDescent="0.25">
      <c r="A53" t="s">
        <v>62</v>
      </c>
      <c r="B53">
        <v>2011</v>
      </c>
      <c r="C53">
        <v>3.9250530876643853E-2</v>
      </c>
      <c r="D53">
        <v>0.16587283468130529</v>
      </c>
      <c r="E53">
        <v>3.0712050063601347E-4</v>
      </c>
      <c r="F53">
        <v>1.3339789392613649E-2</v>
      </c>
      <c r="G53">
        <v>3.6876453191497936E-3</v>
      </c>
      <c r="H53">
        <v>1.9135958587137738E-3</v>
      </c>
      <c r="I53">
        <v>3.8154667019480509E-3</v>
      </c>
      <c r="J53">
        <v>6.6612206870734076E-5</v>
      </c>
      <c r="K53">
        <v>9.0227802974418084E-3</v>
      </c>
      <c r="L53">
        <v>6.5329220956988291E-3</v>
      </c>
    </row>
    <row r="54" spans="1:12" x14ac:dyDescent="0.25">
      <c r="A54" t="s">
        <v>63</v>
      </c>
      <c r="B54">
        <v>2012</v>
      </c>
      <c r="C54">
        <v>5.3476427514607995E-2</v>
      </c>
      <c r="D54">
        <v>0.1145253224854352</v>
      </c>
      <c r="E54">
        <v>8.333278248317382E-4</v>
      </c>
      <c r="F54">
        <v>4.7090736679219584E-3</v>
      </c>
      <c r="G54">
        <v>4.2557613853037761E-3</v>
      </c>
      <c r="H54">
        <v>1.5571889889123966E-3</v>
      </c>
      <c r="I54">
        <v>2.8856739488070859E-3</v>
      </c>
      <c r="J54">
        <v>1.6801036243762898E-5</v>
      </c>
      <c r="K54">
        <v>5.0512705061783745E-3</v>
      </c>
      <c r="L54">
        <v>1.1394971163702918E-2</v>
      </c>
    </row>
    <row r="55" spans="1:12" x14ac:dyDescent="0.25">
      <c r="A55" t="s">
        <v>64</v>
      </c>
      <c r="B55">
        <v>2013</v>
      </c>
      <c r="C55">
        <v>4.4075619302541488E-2</v>
      </c>
      <c r="D55">
        <v>7.1991293269254464E-2</v>
      </c>
      <c r="E55">
        <v>6.7141247339775126E-4</v>
      </c>
      <c r="F55">
        <v>2.9722409406921862E-3</v>
      </c>
      <c r="G55">
        <v>7.7080767208910512E-3</v>
      </c>
      <c r="H55">
        <v>4.0493422792716192E-4</v>
      </c>
      <c r="I55">
        <v>5.9880208764159944E-4</v>
      </c>
      <c r="J55">
        <v>2.970672165805706E-5</v>
      </c>
      <c r="K55">
        <v>9.2547363305400896E-3</v>
      </c>
      <c r="L55">
        <v>4.4559227665299361E-3</v>
      </c>
    </row>
    <row r="56" spans="1:12" x14ac:dyDescent="0.25">
      <c r="A56" t="s">
        <v>65</v>
      </c>
      <c r="B56">
        <v>2014</v>
      </c>
      <c r="C56">
        <v>3.8310217119132302E-2</v>
      </c>
      <c r="D56">
        <v>7.4723879401440804E-2</v>
      </c>
      <c r="E56">
        <v>5.3779327830513703E-4</v>
      </c>
      <c r="F56">
        <v>1.7593451687328856E-3</v>
      </c>
      <c r="G56">
        <v>1.6190141764722471E-2</v>
      </c>
      <c r="H56">
        <v>3.7698815614418653E-4</v>
      </c>
      <c r="I56">
        <v>3.5356345897364939E-4</v>
      </c>
      <c r="J56">
        <v>7.0085504866803654E-5</v>
      </c>
      <c r="K56">
        <v>8.2702408179529622E-3</v>
      </c>
      <c r="L56">
        <v>4.6188207031171435E-3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9"/>
  <sheetViews>
    <sheetView topLeftCell="A31" workbookViewId="0">
      <selection activeCell="C48" sqref="C48"/>
    </sheetView>
  </sheetViews>
  <sheetFormatPr defaultRowHeight="15" x14ac:dyDescent="0.25"/>
  <sheetData>
    <row r="1" spans="1:4" x14ac:dyDescent="0.25">
      <c r="B1" t="s">
        <v>0</v>
      </c>
      <c r="C1" t="str">
        <f>landings!C1</f>
        <v>SPINY DOGFISH</v>
      </c>
      <c r="D1" t="str">
        <f>landings!D1</f>
        <v>WINTER SKATE</v>
      </c>
    </row>
    <row r="2" spans="1:4" x14ac:dyDescent="0.25">
      <c r="A2" t="s">
        <v>11</v>
      </c>
      <c r="B2">
        <v>1960</v>
      </c>
      <c r="C2">
        <f>landings!C2 + discards!C2</f>
        <v>0</v>
      </c>
      <c r="D2">
        <f>landings!D2 + discards!D2</f>
        <v>0</v>
      </c>
    </row>
    <row r="3" spans="1:4" x14ac:dyDescent="0.25">
      <c r="A3" t="s">
        <v>12</v>
      </c>
      <c r="B3">
        <v>1961</v>
      </c>
      <c r="C3">
        <f>landings!C3 + discards!C3</f>
        <v>0</v>
      </c>
      <c r="D3">
        <f>landings!D3 + discards!D3</f>
        <v>0</v>
      </c>
    </row>
    <row r="4" spans="1:4" x14ac:dyDescent="0.25">
      <c r="A4" t="s">
        <v>13</v>
      </c>
      <c r="B4">
        <v>1962</v>
      </c>
      <c r="C4">
        <f>landings!C4 + discards!C4</f>
        <v>0</v>
      </c>
      <c r="D4">
        <f>landings!D4 + discards!D4</f>
        <v>0</v>
      </c>
    </row>
    <row r="5" spans="1:4" x14ac:dyDescent="0.25">
      <c r="A5" t="s">
        <v>14</v>
      </c>
      <c r="B5">
        <v>1963</v>
      </c>
      <c r="C5">
        <f>landings!C5 + discards!C5</f>
        <v>0</v>
      </c>
      <c r="D5">
        <f>landings!D5 + discards!D5</f>
        <v>0</v>
      </c>
    </row>
    <row r="6" spans="1:4" x14ac:dyDescent="0.25">
      <c r="A6" t="s">
        <v>15</v>
      </c>
      <c r="B6">
        <v>1964</v>
      </c>
      <c r="C6">
        <f>landings!C6 + discards!C6</f>
        <v>0</v>
      </c>
      <c r="D6">
        <f>landings!D6 + discards!D6</f>
        <v>3.1039279788217975E-4</v>
      </c>
    </row>
    <row r="7" spans="1:4" x14ac:dyDescent="0.25">
      <c r="A7" t="s">
        <v>16</v>
      </c>
      <c r="B7">
        <v>1965</v>
      </c>
      <c r="C7">
        <f>landings!C7 + discards!C7</f>
        <v>0</v>
      </c>
      <c r="D7">
        <f>landings!D7 + discards!D7</f>
        <v>7.7228067820685306E-4</v>
      </c>
    </row>
    <row r="8" spans="1:4" x14ac:dyDescent="0.25">
      <c r="A8" t="s">
        <v>17</v>
      </c>
      <c r="B8">
        <v>1966</v>
      </c>
      <c r="C8">
        <f>landings!C8 + discards!C8</f>
        <v>0</v>
      </c>
      <c r="D8">
        <f>landings!D8 + discards!D8</f>
        <v>3.3851791133550956E-3</v>
      </c>
    </row>
    <row r="9" spans="1:4" x14ac:dyDescent="0.25">
      <c r="A9" t="s">
        <v>18</v>
      </c>
      <c r="B9">
        <v>1967</v>
      </c>
      <c r="C9">
        <f>landings!C9 + discards!C9</f>
        <v>3.3670503638824137E-3</v>
      </c>
      <c r="D9">
        <f>landings!D9 + discards!D9</f>
        <v>9.3563943845262593E-2</v>
      </c>
    </row>
    <row r="10" spans="1:4" x14ac:dyDescent="0.25">
      <c r="A10" t="s">
        <v>19</v>
      </c>
      <c r="B10">
        <v>1968</v>
      </c>
      <c r="C10">
        <f>landings!C10 + discards!C10</f>
        <v>0</v>
      </c>
      <c r="D10">
        <f>landings!D10 + discards!D10</f>
        <v>0.12238307955072669</v>
      </c>
    </row>
    <row r="11" spans="1:4" x14ac:dyDescent="0.25">
      <c r="A11" t="s">
        <v>20</v>
      </c>
      <c r="B11">
        <v>1969</v>
      </c>
      <c r="C11">
        <f>landings!C11 + discards!C11</f>
        <v>2.7809341894288082E-2</v>
      </c>
      <c r="D11">
        <f>landings!D11 + discards!D11</f>
        <v>1.4107020465359032E-2</v>
      </c>
    </row>
    <row r="12" spans="1:4" x14ac:dyDescent="0.25">
      <c r="A12" t="s">
        <v>21</v>
      </c>
      <c r="B12">
        <v>1970</v>
      </c>
      <c r="C12">
        <f>landings!C12 + discards!C12</f>
        <v>3.4917559329150959E-3</v>
      </c>
      <c r="D12">
        <f>landings!D12 + discards!D12</f>
        <v>0.10960668513099012</v>
      </c>
    </row>
    <row r="13" spans="1:4" x14ac:dyDescent="0.25">
      <c r="A13" t="s">
        <v>22</v>
      </c>
      <c r="B13">
        <v>1971</v>
      </c>
      <c r="C13">
        <f>landings!C13 + discards!C13</f>
        <v>1.2470556903268197E-3</v>
      </c>
      <c r="D13">
        <f>landings!D13 + discards!D13</f>
        <v>0.13247622328866798</v>
      </c>
    </row>
    <row r="14" spans="1:4" x14ac:dyDescent="0.25">
      <c r="A14" t="s">
        <v>23</v>
      </c>
      <c r="B14">
        <v>1972</v>
      </c>
      <c r="C14">
        <f>landings!C14 + discards!C14</f>
        <v>3.8534020831098734E-2</v>
      </c>
      <c r="D14">
        <f>landings!D14 + discards!D14</f>
        <v>0.31831312173561693</v>
      </c>
    </row>
    <row r="15" spans="1:4" x14ac:dyDescent="0.25">
      <c r="A15" t="s">
        <v>24</v>
      </c>
      <c r="B15">
        <v>1973</v>
      </c>
      <c r="C15">
        <f>landings!C15 + discards!C15</f>
        <v>0.3040321773016787</v>
      </c>
      <c r="D15">
        <f>landings!D15 + discards!D15</f>
        <v>0.35231764101897955</v>
      </c>
    </row>
    <row r="16" spans="1:4" x14ac:dyDescent="0.25">
      <c r="A16" t="s">
        <v>25</v>
      </c>
      <c r="B16">
        <v>1974</v>
      </c>
      <c r="C16">
        <f>landings!C16 + discards!C16</f>
        <v>0.20663712788715405</v>
      </c>
      <c r="D16">
        <f>landings!D16 + discards!D16</f>
        <v>6.64412167240543E-2</v>
      </c>
    </row>
    <row r="17" spans="1:4" x14ac:dyDescent="0.25">
      <c r="A17" t="s">
        <v>26</v>
      </c>
      <c r="B17">
        <v>1975</v>
      </c>
      <c r="C17">
        <f>landings!C17 + discards!C17</f>
        <v>8.7293898322877398E-4</v>
      </c>
      <c r="D17">
        <f>landings!D17 + discards!D17</f>
        <v>0.18934266360236465</v>
      </c>
    </row>
    <row r="18" spans="1:4" x14ac:dyDescent="0.25">
      <c r="A18" t="s">
        <v>27</v>
      </c>
      <c r="B18">
        <v>1976</v>
      </c>
      <c r="C18">
        <f>landings!C18 + discards!C18</f>
        <v>1.0724678936810651E-2</v>
      </c>
      <c r="D18">
        <f>landings!D18 + discards!D18</f>
        <v>2.9889750127116966E-2</v>
      </c>
    </row>
    <row r="19" spans="1:4" x14ac:dyDescent="0.25">
      <c r="A19" t="s">
        <v>28</v>
      </c>
      <c r="B19">
        <v>1977</v>
      </c>
      <c r="C19">
        <f>landings!C19 + discards!C19</f>
        <v>8.2305675561570105E-3</v>
      </c>
      <c r="D19">
        <f>landings!D19 + discards!D19</f>
        <v>1.7806948605868799E-2</v>
      </c>
    </row>
    <row r="20" spans="1:4" x14ac:dyDescent="0.25">
      <c r="A20" t="s">
        <v>29</v>
      </c>
      <c r="B20">
        <v>1978</v>
      </c>
      <c r="C20">
        <f>landings!C20 + discards!C20</f>
        <v>9.9252398776616974E-3</v>
      </c>
      <c r="D20">
        <f>landings!D20 + discards!D20</f>
        <v>6.1909781879919855E-3</v>
      </c>
    </row>
    <row r="21" spans="1:4" x14ac:dyDescent="0.25">
      <c r="A21" t="s">
        <v>30</v>
      </c>
      <c r="B21">
        <v>1979</v>
      </c>
      <c r="C21">
        <f>landings!C21 + discards!C21</f>
        <v>7.6217457223638164E-3</v>
      </c>
      <c r="D21">
        <f>landings!D21 + discards!D21</f>
        <v>1.5571000764616849E-2</v>
      </c>
    </row>
    <row r="22" spans="1:4" x14ac:dyDescent="0.25">
      <c r="A22" t="s">
        <v>31</v>
      </c>
      <c r="B22">
        <v>1980</v>
      </c>
      <c r="C22">
        <f>landings!C22 + discards!C22</f>
        <v>1.8815871384474262E-3</v>
      </c>
      <c r="D22">
        <f>landings!D22 + discards!D22</f>
        <v>1.9517850015458887E-2</v>
      </c>
    </row>
    <row r="23" spans="1:4" x14ac:dyDescent="0.25">
      <c r="A23" t="s">
        <v>32</v>
      </c>
      <c r="B23">
        <v>1981</v>
      </c>
      <c r="C23">
        <f>landings!C23 + discards!C23</f>
        <v>1.9271864013535977E-4</v>
      </c>
      <c r="D23">
        <f>landings!D23 + discards!D23</f>
        <v>6.8199355926364426E-3</v>
      </c>
    </row>
    <row r="24" spans="1:4" x14ac:dyDescent="0.25">
      <c r="A24" t="s">
        <v>33</v>
      </c>
      <c r="B24">
        <v>1982</v>
      </c>
      <c r="C24">
        <f>landings!C24 + discards!C24</f>
        <v>1.1879885177936088E-3</v>
      </c>
      <c r="D24">
        <f>landings!D24 + discards!D24</f>
        <v>1.043964535267084E-2</v>
      </c>
    </row>
    <row r="25" spans="1:4" x14ac:dyDescent="0.25">
      <c r="A25" t="s">
        <v>34</v>
      </c>
      <c r="B25">
        <v>1983</v>
      </c>
      <c r="C25">
        <f>landings!C25 + discards!C25</f>
        <v>1.1765622878824428E-5</v>
      </c>
      <c r="D25">
        <f>landings!D25 + discards!D25</f>
        <v>2.1890915183943954E-2</v>
      </c>
    </row>
    <row r="26" spans="1:4" x14ac:dyDescent="0.25">
      <c r="A26" t="s">
        <v>35</v>
      </c>
      <c r="B26">
        <v>1984</v>
      </c>
      <c r="C26">
        <f>landings!C26 + discards!C26</f>
        <v>0</v>
      </c>
      <c r="D26">
        <f>landings!D26 + discards!D26</f>
        <v>2.2638766380431052E-2</v>
      </c>
    </row>
    <row r="27" spans="1:4" x14ac:dyDescent="0.25">
      <c r="A27" t="s">
        <v>36</v>
      </c>
      <c r="B27">
        <v>1985</v>
      </c>
      <c r="C27">
        <f>landings!C27 + discards!C27</f>
        <v>2.8682280877516861E-3</v>
      </c>
      <c r="D27">
        <f>landings!D27 + discards!D27</f>
        <v>2.0359210398965093E-2</v>
      </c>
    </row>
    <row r="28" spans="1:4" x14ac:dyDescent="0.25">
      <c r="A28" t="s">
        <v>37</v>
      </c>
      <c r="B28">
        <v>1986</v>
      </c>
      <c r="C28">
        <f>landings!C28 + discards!C28</f>
        <v>1.2805013842278272E-2</v>
      </c>
      <c r="D28">
        <f>landings!D28 + discards!D28</f>
        <v>1.2753130534138115E-2</v>
      </c>
    </row>
    <row r="29" spans="1:4" x14ac:dyDescent="0.25">
      <c r="A29" t="s">
        <v>38</v>
      </c>
      <c r="B29">
        <v>1987</v>
      </c>
      <c r="C29">
        <f>landings!C29 + discards!C29</f>
        <v>5.1887528205507927E-3</v>
      </c>
      <c r="D29">
        <f>landings!D29 + discards!D29</f>
        <v>4.0288837581409505E-2</v>
      </c>
    </row>
    <row r="30" spans="1:4" x14ac:dyDescent="0.25">
      <c r="A30" t="s">
        <v>39</v>
      </c>
      <c r="B30">
        <v>1988</v>
      </c>
      <c r="C30">
        <f>landings!C30 + discards!C30</f>
        <v>1.0571525287612968E-2</v>
      </c>
      <c r="D30">
        <f>landings!D30 + discards!D30</f>
        <v>5.3186171654655362E-2</v>
      </c>
    </row>
    <row r="31" spans="1:4" x14ac:dyDescent="0.25">
      <c r="A31" t="s">
        <v>40</v>
      </c>
      <c r="B31">
        <v>1989</v>
      </c>
      <c r="C31">
        <f>landings!C31 + discards!C31</f>
        <v>9.5103037647120886E-2</v>
      </c>
      <c r="D31">
        <f>landings!D31 + discards!D31</f>
        <v>0.33383857936310213</v>
      </c>
    </row>
    <row r="32" spans="1:4" x14ac:dyDescent="0.25">
      <c r="A32" t="s">
        <v>41</v>
      </c>
      <c r="B32">
        <v>1990</v>
      </c>
      <c r="C32">
        <f>landings!C32 + discards!C32</f>
        <v>9.545641019953871E-2</v>
      </c>
      <c r="D32">
        <f>landings!D32 + discards!D32</f>
        <v>0.42141011031893516</v>
      </c>
    </row>
    <row r="33" spans="1:4" x14ac:dyDescent="0.25">
      <c r="A33" t="s">
        <v>42</v>
      </c>
      <c r="B33">
        <v>1991</v>
      </c>
      <c r="C33">
        <f>landings!C33 + discards!C33</f>
        <v>0.15052061919178325</v>
      </c>
      <c r="D33">
        <f>landings!D33 + discards!D33</f>
        <v>0.35484498725519698</v>
      </c>
    </row>
    <row r="34" spans="1:4" x14ac:dyDescent="0.25">
      <c r="A34" t="s">
        <v>43</v>
      </c>
      <c r="B34">
        <v>1992</v>
      </c>
      <c r="C34">
        <f>landings!C34 + discards!C34</f>
        <v>0.12451084303767751</v>
      </c>
      <c r="D34">
        <f>landings!D34 + discards!D34</f>
        <v>0.5024566460176062</v>
      </c>
    </row>
    <row r="35" spans="1:4" x14ac:dyDescent="0.25">
      <c r="A35" t="s">
        <v>44</v>
      </c>
      <c r="B35">
        <v>1993</v>
      </c>
      <c r="C35">
        <f>landings!C35 + discards!C35</f>
        <v>0.13422165424965948</v>
      </c>
      <c r="D35">
        <f>landings!D35 + discards!D35</f>
        <v>0.35992734361448731</v>
      </c>
    </row>
    <row r="36" spans="1:4" x14ac:dyDescent="0.25">
      <c r="A36" t="s">
        <v>45</v>
      </c>
      <c r="B36">
        <v>1994</v>
      </c>
      <c r="C36">
        <f>landings!C36 + discards!C36</f>
        <v>0.10060184993455781</v>
      </c>
      <c r="D36">
        <f>landings!D36 + discards!D36</f>
        <v>0.12812800036334732</v>
      </c>
    </row>
    <row r="37" spans="1:4" x14ac:dyDescent="0.25">
      <c r="A37" t="s">
        <v>46</v>
      </c>
      <c r="B37">
        <v>1995</v>
      </c>
      <c r="C37">
        <f>landings!C37 + discards!C37</f>
        <v>0.11491038959148731</v>
      </c>
      <c r="D37">
        <f>landings!D37 + discards!D37</f>
        <v>6.5635071417402713E-2</v>
      </c>
    </row>
    <row r="38" spans="1:4" x14ac:dyDescent="0.25">
      <c r="A38" t="s">
        <v>47</v>
      </c>
      <c r="B38">
        <v>1996</v>
      </c>
      <c r="C38">
        <f>landings!C38 + discards!C38</f>
        <v>0.10603447371529229</v>
      </c>
      <c r="D38">
        <f>landings!D38 + discards!D38</f>
        <v>0.10456926594238047</v>
      </c>
    </row>
    <row r="39" spans="1:4" x14ac:dyDescent="0.25">
      <c r="A39" t="s">
        <v>48</v>
      </c>
      <c r="B39">
        <v>1997</v>
      </c>
      <c r="C39">
        <f>landings!C39 + discards!C39</f>
        <v>7.6723786784522519E-2</v>
      </c>
      <c r="D39">
        <f>landings!D39 + discards!D39</f>
        <v>3.973761513614478E-2</v>
      </c>
    </row>
    <row r="40" spans="1:4" x14ac:dyDescent="0.25">
      <c r="A40" t="s">
        <v>49</v>
      </c>
      <c r="B40">
        <v>1998</v>
      </c>
      <c r="C40">
        <f>landings!C40 + discards!C40</f>
        <v>5.9064158797898919E-2</v>
      </c>
      <c r="D40">
        <f>landings!D40 + discards!D40</f>
        <v>7.0959662877492183E-2</v>
      </c>
    </row>
    <row r="41" spans="1:4" x14ac:dyDescent="0.25">
      <c r="A41" t="s">
        <v>50</v>
      </c>
      <c r="B41">
        <v>1999</v>
      </c>
      <c r="C41">
        <f>landings!C41 + discards!C41</f>
        <v>0.10159351572120882</v>
      </c>
      <c r="D41">
        <f>landings!D41 + discards!D41</f>
        <v>9.161810044383753E-2</v>
      </c>
    </row>
    <row r="42" spans="1:4" x14ac:dyDescent="0.25">
      <c r="A42" t="s">
        <v>51</v>
      </c>
      <c r="B42">
        <v>2000</v>
      </c>
      <c r="C42">
        <f>landings!C42 + discards!C42</f>
        <v>9.8377571301322631E-2</v>
      </c>
      <c r="D42">
        <f>landings!D42 + discards!D42</f>
        <v>0.12641298927988137</v>
      </c>
    </row>
    <row r="43" spans="1:4" x14ac:dyDescent="0.25">
      <c r="A43" t="s">
        <v>52</v>
      </c>
      <c r="B43">
        <v>2001</v>
      </c>
      <c r="C43">
        <f>landings!C43 + discards!C43</f>
        <v>5.9432672599160657E-2</v>
      </c>
      <c r="D43">
        <f>landings!D43 + discards!D43</f>
        <v>0.28849562453804417</v>
      </c>
    </row>
    <row r="44" spans="1:4" x14ac:dyDescent="0.25">
      <c r="A44" t="s">
        <v>53</v>
      </c>
      <c r="B44">
        <v>2002</v>
      </c>
      <c r="C44">
        <f>landings!C44 + discards!C44</f>
        <v>0.1934215060745047</v>
      </c>
      <c r="D44">
        <f>landings!D44 + discards!D44</f>
        <v>0.16322650195071065</v>
      </c>
    </row>
    <row r="45" spans="1:4" x14ac:dyDescent="0.25">
      <c r="A45" t="s">
        <v>54</v>
      </c>
      <c r="B45">
        <v>2003</v>
      </c>
      <c r="C45">
        <f>landings!C45 + discards!C45</f>
        <v>6.4504338657632498E-2</v>
      </c>
      <c r="D45">
        <f>landings!D45 + discards!D45</f>
        <v>0.20987030899408882</v>
      </c>
    </row>
    <row r="46" spans="1:4" x14ac:dyDescent="0.25">
      <c r="A46" t="s">
        <v>55</v>
      </c>
      <c r="B46">
        <v>2004</v>
      </c>
      <c r="C46">
        <f>landings!C46 + discards!C46</f>
        <v>4.7368845771708856E-2</v>
      </c>
      <c r="D46">
        <f>landings!D46 + discards!D46</f>
        <v>0.22425917827583619</v>
      </c>
    </row>
    <row r="47" spans="1:4" x14ac:dyDescent="0.25">
      <c r="A47" t="s">
        <v>56</v>
      </c>
      <c r="B47">
        <v>2005</v>
      </c>
      <c r="C47">
        <f>landings!C47 + discards!C47</f>
        <v>3.3761769193874087E-2</v>
      </c>
      <c r="D47">
        <f>landings!D47 + discards!D47</f>
        <v>0.17345995419445834</v>
      </c>
    </row>
    <row r="48" spans="1:4" x14ac:dyDescent="0.25">
      <c r="A48" t="s">
        <v>57</v>
      </c>
      <c r="B48">
        <v>2006</v>
      </c>
      <c r="C48">
        <f>landings!C48 + discards!C48</f>
        <v>9.1388307949616693E-2</v>
      </c>
      <c r="D48">
        <f>landings!D48 + discards!D48</f>
        <v>0.17471306201428569</v>
      </c>
    </row>
    <row r="49" spans="1:4" x14ac:dyDescent="0.25">
      <c r="A49" t="s">
        <v>58</v>
      </c>
      <c r="B49">
        <v>2007</v>
      </c>
      <c r="C49">
        <f>landings!C49 + discards!C49</f>
        <v>0.11296906382503738</v>
      </c>
      <c r="D49">
        <f>landings!D49 + discards!D49</f>
        <v>0.30548152908547915</v>
      </c>
    </row>
    <row r="50" spans="1:4" x14ac:dyDescent="0.25">
      <c r="A50" t="s">
        <v>59</v>
      </c>
      <c r="B50">
        <v>2008</v>
      </c>
      <c r="C50">
        <f>landings!C50 + discards!C50</f>
        <v>4.3917867067062848E-2</v>
      </c>
      <c r="D50">
        <f>landings!D50 + discards!D50</f>
        <v>0.2489764997929253</v>
      </c>
    </row>
    <row r="51" spans="1:4" x14ac:dyDescent="0.25">
      <c r="A51" t="s">
        <v>60</v>
      </c>
      <c r="B51">
        <v>2009</v>
      </c>
      <c r="C51">
        <f>landings!C51 + discards!C51</f>
        <v>6.5778730454859755E-2</v>
      </c>
      <c r="D51">
        <f>landings!D51 + discards!D51</f>
        <v>0.233822874254973</v>
      </c>
    </row>
    <row r="52" spans="1:4" x14ac:dyDescent="0.25">
      <c r="A52" t="s">
        <v>61</v>
      </c>
      <c r="B52">
        <v>2010</v>
      </c>
      <c r="C52">
        <f>landings!C52 + discards!C52</f>
        <v>5.7062842137765371E-2</v>
      </c>
      <c r="D52">
        <f>landings!D52 + discards!D52</f>
        <v>0.22109217787287891</v>
      </c>
    </row>
    <row r="53" spans="1:4" x14ac:dyDescent="0.25">
      <c r="A53" t="s">
        <v>62</v>
      </c>
      <c r="B53">
        <v>2011</v>
      </c>
      <c r="C53">
        <f>landings!C53 + discards!C53</f>
        <v>6.2405096090671755E-2</v>
      </c>
      <c r="D53">
        <f>landings!D53 + discards!D53</f>
        <v>0.2236356924940911</v>
      </c>
    </row>
    <row r="54" spans="1:4" x14ac:dyDescent="0.25">
      <c r="A54" t="s">
        <v>63</v>
      </c>
      <c r="B54">
        <v>2012</v>
      </c>
      <c r="C54">
        <f>landings!C54 + discards!C54</f>
        <v>9.3428619720324763E-2</v>
      </c>
      <c r="D54">
        <f>landings!D54 + discards!D54</f>
        <v>0.16460649748523754</v>
      </c>
    </row>
    <row r="55" spans="1:4" x14ac:dyDescent="0.25">
      <c r="A55" t="s">
        <v>64</v>
      </c>
      <c r="B55">
        <v>2013</v>
      </c>
      <c r="C55">
        <f>landings!C55 + discards!C55</f>
        <v>7.1549146992719304E-2</v>
      </c>
      <c r="D55">
        <f>landings!D55 + discards!D55</f>
        <v>0.10841919609892062</v>
      </c>
    </row>
    <row r="56" spans="1:4" x14ac:dyDescent="0.25">
      <c r="A56" t="s">
        <v>65</v>
      </c>
      <c r="B56">
        <v>2014</v>
      </c>
      <c r="C56">
        <f>landings!C56 + discards!C56</f>
        <v>8.3363407132881373E-2</v>
      </c>
      <c r="D56">
        <f>landings!D56 + discards!D56</f>
        <v>0.13091301361357302</v>
      </c>
    </row>
    <row r="58" spans="1:4" x14ac:dyDescent="0.25">
      <c r="A58" t="s">
        <v>66</v>
      </c>
      <c r="C58">
        <f>MIN(C42:C55)</f>
        <v>3.3761769193874087E-2</v>
      </c>
      <c r="D58">
        <f>MIN(D42:D55)</f>
        <v>0.10841919609892062</v>
      </c>
    </row>
    <row r="59" spans="1:4" x14ac:dyDescent="0.25">
      <c r="A59" t="s">
        <v>67</v>
      </c>
      <c r="C59">
        <f>MAX(C42:C55)</f>
        <v>0.1934215060745047</v>
      </c>
      <c r="D59">
        <f>MAX(D42:D55)</f>
        <v>0.30548152908547915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3"/>
  <sheetViews>
    <sheetView topLeftCell="A19" workbookViewId="0">
      <selection activeCell="C52" sqref="C52:L53"/>
    </sheetView>
  </sheetViews>
  <sheetFormatPr defaultRowHeight="15" x14ac:dyDescent="0.25"/>
  <cols>
    <col min="3" max="3" width="14.5703125" bestFit="1" customWidth="1"/>
    <col min="4" max="4" width="14" bestFit="1" customWidth="1"/>
    <col min="5" max="5" width="18.140625" bestFit="1" customWidth="1"/>
    <col min="6" max="6" width="14" bestFit="1" customWidth="1"/>
    <col min="7" max="7" width="12" bestFit="1" customWidth="1"/>
    <col min="8" max="8" width="18.140625" bestFit="1" customWidth="1"/>
    <col min="9" max="9" width="22" bestFit="1" customWidth="1"/>
    <col min="10" max="10" width="19.5703125" bestFit="1" customWidth="1"/>
    <col min="11" max="12" width="12" bestFit="1" customWidth="1"/>
    <col min="13" max="13" width="12.140625" bestFit="1" customWidth="1"/>
    <col min="14" max="14" width="12.5703125" bestFit="1" customWidth="1"/>
    <col min="15" max="15" width="15.5703125" bestFit="1" customWidth="1"/>
    <col min="16" max="17" width="12" bestFit="1" customWidth="1"/>
    <col min="18" max="18" width="14.5703125" bestFit="1" customWidth="1"/>
    <col min="20" max="20" width="14.85546875" bestFit="1" customWidth="1"/>
  </cols>
  <sheetData>
    <row r="1" spans="1:12" x14ac:dyDescent="0.25">
      <c r="B1" t="s">
        <v>0</v>
      </c>
      <c r="C1" t="s">
        <v>7</v>
      </c>
      <c r="D1" t="s">
        <v>9</v>
      </c>
      <c r="E1" t="s">
        <v>2</v>
      </c>
      <c r="F1" t="s">
        <v>1</v>
      </c>
      <c r="G1" t="s">
        <v>5</v>
      </c>
      <c r="H1" t="s">
        <v>8</v>
      </c>
      <c r="I1" t="s">
        <v>10</v>
      </c>
      <c r="J1" t="s">
        <v>3</v>
      </c>
      <c r="K1" t="s">
        <v>6</v>
      </c>
      <c r="L1" t="s">
        <v>4</v>
      </c>
    </row>
    <row r="2" spans="1:12" x14ac:dyDescent="0.25">
      <c r="A2" t="s">
        <v>11</v>
      </c>
      <c r="B2">
        <v>1968</v>
      </c>
      <c r="C2">
        <v>0.16557712144295786</v>
      </c>
      <c r="D2">
        <v>1.4279612293452701</v>
      </c>
      <c r="E2">
        <v>0.12926311567262772</v>
      </c>
      <c r="F2">
        <v>2.0599056556536084</v>
      </c>
      <c r="G2">
        <v>2.1906139862593772</v>
      </c>
      <c r="H2">
        <v>0.28820576234507966</v>
      </c>
      <c r="I2">
        <v>0.47355927362833017</v>
      </c>
      <c r="J2">
        <v>7.4793163474925539E-2</v>
      </c>
      <c r="K2">
        <v>6.9347485993847838E-2</v>
      </c>
      <c r="L2">
        <v>0.7529951025328071</v>
      </c>
    </row>
    <row r="3" spans="1:12" x14ac:dyDescent="0.25">
      <c r="A3" t="s">
        <v>12</v>
      </c>
      <c r="B3">
        <v>1969</v>
      </c>
      <c r="C3">
        <v>8.8199726464271558E-2</v>
      </c>
      <c r="D3">
        <v>2.2707778701803281</v>
      </c>
      <c r="E3">
        <v>0.11659034859177837</v>
      </c>
      <c r="F3">
        <v>1.7626305264742201</v>
      </c>
      <c r="G3">
        <v>1.3597822826974639</v>
      </c>
      <c r="H3">
        <v>0.52364096703762852</v>
      </c>
      <c r="I3">
        <v>0.58447734394254869</v>
      </c>
      <c r="J3">
        <v>5.362111847444468E-2</v>
      </c>
      <c r="K3">
        <v>4.4523643824391182E-2</v>
      </c>
      <c r="L3">
        <v>0.31952850506232278</v>
      </c>
    </row>
    <row r="4" spans="1:12" x14ac:dyDescent="0.25">
      <c r="A4" t="s">
        <v>13</v>
      </c>
      <c r="B4">
        <v>1970</v>
      </c>
      <c r="C4">
        <v>0.70963427018268477</v>
      </c>
      <c r="D4">
        <v>2.2928924329906533</v>
      </c>
      <c r="E4">
        <v>0.20417458244527292</v>
      </c>
      <c r="F4">
        <v>1.7843620556565378</v>
      </c>
      <c r="G4">
        <v>3.0784418987575313</v>
      </c>
      <c r="H4">
        <v>0.68005964807723629</v>
      </c>
      <c r="I4">
        <v>0.37620767254307108</v>
      </c>
      <c r="J4">
        <v>3.3436176281620517E-2</v>
      </c>
      <c r="K4">
        <v>3.7655321532380381E-2</v>
      </c>
      <c r="L4">
        <v>0.39296469319609095</v>
      </c>
    </row>
    <row r="5" spans="1:12" x14ac:dyDescent="0.25">
      <c r="A5" t="s">
        <v>14</v>
      </c>
      <c r="B5">
        <v>1971</v>
      </c>
      <c r="C5">
        <v>0.13662213521530128</v>
      </c>
      <c r="D5">
        <v>1.6773023633385136</v>
      </c>
      <c r="E5">
        <v>0.15783563838847234</v>
      </c>
      <c r="F5">
        <v>1.4236252439470236</v>
      </c>
      <c r="G5">
        <v>0.89951600823165478</v>
      </c>
      <c r="H5">
        <v>0.26483875153601222</v>
      </c>
      <c r="I5">
        <v>0.35163052831636277</v>
      </c>
      <c r="J5">
        <v>3.3394922179622276E-3</v>
      </c>
      <c r="K5">
        <v>3.1896956081309408E-2</v>
      </c>
      <c r="L5">
        <v>0.19434074202096277</v>
      </c>
    </row>
    <row r="6" spans="1:12" x14ac:dyDescent="0.25">
      <c r="A6" t="s">
        <v>15</v>
      </c>
      <c r="B6">
        <v>1972</v>
      </c>
      <c r="C6">
        <v>0.56175237251224086</v>
      </c>
      <c r="D6">
        <v>2.4839438490249384</v>
      </c>
      <c r="E6">
        <v>0.17266721617741931</v>
      </c>
      <c r="F6">
        <v>4.1903188551525918</v>
      </c>
      <c r="G6">
        <v>0.83019609014844464</v>
      </c>
      <c r="H6">
        <v>0.46892803299420349</v>
      </c>
      <c r="I6">
        <v>0.53437660559040201</v>
      </c>
      <c r="J6">
        <v>4.3716739095638446E-2</v>
      </c>
      <c r="K6">
        <v>3.6716164853511327E-2</v>
      </c>
      <c r="L6">
        <v>0.53887073160529364</v>
      </c>
    </row>
    <row r="7" spans="1:12" x14ac:dyDescent="0.25">
      <c r="A7" t="s">
        <v>16</v>
      </c>
      <c r="B7">
        <v>1973</v>
      </c>
      <c r="C7">
        <v>0.83328733416553269</v>
      </c>
      <c r="D7">
        <v>3.0048574875080702</v>
      </c>
      <c r="E7">
        <v>0.61807384668722443</v>
      </c>
      <c r="F7">
        <v>10.32985255298148</v>
      </c>
      <c r="G7">
        <v>1.8211625365059136</v>
      </c>
      <c r="H7">
        <v>0.21799318033057508</v>
      </c>
      <c r="I7">
        <v>0.28767086760808036</v>
      </c>
      <c r="J7">
        <v>0.28107515367332492</v>
      </c>
      <c r="K7">
        <v>8.7148735854181925E-2</v>
      </c>
      <c r="L7">
        <v>0.52479065951433534</v>
      </c>
    </row>
    <row r="8" spans="1:12" x14ac:dyDescent="0.25">
      <c r="A8" t="s">
        <v>17</v>
      </c>
      <c r="B8">
        <v>1974</v>
      </c>
      <c r="C8">
        <v>0.41873007406064372</v>
      </c>
      <c r="D8">
        <v>1.6536026267654791</v>
      </c>
      <c r="E8">
        <v>1.4218151278788296</v>
      </c>
      <c r="F8">
        <v>3.0701663218740691</v>
      </c>
      <c r="G8">
        <v>1.1887667990508879</v>
      </c>
      <c r="H8">
        <v>0.39637139523476583</v>
      </c>
      <c r="I8">
        <v>0.22730853023227829</v>
      </c>
      <c r="J8">
        <v>4.1059011675645324E-2</v>
      </c>
      <c r="K8">
        <v>7.086271142865147E-2</v>
      </c>
      <c r="L8">
        <v>0.27970534632387228</v>
      </c>
    </row>
    <row r="9" spans="1:12" x14ac:dyDescent="0.25">
      <c r="A9" t="s">
        <v>18</v>
      </c>
      <c r="B9">
        <v>1975</v>
      </c>
      <c r="C9">
        <v>0.98974970411249419</v>
      </c>
      <c r="D9">
        <v>1.1945395867197821</v>
      </c>
      <c r="E9">
        <v>0.2623012656528802</v>
      </c>
      <c r="F9">
        <v>3.0871706964929055</v>
      </c>
      <c r="G9">
        <v>0.45482736932890339</v>
      </c>
      <c r="H9">
        <v>0.13849610815566937</v>
      </c>
      <c r="I9">
        <v>0.12610661803846782</v>
      </c>
      <c r="J9">
        <v>2.7856623158321596E-2</v>
      </c>
      <c r="K9">
        <v>8.9468169293196648E-2</v>
      </c>
      <c r="L9">
        <v>0.41962694660739586</v>
      </c>
    </row>
    <row r="10" spans="1:12" x14ac:dyDescent="0.25">
      <c r="A10" t="s">
        <v>19</v>
      </c>
      <c r="B10">
        <v>1976</v>
      </c>
      <c r="C10">
        <v>1.0501304069073023</v>
      </c>
      <c r="D10">
        <v>1.8338945101456736</v>
      </c>
      <c r="E10">
        <v>0.37288470020571896</v>
      </c>
      <c r="F10">
        <v>2.0826880619590482</v>
      </c>
      <c r="G10">
        <v>3.8674900927069396</v>
      </c>
      <c r="H10">
        <v>0.38219694885515543</v>
      </c>
      <c r="I10">
        <v>0.15694100088724955</v>
      </c>
      <c r="J10">
        <v>9.5926439452949944E-2</v>
      </c>
      <c r="K10">
        <v>6.3294407428701793E-2</v>
      </c>
      <c r="L10">
        <v>0.3451398462070438</v>
      </c>
    </row>
    <row r="11" spans="1:12" x14ac:dyDescent="0.25">
      <c r="A11" t="s">
        <v>20</v>
      </c>
      <c r="B11">
        <v>1977</v>
      </c>
      <c r="C11">
        <v>0.47025838997459202</v>
      </c>
      <c r="D11">
        <v>2.8299289540031123</v>
      </c>
      <c r="E11">
        <v>5.6948146348414511E-2</v>
      </c>
      <c r="F11">
        <v>1.9903480952011201</v>
      </c>
      <c r="G11">
        <v>5.1595289969802067</v>
      </c>
      <c r="H11">
        <v>0.43493470240770005</v>
      </c>
      <c r="I11">
        <v>0.14218533007521406</v>
      </c>
      <c r="J11">
        <v>2.6631435873446013E-4</v>
      </c>
      <c r="K11">
        <v>0.1015736240107411</v>
      </c>
      <c r="L11">
        <v>0.62295368483637725</v>
      </c>
    </row>
    <row r="12" spans="1:12" x14ac:dyDescent="0.25">
      <c r="A12" t="s">
        <v>21</v>
      </c>
      <c r="B12">
        <v>1978</v>
      </c>
      <c r="C12">
        <v>1.114211521859449</v>
      </c>
      <c r="D12">
        <v>4.9882387743290906</v>
      </c>
      <c r="E12">
        <v>0.31266791742724459</v>
      </c>
      <c r="F12">
        <v>3.0023100201061821</v>
      </c>
      <c r="G12">
        <v>1.9334917806698257</v>
      </c>
      <c r="H12">
        <v>0.33251743996773686</v>
      </c>
      <c r="I12">
        <v>0.15797432480501289</v>
      </c>
      <c r="J12">
        <v>3.0914274955190044E-2</v>
      </c>
      <c r="K12">
        <v>0.15136559623554824</v>
      </c>
      <c r="L12">
        <v>0.51281295809684524</v>
      </c>
    </row>
    <row r="13" spans="1:12" x14ac:dyDescent="0.25">
      <c r="A13" t="s">
        <v>22</v>
      </c>
      <c r="B13">
        <v>1979</v>
      </c>
      <c r="C13">
        <v>1.1133182259382641</v>
      </c>
      <c r="D13">
        <v>3.6178640258001451</v>
      </c>
      <c r="E13">
        <v>0.92588524698901786</v>
      </c>
      <c r="F13">
        <v>2.462666193628869</v>
      </c>
      <c r="G13">
        <v>4.107553329712049</v>
      </c>
      <c r="H13">
        <v>0.39161943722296449</v>
      </c>
      <c r="I13">
        <v>0.10933613644358872</v>
      </c>
      <c r="J13">
        <v>1.8520902357742203E-2</v>
      </c>
      <c r="K13">
        <v>5.5570542242247917E-2</v>
      </c>
      <c r="L13">
        <v>0.50273287290065038</v>
      </c>
    </row>
    <row r="14" spans="1:12" x14ac:dyDescent="0.25">
      <c r="A14" t="s">
        <v>23</v>
      </c>
      <c r="B14">
        <v>1980</v>
      </c>
      <c r="C14">
        <v>1.4629650356549497</v>
      </c>
      <c r="D14">
        <v>3.680305053045196</v>
      </c>
      <c r="E14">
        <v>0.49597875815503906</v>
      </c>
      <c r="F14">
        <v>1.8230307985431979</v>
      </c>
      <c r="G14">
        <v>5.4285064773208376</v>
      </c>
      <c r="H14">
        <v>0.4222910867077907</v>
      </c>
      <c r="I14">
        <v>0.25741157605229831</v>
      </c>
      <c r="J14">
        <v>1.4004460638331009E-2</v>
      </c>
      <c r="K14">
        <v>9.5019600719641967E-2</v>
      </c>
      <c r="L14">
        <v>0.28783121141594786</v>
      </c>
    </row>
    <row r="15" spans="1:12" x14ac:dyDescent="0.25">
      <c r="A15" t="s">
        <v>24</v>
      </c>
      <c r="B15">
        <v>1981</v>
      </c>
      <c r="C15">
        <v>2.364822252667286</v>
      </c>
      <c r="D15">
        <v>4.5360229870727284</v>
      </c>
      <c r="E15">
        <v>0.69953505333894805</v>
      </c>
      <c r="F15">
        <v>2.991218709605564</v>
      </c>
      <c r="G15">
        <v>3.3241674355300415</v>
      </c>
      <c r="H15">
        <v>0.37827784323086155</v>
      </c>
      <c r="I15">
        <v>0.15810394581232123</v>
      </c>
      <c r="J15">
        <v>1.5433915354001468E-2</v>
      </c>
      <c r="K15">
        <v>0.10270109539373339</v>
      </c>
      <c r="L15">
        <v>0.33997423225232432</v>
      </c>
    </row>
    <row r="16" spans="1:12" x14ac:dyDescent="0.25">
      <c r="A16" t="s">
        <v>25</v>
      </c>
      <c r="B16">
        <v>1982</v>
      </c>
      <c r="C16">
        <v>1.2999582772225053</v>
      </c>
      <c r="D16">
        <v>6.0465358370832742</v>
      </c>
      <c r="E16">
        <v>6.456279020902532E-2</v>
      </c>
      <c r="F16">
        <v>5.2687748395985174</v>
      </c>
      <c r="G16">
        <v>0.95993883004663627</v>
      </c>
      <c r="H16">
        <v>0.35721574445383852</v>
      </c>
      <c r="I16">
        <v>0.1542844561943183</v>
      </c>
      <c r="J16">
        <v>5.0555519309442307E-3</v>
      </c>
      <c r="K16">
        <v>0.17294687883973409</v>
      </c>
      <c r="L16">
        <v>0.31447933810639639</v>
      </c>
    </row>
    <row r="17" spans="1:12" x14ac:dyDescent="0.25">
      <c r="A17" t="s">
        <v>26</v>
      </c>
      <c r="B17">
        <v>1983</v>
      </c>
      <c r="C17">
        <v>3.1149836784798319</v>
      </c>
      <c r="D17">
        <v>11.575563374437685</v>
      </c>
      <c r="E17">
        <v>1.3880435832187534E-2</v>
      </c>
      <c r="F17">
        <v>2.5150534617244342</v>
      </c>
      <c r="G17">
        <v>0.84565015994472847</v>
      </c>
      <c r="H17">
        <v>0.68421221819398059</v>
      </c>
      <c r="I17">
        <v>0.19024000439667987</v>
      </c>
      <c r="J17">
        <v>8.2491733728724832E-3</v>
      </c>
      <c r="K17">
        <v>5.8237016344009324E-2</v>
      </c>
      <c r="L17">
        <v>0.22452701739542918</v>
      </c>
    </row>
    <row r="18" spans="1:12" x14ac:dyDescent="0.25">
      <c r="A18" t="s">
        <v>27</v>
      </c>
      <c r="B18">
        <v>1984</v>
      </c>
      <c r="C18">
        <v>0.64672876538728408</v>
      </c>
      <c r="D18">
        <v>11.525781566231476</v>
      </c>
      <c r="E18">
        <v>0.13983156178507755</v>
      </c>
      <c r="F18">
        <v>1.8656162062476669</v>
      </c>
      <c r="G18">
        <v>0.73572692009807106</v>
      </c>
      <c r="H18">
        <v>0.5655468494213709</v>
      </c>
      <c r="I18">
        <v>7.0650359396271484E-2</v>
      </c>
      <c r="J18">
        <v>9.8419490253393049E-4</v>
      </c>
      <c r="K18">
        <v>5.5145867724810546E-2</v>
      </c>
      <c r="L18">
        <v>0.14317773744756987</v>
      </c>
    </row>
    <row r="19" spans="1:12" x14ac:dyDescent="0.25">
      <c r="A19" t="s">
        <v>28</v>
      </c>
      <c r="B19">
        <v>1985</v>
      </c>
      <c r="C19">
        <v>1.6894860092049162</v>
      </c>
      <c r="D19">
        <v>10.518921263891981</v>
      </c>
      <c r="E19">
        <v>0.34713442535217659</v>
      </c>
      <c r="F19">
        <v>1.3764490286770859</v>
      </c>
      <c r="G19">
        <v>0.80662139910623298</v>
      </c>
      <c r="H19">
        <v>0.27129973163851645</v>
      </c>
      <c r="I19">
        <v>5.5774195461634583E-2</v>
      </c>
      <c r="J19">
        <v>0.18352928862711673</v>
      </c>
      <c r="K19">
        <v>5.6745825299647348E-2</v>
      </c>
      <c r="L19">
        <v>0.15331440838481086</v>
      </c>
    </row>
    <row r="20" spans="1:12" x14ac:dyDescent="0.25">
      <c r="A20" t="s">
        <v>29</v>
      </c>
      <c r="B20">
        <v>1986</v>
      </c>
      <c r="C20">
        <v>1.8426723663032827</v>
      </c>
      <c r="D20">
        <v>8.8509410073898209</v>
      </c>
      <c r="E20">
        <v>0.3641489013544984</v>
      </c>
      <c r="F20">
        <v>1.2754815441078662</v>
      </c>
      <c r="G20">
        <v>0.4246395224035589</v>
      </c>
      <c r="H20">
        <v>0.19914029141164563</v>
      </c>
      <c r="I20">
        <v>4.9072295266134727E-2</v>
      </c>
      <c r="J20">
        <v>5.0917442825116916E-3</v>
      </c>
      <c r="K20">
        <v>0.12252480061822642</v>
      </c>
      <c r="L20">
        <v>0.18791152846381368</v>
      </c>
    </row>
    <row r="21" spans="1:12" x14ac:dyDescent="0.25">
      <c r="A21" t="s">
        <v>30</v>
      </c>
      <c r="B21">
        <v>1987</v>
      </c>
      <c r="C21">
        <v>2.1428682968589561</v>
      </c>
      <c r="D21">
        <v>9.6994152262866855</v>
      </c>
      <c r="E21">
        <v>0.66994007672784506</v>
      </c>
      <c r="F21">
        <v>1.083925947746688</v>
      </c>
      <c r="G21">
        <v>0.51234188521031687</v>
      </c>
      <c r="H21">
        <v>0.14187333116826756</v>
      </c>
      <c r="I21">
        <v>3.451455694483993E-2</v>
      </c>
      <c r="J21">
        <v>6.3868136630488119E-3</v>
      </c>
      <c r="K21">
        <v>0.10451038454345307</v>
      </c>
      <c r="L21">
        <v>8.9190394467429518E-2</v>
      </c>
    </row>
    <row r="22" spans="1:12" x14ac:dyDescent="0.25">
      <c r="A22" t="s">
        <v>31</v>
      </c>
      <c r="B22">
        <v>1988</v>
      </c>
      <c r="C22">
        <v>3.2310097569986449</v>
      </c>
      <c r="D22">
        <v>9.5874094634854128</v>
      </c>
      <c r="E22">
        <v>0.94148579429833135</v>
      </c>
      <c r="F22">
        <v>1.2736498911801641</v>
      </c>
      <c r="G22">
        <v>0.3155662966856525</v>
      </c>
      <c r="H22">
        <v>0.23074989776555221</v>
      </c>
      <c r="I22">
        <v>2.8207656528903606E-2</v>
      </c>
      <c r="J22">
        <v>1.0635452992944151E-3</v>
      </c>
      <c r="K22">
        <v>8.1100843156226995E-2</v>
      </c>
      <c r="L22">
        <v>0.19291491848703188</v>
      </c>
    </row>
    <row r="23" spans="1:12" x14ac:dyDescent="0.25">
      <c r="A23" t="s">
        <v>32</v>
      </c>
      <c r="B23">
        <v>1989</v>
      </c>
      <c r="C23">
        <v>0.94867781916780047</v>
      </c>
      <c r="D23">
        <v>6.2200612182539246</v>
      </c>
      <c r="E23">
        <v>0.56864087076849035</v>
      </c>
      <c r="F23">
        <v>0.84032587678971915</v>
      </c>
      <c r="G23">
        <v>0.46515894446789946</v>
      </c>
      <c r="H23">
        <v>0.10165968885269261</v>
      </c>
      <c r="I23">
        <v>6.0629629843225737E-2</v>
      </c>
      <c r="J23">
        <v>2.955276473319796E-4</v>
      </c>
      <c r="K23">
        <v>6.7991854945824617E-2</v>
      </c>
      <c r="L23">
        <v>0.1039660352858055</v>
      </c>
    </row>
    <row r="24" spans="1:12" x14ac:dyDescent="0.25">
      <c r="A24" t="s">
        <v>33</v>
      </c>
      <c r="B24">
        <v>1990</v>
      </c>
      <c r="C24">
        <v>6.4621871410327509</v>
      </c>
      <c r="D24">
        <v>7.6846242811282135</v>
      </c>
      <c r="E24">
        <v>2.0091379198030639</v>
      </c>
      <c r="F24">
        <v>1.8656875582968668</v>
      </c>
      <c r="G24">
        <v>0.40048012575541309</v>
      </c>
      <c r="H24">
        <v>0.11581328307118462</v>
      </c>
      <c r="I24">
        <v>8.4901177843625997E-2</v>
      </c>
      <c r="J24">
        <v>1.8593717095888029E-3</v>
      </c>
      <c r="K24">
        <v>0.17028160683869178</v>
      </c>
      <c r="L24">
        <v>0.23491713311980583</v>
      </c>
    </row>
    <row r="25" spans="1:12" x14ac:dyDescent="0.25">
      <c r="A25" t="s">
        <v>34</v>
      </c>
      <c r="B25">
        <v>1991</v>
      </c>
      <c r="C25">
        <v>2.820357161468527</v>
      </c>
      <c r="D25">
        <v>5.0699993567356163</v>
      </c>
      <c r="E25">
        <v>2.6223095034511825</v>
      </c>
      <c r="F25">
        <v>0.63240770077765318</v>
      </c>
      <c r="G25">
        <v>0.26690704724536629</v>
      </c>
      <c r="H25">
        <v>0.1518920143105556</v>
      </c>
      <c r="I25">
        <v>6.5476504011360237E-2</v>
      </c>
      <c r="J25">
        <v>9.14868716594468E-2</v>
      </c>
      <c r="K25">
        <v>6.2106539736633139E-2</v>
      </c>
      <c r="L25">
        <v>3.8061570239361901E-2</v>
      </c>
    </row>
    <row r="26" spans="1:12" x14ac:dyDescent="0.25">
      <c r="A26" t="s">
        <v>35</v>
      </c>
      <c r="B26">
        <v>1992</v>
      </c>
      <c r="C26">
        <v>4.2664099695693372</v>
      </c>
      <c r="D26">
        <v>3.8606071457539501</v>
      </c>
      <c r="E26">
        <v>7.8508235470566365</v>
      </c>
      <c r="F26">
        <v>0.58201379207592363</v>
      </c>
      <c r="G26">
        <v>0.17889467289885469</v>
      </c>
      <c r="H26">
        <v>8.5695859932046009E-2</v>
      </c>
      <c r="I26">
        <v>5.0573058481363189E-2</v>
      </c>
      <c r="J26">
        <v>5.1254651494852831E-2</v>
      </c>
      <c r="K26">
        <v>6.3461848829951553E-2</v>
      </c>
      <c r="L26">
        <v>1.9524888971476216E-2</v>
      </c>
    </row>
    <row r="27" spans="1:12" x14ac:dyDescent="0.25">
      <c r="A27" t="s">
        <v>36</v>
      </c>
      <c r="B27">
        <v>1993</v>
      </c>
      <c r="C27">
        <v>2.9724127354731413</v>
      </c>
      <c r="D27">
        <v>2.0979059782562466</v>
      </c>
      <c r="E27">
        <v>16.021307090430309</v>
      </c>
      <c r="F27">
        <v>0.38776369368199504</v>
      </c>
      <c r="G27">
        <v>0.35324228761188803</v>
      </c>
      <c r="H27">
        <v>7.138313303620214E-2</v>
      </c>
      <c r="I27">
        <v>2.1145756505023469E-2</v>
      </c>
      <c r="J27">
        <v>0.2417945232114857</v>
      </c>
      <c r="K27">
        <v>9.1057910089177505E-2</v>
      </c>
      <c r="L27">
        <v>3.699018143033575E-2</v>
      </c>
    </row>
    <row r="28" spans="1:12" x14ac:dyDescent="0.25">
      <c r="A28" t="s">
        <v>37</v>
      </c>
      <c r="B28">
        <v>1994</v>
      </c>
      <c r="C28">
        <v>0.95148029171296877</v>
      </c>
      <c r="D28">
        <v>1.3071866896716695</v>
      </c>
      <c r="E28">
        <v>5.1408883515507799</v>
      </c>
      <c r="F28">
        <v>0.65802799553941616</v>
      </c>
      <c r="G28">
        <v>0.61042488009291529</v>
      </c>
      <c r="H28">
        <v>0.13262244315405111</v>
      </c>
      <c r="I28">
        <v>5.2540314300469772E-2</v>
      </c>
      <c r="J28">
        <v>5.8146174827072503E-2</v>
      </c>
      <c r="K28">
        <v>8.1964666032994932E-2</v>
      </c>
      <c r="L28">
        <v>0.15627177722298563</v>
      </c>
    </row>
    <row r="29" spans="1:12" x14ac:dyDescent="0.25">
      <c r="A29" t="s">
        <v>38</v>
      </c>
      <c r="B29">
        <v>1995</v>
      </c>
      <c r="C29">
        <v>1.727347939828062</v>
      </c>
      <c r="D29">
        <v>1.5514063353158947</v>
      </c>
      <c r="E29">
        <v>4.865599517484319</v>
      </c>
      <c r="F29">
        <v>0.72710918273842862</v>
      </c>
      <c r="G29">
        <v>0.83212083853960217</v>
      </c>
      <c r="H29">
        <v>0.15560101388649888</v>
      </c>
      <c r="I29">
        <v>6.0318375097109064E-2</v>
      </c>
      <c r="J29">
        <v>0.13154253366044816</v>
      </c>
      <c r="K29">
        <v>5.0392378662065057E-2</v>
      </c>
      <c r="L29">
        <v>8.0071341761843287E-2</v>
      </c>
    </row>
    <row r="30" spans="1:12" x14ac:dyDescent="0.25">
      <c r="A30" t="s">
        <v>39</v>
      </c>
      <c r="B30">
        <v>1996</v>
      </c>
      <c r="C30">
        <v>3.1072662028461053</v>
      </c>
      <c r="D30">
        <v>2.4976532396218656</v>
      </c>
      <c r="E30">
        <v>5.4165200373491098</v>
      </c>
      <c r="F30">
        <v>0.61641439513341623</v>
      </c>
      <c r="G30">
        <v>3.1302633847617138</v>
      </c>
      <c r="H30">
        <v>0.21449421418942297</v>
      </c>
      <c r="I30">
        <v>0.10211369468026815</v>
      </c>
      <c r="J30">
        <v>6.5343448077847283E-2</v>
      </c>
      <c r="K30">
        <v>3.5405551965170312E-2</v>
      </c>
      <c r="L30">
        <v>7.6840628727250004E-2</v>
      </c>
    </row>
    <row r="31" spans="1:12" x14ac:dyDescent="0.25">
      <c r="A31" t="s">
        <v>40</v>
      </c>
      <c r="B31">
        <v>1997</v>
      </c>
      <c r="C31">
        <v>2.1559917045840749</v>
      </c>
      <c r="D31">
        <v>1.6992538298602304</v>
      </c>
      <c r="E31">
        <v>3.6879781299717389</v>
      </c>
      <c r="F31">
        <v>0.54220980919189332</v>
      </c>
      <c r="G31">
        <v>2.0976416836406355</v>
      </c>
      <c r="H31">
        <v>0.25355297870682075</v>
      </c>
      <c r="I31">
        <v>0.14804232497289727</v>
      </c>
      <c r="J31">
        <v>0.52751868960500992</v>
      </c>
      <c r="K31">
        <v>3.0289597450260348E-2</v>
      </c>
      <c r="L31">
        <v>6.6479764770019642E-2</v>
      </c>
    </row>
    <row r="32" spans="1:12" x14ac:dyDescent="0.25">
      <c r="A32" t="s">
        <v>41</v>
      </c>
      <c r="B32">
        <v>1998</v>
      </c>
      <c r="C32">
        <v>3.0964594216855765</v>
      </c>
      <c r="D32">
        <v>2.1092450194562167</v>
      </c>
      <c r="E32">
        <v>2.8571947238640583</v>
      </c>
      <c r="F32">
        <v>0.99412900271875848</v>
      </c>
      <c r="G32">
        <v>0.53606232970340661</v>
      </c>
      <c r="H32">
        <v>0.37929806236153574</v>
      </c>
      <c r="I32">
        <v>0.21967588820250089</v>
      </c>
      <c r="J32">
        <v>0.12987822818157105</v>
      </c>
      <c r="K32">
        <v>3.9771796382892126E-2</v>
      </c>
      <c r="L32">
        <v>0.19833859349336216</v>
      </c>
    </row>
    <row r="33" spans="1:12" x14ac:dyDescent="0.25">
      <c r="A33" t="s">
        <v>42</v>
      </c>
      <c r="B33">
        <v>1999</v>
      </c>
      <c r="C33">
        <v>1.8943155211860063</v>
      </c>
      <c r="D33">
        <v>3.6330209925280679</v>
      </c>
      <c r="E33">
        <v>1.4899479515120058</v>
      </c>
      <c r="F33">
        <v>0.46141511879960995</v>
      </c>
      <c r="G33">
        <v>1.6841565316663092</v>
      </c>
      <c r="H33">
        <v>0.36616255002371201</v>
      </c>
      <c r="I33">
        <v>0.36904970322877262</v>
      </c>
      <c r="J33">
        <v>0.67540324101481919</v>
      </c>
      <c r="K33">
        <v>6.8704603656788835E-2</v>
      </c>
      <c r="L33">
        <v>6.6969466653048648E-2</v>
      </c>
    </row>
    <row r="34" spans="1:12" x14ac:dyDescent="0.25">
      <c r="A34" t="s">
        <v>43</v>
      </c>
      <c r="B34">
        <v>2000</v>
      </c>
      <c r="C34">
        <v>0.81893935047179323</v>
      </c>
      <c r="D34">
        <v>3.8405192492582456</v>
      </c>
      <c r="E34">
        <v>3.7153240528939073</v>
      </c>
      <c r="F34">
        <v>0.65529537375757474</v>
      </c>
      <c r="G34">
        <v>2.7314324240724801</v>
      </c>
      <c r="H34">
        <v>0.47237788793246321</v>
      </c>
      <c r="I34">
        <v>0.33849476434547371</v>
      </c>
      <c r="J34">
        <v>0.70808446875479836</v>
      </c>
      <c r="K34">
        <v>9.1668124794930056E-2</v>
      </c>
      <c r="L34">
        <v>0.15270539679425063</v>
      </c>
    </row>
    <row r="35" spans="1:12" x14ac:dyDescent="0.25">
      <c r="A35" t="s">
        <v>44</v>
      </c>
      <c r="B35">
        <v>2001</v>
      </c>
      <c r="C35">
        <v>2.5862776861160972</v>
      </c>
      <c r="D35">
        <v>3.0684063799749133</v>
      </c>
      <c r="E35">
        <v>2.7506033180251515</v>
      </c>
      <c r="F35">
        <v>0.41163452787145716</v>
      </c>
      <c r="G35">
        <v>2.3489025984302785</v>
      </c>
      <c r="H35">
        <v>0.3699425215185389</v>
      </c>
      <c r="I35">
        <v>0.39601085684958426</v>
      </c>
      <c r="J35">
        <v>1.8147110670679378</v>
      </c>
      <c r="K35">
        <v>5.7902622255387962E-2</v>
      </c>
      <c r="L35">
        <v>0.10888510097897448</v>
      </c>
    </row>
    <row r="36" spans="1:12" x14ac:dyDescent="0.25">
      <c r="A36" t="s">
        <v>45</v>
      </c>
      <c r="B36">
        <v>2002</v>
      </c>
      <c r="C36">
        <v>1.1119004964594335</v>
      </c>
      <c r="D36">
        <v>5.2464152535309037</v>
      </c>
      <c r="E36">
        <v>5.098061916233366</v>
      </c>
      <c r="F36">
        <v>1.4285905362092113</v>
      </c>
      <c r="G36">
        <v>4.0563939807667335</v>
      </c>
      <c r="H36">
        <v>0.55431928985234014</v>
      </c>
      <c r="I36">
        <v>0.33743222281023516</v>
      </c>
      <c r="J36">
        <v>5.3898674745186351E-2</v>
      </c>
      <c r="K36">
        <v>8.7646599594541186E-2</v>
      </c>
      <c r="L36">
        <v>0.27353552896147104</v>
      </c>
    </row>
    <row r="37" spans="1:12" x14ac:dyDescent="0.25">
      <c r="A37" t="s">
        <v>46</v>
      </c>
      <c r="B37">
        <v>2003</v>
      </c>
      <c r="C37">
        <v>3.6854443609428849</v>
      </c>
      <c r="D37">
        <v>2.2700404662278779</v>
      </c>
      <c r="E37">
        <v>0.81302583663990791</v>
      </c>
      <c r="F37">
        <v>0.57108840916674675</v>
      </c>
      <c r="G37">
        <v>2.1372135878340823</v>
      </c>
      <c r="H37">
        <v>0.37891985072104784</v>
      </c>
      <c r="I37">
        <v>0.25358517341044817</v>
      </c>
      <c r="J37">
        <v>0.21803677480820249</v>
      </c>
      <c r="K37">
        <v>3.679809448739061E-2</v>
      </c>
      <c r="L37">
        <v>0.23956068256404034</v>
      </c>
    </row>
    <row r="38" spans="1:12" x14ac:dyDescent="0.25">
      <c r="A38" t="s">
        <v>47</v>
      </c>
      <c r="B38">
        <v>2004</v>
      </c>
      <c r="C38">
        <v>1.4986648776570268</v>
      </c>
      <c r="D38">
        <v>2.9547145150973591</v>
      </c>
      <c r="E38">
        <v>1.0785155746223127</v>
      </c>
      <c r="F38">
        <v>1.5834361173203049</v>
      </c>
      <c r="G38">
        <v>6.2866070251647752</v>
      </c>
      <c r="H38">
        <v>0.20635411706415566</v>
      </c>
      <c r="I38">
        <v>0.14216533264458403</v>
      </c>
      <c r="J38">
        <v>3.2694063671926468E-2</v>
      </c>
      <c r="K38">
        <v>3.6737855137618097E-2</v>
      </c>
      <c r="L38">
        <v>0.11009656345168783</v>
      </c>
    </row>
    <row r="39" spans="1:12" x14ac:dyDescent="0.25">
      <c r="A39" t="s">
        <v>48</v>
      </c>
      <c r="B39">
        <v>2005</v>
      </c>
      <c r="C39">
        <v>4.4517788637504712</v>
      </c>
      <c r="D39">
        <v>1.4687167530229897</v>
      </c>
      <c r="E39">
        <v>1.1074197590086368</v>
      </c>
      <c r="F39">
        <v>0.39487326552377411</v>
      </c>
      <c r="G39">
        <v>2.6886188375763993</v>
      </c>
      <c r="H39">
        <v>0.18929826460424626</v>
      </c>
      <c r="I39">
        <v>0.1391664374525558</v>
      </c>
      <c r="J39">
        <v>4.2607931401900183E-4</v>
      </c>
      <c r="K39">
        <v>3.935669111801695E-2</v>
      </c>
      <c r="L39">
        <v>0.18630708256353337</v>
      </c>
    </row>
    <row r="40" spans="1:12" x14ac:dyDescent="0.25">
      <c r="A40" t="s">
        <v>49</v>
      </c>
      <c r="B40">
        <v>2006</v>
      </c>
      <c r="C40">
        <v>2.8920684923394187</v>
      </c>
      <c r="D40">
        <v>1.9494201404106895</v>
      </c>
      <c r="E40">
        <v>1.2688966243366158</v>
      </c>
      <c r="F40">
        <v>0.52265394701890566</v>
      </c>
      <c r="G40">
        <v>1.8310746326654779</v>
      </c>
      <c r="H40">
        <v>0.16608734400256886</v>
      </c>
      <c r="I40">
        <v>0.18573810588370238</v>
      </c>
      <c r="J40">
        <v>1.334678495253376E-3</v>
      </c>
      <c r="K40">
        <v>3.6983798384238868E-2</v>
      </c>
      <c r="L40">
        <v>0.22188478918388321</v>
      </c>
    </row>
    <row r="41" spans="1:12" x14ac:dyDescent="0.25">
      <c r="A41" t="s">
        <v>50</v>
      </c>
      <c r="B41">
        <v>2007</v>
      </c>
      <c r="C41">
        <v>2.5372540390562803</v>
      </c>
      <c r="D41">
        <v>3.2109052995419214</v>
      </c>
      <c r="E41">
        <v>0.58448759788655158</v>
      </c>
      <c r="F41">
        <v>0.41246136200030087</v>
      </c>
      <c r="G41">
        <v>2.5331652449821873</v>
      </c>
      <c r="H41">
        <v>0.16079043143302352</v>
      </c>
      <c r="I41">
        <v>0.34376391165033843</v>
      </c>
      <c r="J41">
        <v>0.49083716114864395</v>
      </c>
      <c r="K41">
        <v>4.1584676136275853E-2</v>
      </c>
      <c r="L41">
        <v>0.17987298031920684</v>
      </c>
    </row>
    <row r="42" spans="1:12" x14ac:dyDescent="0.25">
      <c r="A42" t="s">
        <v>51</v>
      </c>
      <c r="B42">
        <v>2008</v>
      </c>
      <c r="C42">
        <v>2.5772179999067393</v>
      </c>
      <c r="D42">
        <v>4.6623396806468662</v>
      </c>
      <c r="E42">
        <v>1.1257050166281894</v>
      </c>
      <c r="F42">
        <v>0.49173844019263679</v>
      </c>
      <c r="G42">
        <v>2.4136085351457948</v>
      </c>
      <c r="H42">
        <v>0.51855969777461208</v>
      </c>
      <c r="I42">
        <v>0.27604243629576447</v>
      </c>
      <c r="J42">
        <v>2.0799793440380951E-2</v>
      </c>
      <c r="K42">
        <v>8.5259341627779373E-2</v>
      </c>
      <c r="L42">
        <v>8.4799653474074324E-2</v>
      </c>
    </row>
    <row r="43" spans="1:12" x14ac:dyDescent="0.25">
      <c r="A43" t="s">
        <v>52</v>
      </c>
      <c r="B43">
        <v>2009</v>
      </c>
      <c r="C43">
        <v>1.3959249661093591</v>
      </c>
      <c r="D43">
        <v>5.1639167612666164</v>
      </c>
      <c r="E43">
        <v>6.8983771457645906</v>
      </c>
      <c r="F43">
        <v>0.60260259922519688</v>
      </c>
      <c r="G43">
        <v>3.9414413800414319</v>
      </c>
      <c r="H43">
        <v>0.36303476457635409</v>
      </c>
      <c r="I43">
        <v>0.25360936052547367</v>
      </c>
      <c r="J43">
        <v>0.23299578067449936</v>
      </c>
      <c r="K43">
        <v>0.1146482726709166</v>
      </c>
      <c r="L43">
        <v>3.8190156557028246E-2</v>
      </c>
    </row>
    <row r="44" spans="1:12" x14ac:dyDescent="0.25">
      <c r="A44" t="s">
        <v>53</v>
      </c>
      <c r="B44">
        <v>2010</v>
      </c>
      <c r="C44">
        <v>1.3318888317627384</v>
      </c>
      <c r="D44">
        <v>3.7289959089221565</v>
      </c>
      <c r="E44">
        <v>8.1920203107235992</v>
      </c>
      <c r="F44">
        <v>0.54681399493732263</v>
      </c>
      <c r="G44">
        <v>3.5090642842177449</v>
      </c>
      <c r="H44">
        <v>0.23725525111863868</v>
      </c>
      <c r="I44">
        <v>0.15537828232040884</v>
      </c>
      <c r="J44">
        <v>0.19550005406871337</v>
      </c>
      <c r="K44">
        <v>6.4035631642205854E-2</v>
      </c>
      <c r="L44">
        <v>4.2068048242741844E-2</v>
      </c>
    </row>
    <row r="45" spans="1:12" x14ac:dyDescent="0.25">
      <c r="A45" t="s">
        <v>54</v>
      </c>
      <c r="B45">
        <v>2011</v>
      </c>
      <c r="C45">
        <v>1.2353786531407438</v>
      </c>
      <c r="D45">
        <v>4.043328043645686</v>
      </c>
      <c r="E45">
        <v>25.438132322785542</v>
      </c>
      <c r="F45">
        <v>0.34425533389757329</v>
      </c>
      <c r="G45">
        <v>3.7456465786236111</v>
      </c>
      <c r="H45">
        <v>0.31003558027362793</v>
      </c>
      <c r="I45">
        <v>0.14071822563006608</v>
      </c>
      <c r="J45">
        <v>9.0238662746246395E-2</v>
      </c>
      <c r="K45">
        <v>0.14672376860437528</v>
      </c>
      <c r="L45">
        <v>7.8277075946455027E-2</v>
      </c>
    </row>
    <row r="46" spans="1:12" x14ac:dyDescent="0.25">
      <c r="A46" t="s">
        <v>55</v>
      </c>
      <c r="B46">
        <v>2012</v>
      </c>
      <c r="C46">
        <v>6.6067552584609617</v>
      </c>
      <c r="D46">
        <v>2.6653421135381263</v>
      </c>
      <c r="E46">
        <v>12.739886161071748</v>
      </c>
      <c r="F46">
        <v>0.28922164940970108</v>
      </c>
      <c r="G46">
        <v>5.0935497082710723</v>
      </c>
      <c r="H46">
        <v>0.39306251882768989</v>
      </c>
      <c r="I46">
        <v>0.16298487949937196</v>
      </c>
      <c r="J46">
        <v>1.3684740113044604</v>
      </c>
      <c r="K46">
        <v>9.8077168836783496E-2</v>
      </c>
      <c r="L46">
        <v>6.481464500156936E-2</v>
      </c>
    </row>
    <row r="47" spans="1:12" x14ac:dyDescent="0.25">
      <c r="A47" t="s">
        <v>56</v>
      </c>
      <c r="B47">
        <v>2013</v>
      </c>
      <c r="C47">
        <v>3.2175323121697548</v>
      </c>
      <c r="D47">
        <v>1.5083423629141828</v>
      </c>
      <c r="E47">
        <v>7.5767775936902355</v>
      </c>
      <c r="F47">
        <v>0.54743555638102159</v>
      </c>
      <c r="G47">
        <v>6.8877573383669866</v>
      </c>
      <c r="H47">
        <v>0.16107441717339588</v>
      </c>
      <c r="I47">
        <v>4.6372128904804071E-2</v>
      </c>
      <c r="J47">
        <v>0.5920268894368822</v>
      </c>
      <c r="K47">
        <v>0.13380388786755371</v>
      </c>
      <c r="L47">
        <v>6.6303471067057182E-2</v>
      </c>
    </row>
    <row r="48" spans="1:12" x14ac:dyDescent="0.25">
      <c r="A48" t="s">
        <v>57</v>
      </c>
      <c r="B48">
        <v>2014</v>
      </c>
      <c r="C48">
        <v>3.0483692545314582</v>
      </c>
      <c r="D48">
        <v>3.6593660160951154</v>
      </c>
      <c r="E48">
        <v>11.313901549296782</v>
      </c>
      <c r="F48">
        <v>0.2609549643826774</v>
      </c>
      <c r="G48">
        <v>20.711812285781463</v>
      </c>
      <c r="H48">
        <v>0.17632263666042997</v>
      </c>
      <c r="I48">
        <v>5.3920870529200506E-2</v>
      </c>
      <c r="J48">
        <v>0.29336677372162534</v>
      </c>
      <c r="K48">
        <v>0.10616867280198158</v>
      </c>
      <c r="L48">
        <v>5.0959298762239716E-2</v>
      </c>
    </row>
    <row r="49" spans="1:12" x14ac:dyDescent="0.25">
      <c r="A49" t="s">
        <v>58</v>
      </c>
      <c r="B49">
        <v>2015</v>
      </c>
      <c r="C49">
        <v>1.5163491898640467</v>
      </c>
      <c r="D49">
        <v>2.9474254944301257</v>
      </c>
      <c r="E49">
        <v>12.515937393015687</v>
      </c>
      <c r="F49">
        <v>0.31179088677001443</v>
      </c>
      <c r="G49">
        <v>19.220063399405827</v>
      </c>
      <c r="H49">
        <v>0.17875012512378474</v>
      </c>
      <c r="I49">
        <v>2.3426718319590235E-2</v>
      </c>
      <c r="J49">
        <v>1.6895716555536868</v>
      </c>
      <c r="K49">
        <v>9.2055818536773484E-2</v>
      </c>
      <c r="L49">
        <v>6.0105652065811421E-2</v>
      </c>
    </row>
    <row r="50" spans="1:12" x14ac:dyDescent="0.25">
      <c r="A50" t="s">
        <v>59</v>
      </c>
      <c r="B50">
        <v>2016</v>
      </c>
      <c r="C50">
        <v>3.2547401449468008</v>
      </c>
      <c r="D50">
        <v>3.8175457358135425</v>
      </c>
      <c r="E50">
        <v>46.506150159212453</v>
      </c>
      <c r="F50">
        <v>0.55738972365860373</v>
      </c>
      <c r="G50">
        <v>15.338040628774948</v>
      </c>
      <c r="H50">
        <v>0.1004695026181688</v>
      </c>
      <c r="I50">
        <v>2.6367433429807532E-2</v>
      </c>
      <c r="J50">
        <v>0.95896957814348782</v>
      </c>
      <c r="K50">
        <v>6.7693694465090076E-2</v>
      </c>
      <c r="L50">
        <v>0.11092273823163958</v>
      </c>
    </row>
    <row r="52" spans="1:12" x14ac:dyDescent="0.25">
      <c r="A52" t="s">
        <v>70</v>
      </c>
      <c r="C52">
        <f>MIN(C2:C50)</f>
        <v>8.8199726464271558E-2</v>
      </c>
      <c r="D52">
        <f t="shared" ref="D52:L52" si="0">MIN(D2:D50)</f>
        <v>1.1945395867197821</v>
      </c>
      <c r="E52">
        <f t="shared" si="0"/>
        <v>1.3880435832187534E-2</v>
      </c>
      <c r="F52">
        <f t="shared" si="0"/>
        <v>0.2609549643826774</v>
      </c>
      <c r="G52">
        <f t="shared" si="0"/>
        <v>0.17889467289885469</v>
      </c>
      <c r="H52">
        <f t="shared" si="0"/>
        <v>7.138313303620214E-2</v>
      </c>
      <c r="I52">
        <f t="shared" si="0"/>
        <v>2.1145756505023469E-2</v>
      </c>
      <c r="J52">
        <f t="shared" si="0"/>
        <v>2.6631435873446013E-4</v>
      </c>
      <c r="K52">
        <f t="shared" si="0"/>
        <v>3.0289597450260348E-2</v>
      </c>
      <c r="L52">
        <f t="shared" si="0"/>
        <v>1.9524888971476216E-2</v>
      </c>
    </row>
    <row r="53" spans="1:12" x14ac:dyDescent="0.25">
      <c r="A53" t="s">
        <v>71</v>
      </c>
      <c r="C53">
        <f>MAX(C2:C50)</f>
        <v>6.6067552584609617</v>
      </c>
      <c r="D53">
        <f t="shared" ref="D53:L53" si="1">MAX(D2:D50)</f>
        <v>11.575563374437685</v>
      </c>
      <c r="E53">
        <f t="shared" si="1"/>
        <v>46.506150159212453</v>
      </c>
      <c r="F53">
        <f t="shared" si="1"/>
        <v>10.32985255298148</v>
      </c>
      <c r="G53">
        <f t="shared" si="1"/>
        <v>20.711812285781463</v>
      </c>
      <c r="H53">
        <f t="shared" si="1"/>
        <v>0.68421221819398059</v>
      </c>
      <c r="I53">
        <f t="shared" si="1"/>
        <v>0.58447734394254869</v>
      </c>
      <c r="J53">
        <f t="shared" si="1"/>
        <v>1.8147110670679378</v>
      </c>
      <c r="K53">
        <f t="shared" si="1"/>
        <v>0.17294687883973409</v>
      </c>
      <c r="L53">
        <f t="shared" si="1"/>
        <v>0.7529951025328071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Results</vt:lpstr>
      <vt:lpstr>landings</vt:lpstr>
      <vt:lpstr>discards</vt:lpstr>
      <vt:lpstr>catch (land+discards)</vt:lpstr>
      <vt:lpstr>survey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Andrew Beet</cp:lastModifiedBy>
  <dcterms:created xsi:type="dcterms:W3CDTF">2017-11-21T23:22:44Z</dcterms:created>
  <dcterms:modified xsi:type="dcterms:W3CDTF">2018-08-01T18:23:42Z</dcterms:modified>
</cp:coreProperties>
</file>