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sters/Code/moose/MoosePortfolio/"/>
    </mc:Choice>
  </mc:AlternateContent>
  <xr:revisionPtr revIDLastSave="0" documentId="13_ncr:1_{63F8B728-6C0E-6647-8336-152D1FB4956D}" xr6:coauthVersionLast="41" xr6:coauthVersionMax="41" xr10:uidLastSave="{00000000-0000-0000-0000-000000000000}"/>
  <bookViews>
    <workbookView xWindow="30580" yWindow="12280" windowWidth="27240" windowHeight="16440" xr2:uid="{3422064D-0B01-3A47-B06E-CCFF50147C7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1" l="1"/>
  <c r="L35" i="1"/>
  <c r="E31" i="1"/>
  <c r="E26" i="1"/>
  <c r="E27" i="1"/>
  <c r="E28" i="1" s="1"/>
  <c r="E30" i="1" s="1"/>
  <c r="D21" i="1"/>
  <c r="D20" i="1"/>
  <c r="D19" i="1" l="1"/>
  <c r="D9" i="1"/>
  <c r="C10" i="1" s="1"/>
  <c r="H13" i="1"/>
  <c r="H12" i="1"/>
  <c r="F15" i="1"/>
  <c r="H15" i="1" s="1"/>
  <c r="F14" i="1"/>
  <c r="H14" i="1" s="1"/>
  <c r="H17" i="1" l="1"/>
</calcChain>
</file>

<file path=xl/sharedStrings.xml><?xml version="1.0" encoding="utf-8"?>
<sst xmlns="http://schemas.openxmlformats.org/spreadsheetml/2006/main" count="41" uniqueCount="23">
  <si>
    <t>E</t>
  </si>
  <si>
    <t>Gc</t>
  </si>
  <si>
    <t>lc</t>
  </si>
  <si>
    <t>sigma crit</t>
  </si>
  <si>
    <t>E eff</t>
  </si>
  <si>
    <t>max force</t>
  </si>
  <si>
    <t>poissons ratio</t>
  </si>
  <si>
    <t>crit strain</t>
  </si>
  <si>
    <t>barrier energy</t>
  </si>
  <si>
    <t>psi crit</t>
  </si>
  <si>
    <t>crit stress</t>
  </si>
  <si>
    <t>SCF</t>
  </si>
  <si>
    <t>classical - observed</t>
  </si>
  <si>
    <t>classical - analytical</t>
  </si>
  <si>
    <t>threshold - analytical</t>
  </si>
  <si>
    <t>max stress</t>
  </si>
  <si>
    <t>strain crit</t>
  </si>
  <si>
    <t>disp crit</t>
  </si>
  <si>
    <t>4.8e-4</t>
  </si>
  <si>
    <t>1.4e-6</t>
  </si>
  <si>
    <t>threshold - observed</t>
  </si>
  <si>
    <t>threshold - observed - smaller Lc</t>
  </si>
  <si>
    <t>classical - observed - smaller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</si>
</sst>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4FA2-9D3B-E142-A470-655C6496FCA6}">
  <dimension ref="B2:O35"/>
  <sheetViews>
    <sheetView tabSelected="1" workbookViewId="0">
      <selection activeCell="O35" sqref="O35"/>
    </sheetView>
  </sheetViews>
  <sheetFormatPr baseColWidth="10" defaultRowHeight="16" x14ac:dyDescent="0.2"/>
  <cols>
    <col min="4" max="5" width="12.1640625" bestFit="1" customWidth="1"/>
  </cols>
  <sheetData>
    <row r="2" spans="2:15" x14ac:dyDescent="0.2">
      <c r="B2" s="2" t="s">
        <v>13</v>
      </c>
      <c r="K2" s="2" t="s">
        <v>12</v>
      </c>
      <c r="N2" s="2" t="s">
        <v>22</v>
      </c>
    </row>
    <row r="4" spans="2:15" x14ac:dyDescent="0.2">
      <c r="K4" t="s">
        <v>5</v>
      </c>
      <c r="L4">
        <v>66.8</v>
      </c>
    </row>
    <row r="5" spans="2:15" x14ac:dyDescent="0.2">
      <c r="C5" t="s">
        <v>6</v>
      </c>
      <c r="D5">
        <v>0.2</v>
      </c>
      <c r="K5" t="s">
        <v>17</v>
      </c>
      <c r="L5" t="s">
        <v>18</v>
      </c>
    </row>
    <row r="6" spans="2:15" x14ac:dyDescent="0.2">
      <c r="C6" t="s">
        <v>0</v>
      </c>
      <c r="D6" s="1">
        <v>16500000000</v>
      </c>
      <c r="K6" t="s">
        <v>15</v>
      </c>
      <c r="L6">
        <v>12500</v>
      </c>
    </row>
    <row r="7" spans="2:15" x14ac:dyDescent="0.2">
      <c r="C7" t="s">
        <v>1</v>
      </c>
      <c r="D7" s="1">
        <v>1E-3</v>
      </c>
      <c r="K7" t="s">
        <v>16</v>
      </c>
      <c r="L7" t="s">
        <v>19</v>
      </c>
    </row>
    <row r="8" spans="2:15" x14ac:dyDescent="0.2">
      <c r="C8" t="s">
        <v>2</v>
      </c>
      <c r="D8">
        <v>0.04</v>
      </c>
    </row>
    <row r="9" spans="2:15" x14ac:dyDescent="0.2">
      <c r="C9" t="s">
        <v>4</v>
      </c>
      <c r="D9" s="1">
        <f>D6</f>
        <v>16500000000</v>
      </c>
      <c r="K9" t="s">
        <v>1</v>
      </c>
      <c r="L9" s="1">
        <v>1E-3</v>
      </c>
      <c r="N9" t="s">
        <v>1</v>
      </c>
      <c r="O9" s="1">
        <v>1E-3</v>
      </c>
    </row>
    <row r="10" spans="2:15" x14ac:dyDescent="0.2">
      <c r="B10" t="s">
        <v>3</v>
      </c>
      <c r="C10" s="1">
        <f>9/16*SQRT(D9*D7/(3*D8))</f>
        <v>6595.8971622516983</v>
      </c>
      <c r="K10" t="s">
        <v>2</v>
      </c>
      <c r="L10">
        <v>0.04</v>
      </c>
      <c r="N10" t="s">
        <v>2</v>
      </c>
      <c r="O10">
        <v>0.02</v>
      </c>
    </row>
    <row r="12" spans="2:15" x14ac:dyDescent="0.2">
      <c r="F12">
        <v>1</v>
      </c>
      <c r="G12">
        <v>3</v>
      </c>
      <c r="H12">
        <f>G12*F12</f>
        <v>3</v>
      </c>
    </row>
    <row r="13" spans="2:15" x14ac:dyDescent="0.2">
      <c r="F13">
        <v>0.2</v>
      </c>
      <c r="G13">
        <v>-3.14</v>
      </c>
      <c r="H13">
        <f>G13*F13</f>
        <v>-0.62800000000000011</v>
      </c>
    </row>
    <row r="14" spans="2:15" x14ac:dyDescent="0.2">
      <c r="F14">
        <f>F13^2</f>
        <v>4.0000000000000008E-2</v>
      </c>
      <c r="G14">
        <v>3.6669999999999998</v>
      </c>
      <c r="H14">
        <f>G14*F14</f>
        <v>0.14668000000000003</v>
      </c>
    </row>
    <row r="15" spans="2:15" x14ac:dyDescent="0.2">
      <c r="F15">
        <f>F13^3</f>
        <v>8.0000000000000019E-3</v>
      </c>
      <c r="G15">
        <v>-1.5269999999999999</v>
      </c>
      <c r="H15">
        <f>G15*F15</f>
        <v>-1.2216000000000003E-2</v>
      </c>
    </row>
    <row r="17" spans="2:14" x14ac:dyDescent="0.2">
      <c r="G17" t="s">
        <v>11</v>
      </c>
      <c r="H17">
        <f>SUM(H12:H16)</f>
        <v>2.5064639999999998</v>
      </c>
    </row>
    <row r="19" spans="2:14" x14ac:dyDescent="0.2">
      <c r="C19" t="s">
        <v>7</v>
      </c>
      <c r="D19">
        <f>SQRT(D7/(3*D8*D6))</f>
        <v>7.1066905451870149E-7</v>
      </c>
    </row>
    <row r="20" spans="2:14" x14ac:dyDescent="0.2">
      <c r="C20" t="s">
        <v>15</v>
      </c>
      <c r="D20" s="3">
        <f>D19*D6*0.75</f>
        <v>8794.5295496689305</v>
      </c>
    </row>
    <row r="21" spans="2:14" x14ac:dyDescent="0.2">
      <c r="C21" t="s">
        <v>5</v>
      </c>
      <c r="D21">
        <f>D20/H17*0.01</f>
        <v>35.087396226991217</v>
      </c>
    </row>
    <row r="23" spans="2:14" x14ac:dyDescent="0.2">
      <c r="E23" s="3"/>
    </row>
    <row r="24" spans="2:14" x14ac:dyDescent="0.2">
      <c r="E24" s="3"/>
    </row>
    <row r="25" spans="2:14" x14ac:dyDescent="0.2">
      <c r="B25" s="2" t="s">
        <v>14</v>
      </c>
      <c r="E25" s="3"/>
      <c r="K25" s="2" t="s">
        <v>20</v>
      </c>
      <c r="N25" s="2" t="s">
        <v>21</v>
      </c>
    </row>
    <row r="26" spans="2:14" x14ac:dyDescent="0.2">
      <c r="B26" s="2"/>
      <c r="C26" t="s">
        <v>9</v>
      </c>
      <c r="D26" t="s">
        <v>8</v>
      </c>
      <c r="E26" s="3">
        <f>3/16*D7/D8</f>
        <v>4.6874999999999998E-3</v>
      </c>
    </row>
    <row r="27" spans="2:14" x14ac:dyDescent="0.2">
      <c r="C27" t="s">
        <v>7</v>
      </c>
      <c r="E27" s="3">
        <f>SQRT(2*E26/D6)</f>
        <v>7.5377836144440902E-7</v>
      </c>
      <c r="K27" t="s">
        <v>5</v>
      </c>
      <c r="L27">
        <v>87</v>
      </c>
    </row>
    <row r="28" spans="2:14" x14ac:dyDescent="0.2">
      <c r="C28" t="s">
        <v>10</v>
      </c>
      <c r="E28" s="3">
        <f>E27*D6</f>
        <v>12437.342963832749</v>
      </c>
      <c r="F28" s="1"/>
      <c r="K28" t="s">
        <v>17</v>
      </c>
      <c r="L28" t="s">
        <v>18</v>
      </c>
    </row>
    <row r="29" spans="2:14" x14ac:dyDescent="0.2">
      <c r="E29" s="3"/>
      <c r="K29" t="s">
        <v>15</v>
      </c>
      <c r="L29">
        <v>17200</v>
      </c>
    </row>
    <row r="30" spans="2:14" x14ac:dyDescent="0.2">
      <c r="C30" t="s">
        <v>5</v>
      </c>
      <c r="E30" s="3">
        <f>E28*0.01/H17</f>
        <v>49.621071612569544</v>
      </c>
      <c r="K30" t="s">
        <v>16</v>
      </c>
      <c r="L30" t="s">
        <v>19</v>
      </c>
    </row>
    <row r="31" spans="2:14" x14ac:dyDescent="0.2">
      <c r="E31" s="3">
        <f>E28*0.1/8*0.8/2.5</f>
        <v>49.749371855331006</v>
      </c>
    </row>
    <row r="32" spans="2:14" x14ac:dyDescent="0.2">
      <c r="E32" s="3"/>
    </row>
    <row r="33" spans="11:15" x14ac:dyDescent="0.2">
      <c r="K33" t="s">
        <v>1</v>
      </c>
      <c r="L33" s="1">
        <v>1E-3</v>
      </c>
      <c r="N33" t="s">
        <v>1</v>
      </c>
      <c r="O33" s="1">
        <v>5.0000000000000001E-4</v>
      </c>
    </row>
    <row r="34" spans="11:15" x14ac:dyDescent="0.2">
      <c r="K34" t="s">
        <v>2</v>
      </c>
      <c r="L34">
        <v>0.04</v>
      </c>
      <c r="N34" t="s">
        <v>2</v>
      </c>
      <c r="O34">
        <v>0.02</v>
      </c>
    </row>
    <row r="35" spans="11:15" x14ac:dyDescent="0.2">
      <c r="L35" s="1">
        <f>L33/L34</f>
        <v>2.5000000000000001E-2</v>
      </c>
      <c r="O35" s="1">
        <f>O33/O34</f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Stershic, Andrew Joseph</dc:creator>
  <cp:lastModifiedBy>Stershic, Andrew Joseph</cp:lastModifiedBy>
  <dcterms:created xsi:type="dcterms:W3CDTF">2019-02-27T17:41:58Z</dcterms:created>
  <dcterms:modified xsi:type="dcterms:W3CDTF">2019-03-12T19:47:08Z</dcterms:modified>
</cp:coreProperties>
</file>