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ndy\Projects\SecurityTest\"/>
    </mc:Choice>
  </mc:AlternateContent>
  <bookViews>
    <workbookView minimized="1" xWindow="0" yWindow="0" windowWidth="22770" windowHeight="8940"/>
  </bookViews>
  <sheets>
    <sheet name="Sheet1" sheetId="1" r:id="rId1"/>
    <sheet name="Sheet2" sheetId="2" r:id="rId2"/>
  </sheets>
  <definedNames>
    <definedName name="_xlnm._FilterDatabase" localSheetId="0" hidden="1">Sheet1!$A$1:$Q$1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2" i="1" l="1"/>
  <c r="C72" i="1" s="1"/>
  <c r="F72" i="1"/>
  <c r="G72" i="1"/>
  <c r="L72" i="1" s="1"/>
  <c r="H72" i="1"/>
  <c r="N72" i="1"/>
  <c r="O72" i="1"/>
  <c r="P72" i="1"/>
  <c r="Q72" i="1"/>
  <c r="K72" i="1" l="1"/>
  <c r="E72" i="1"/>
  <c r="J72" i="1" s="1"/>
  <c r="D72" i="1"/>
  <c r="I72" i="1"/>
  <c r="D5" i="1"/>
  <c r="D2" i="1"/>
  <c r="D3" i="1"/>
  <c r="D4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1" i="1"/>
  <c r="D32" i="1"/>
  <c r="D33" i="1"/>
  <c r="D34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K24" i="1" l="1"/>
  <c r="K66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K16" i="1" s="1"/>
  <c r="F17" i="1"/>
  <c r="F18" i="1"/>
  <c r="K18" i="1" s="1"/>
  <c r="F19" i="1"/>
  <c r="F20" i="1"/>
  <c r="F21" i="1"/>
  <c r="F22" i="1"/>
  <c r="F23" i="1"/>
  <c r="F24" i="1"/>
  <c r="F25" i="1"/>
  <c r="K25" i="1" s="1"/>
  <c r="F26" i="1"/>
  <c r="K26" i="1" s="1"/>
  <c r="F27" i="1"/>
  <c r="F28" i="1"/>
  <c r="F29" i="1"/>
  <c r="F30" i="1"/>
  <c r="F31" i="1"/>
  <c r="F32" i="1"/>
  <c r="K32" i="1" s="1"/>
  <c r="F33" i="1"/>
  <c r="K33" i="1" s="1"/>
  <c r="F34" i="1"/>
  <c r="K34" i="1" s="1"/>
  <c r="F35" i="1"/>
  <c r="F36" i="1"/>
  <c r="F37" i="1"/>
  <c r="F38" i="1"/>
  <c r="F39" i="1"/>
  <c r="F40" i="1"/>
  <c r="F41" i="1"/>
  <c r="K41" i="1" s="1"/>
  <c r="F42" i="1"/>
  <c r="F43" i="1"/>
  <c r="F44" i="1"/>
  <c r="F45" i="1"/>
  <c r="F46" i="1"/>
  <c r="F47" i="1"/>
  <c r="F48" i="1"/>
  <c r="K48" i="1" s="1"/>
  <c r="F49" i="1"/>
  <c r="K49" i="1" s="1"/>
  <c r="F50" i="1"/>
  <c r="K50" i="1" s="1"/>
  <c r="F51" i="1"/>
  <c r="F52" i="1"/>
  <c r="F53" i="1"/>
  <c r="F54" i="1"/>
  <c r="F55" i="1"/>
  <c r="F56" i="1"/>
  <c r="K56" i="1" s="1"/>
  <c r="F57" i="1"/>
  <c r="K57" i="1" s="1"/>
  <c r="F58" i="1"/>
  <c r="K58" i="1" s="1"/>
  <c r="F59" i="1"/>
  <c r="F60" i="1"/>
  <c r="F61" i="1"/>
  <c r="F62" i="1"/>
  <c r="F63" i="1"/>
  <c r="F64" i="1"/>
  <c r="F65" i="1"/>
  <c r="K65" i="1" s="1"/>
  <c r="F66" i="1"/>
  <c r="F67" i="1"/>
  <c r="K67" i="1" s="1"/>
  <c r="F68" i="1"/>
  <c r="K68" i="1" s="1"/>
  <c r="F69" i="1"/>
  <c r="K69" i="1" s="1"/>
  <c r="F70" i="1"/>
  <c r="K70" i="1" s="1"/>
  <c r="F71" i="1"/>
  <c r="K71" i="1" s="1"/>
  <c r="G3" i="1"/>
  <c r="L3" i="1" s="1"/>
  <c r="G4" i="1"/>
  <c r="L4" i="1" s="1"/>
  <c r="G5" i="1"/>
  <c r="L5" i="1" s="1"/>
  <c r="G6" i="1"/>
  <c r="L6" i="1" s="1"/>
  <c r="G7" i="1"/>
  <c r="L7" i="1" s="1"/>
  <c r="G8" i="1"/>
  <c r="L8" i="1" s="1"/>
  <c r="G9" i="1"/>
  <c r="L9" i="1" s="1"/>
  <c r="G10" i="1"/>
  <c r="L10" i="1" s="1"/>
  <c r="G11" i="1"/>
  <c r="G12" i="1"/>
  <c r="G13" i="1"/>
  <c r="L13" i="1" s="1"/>
  <c r="G14" i="1"/>
  <c r="L14" i="1" s="1"/>
  <c r="G15" i="1"/>
  <c r="L15" i="1" s="1"/>
  <c r="G16" i="1"/>
  <c r="G17" i="1"/>
  <c r="L17" i="1" s="1"/>
  <c r="G18" i="1"/>
  <c r="L18" i="1" s="1"/>
  <c r="G19" i="1"/>
  <c r="G20" i="1"/>
  <c r="G21" i="1"/>
  <c r="L21" i="1" s="1"/>
  <c r="G22" i="1"/>
  <c r="G23" i="1"/>
  <c r="L23" i="1" s="1"/>
  <c r="G24" i="1"/>
  <c r="L24" i="1" s="1"/>
  <c r="G25" i="1"/>
  <c r="L25" i="1" s="1"/>
  <c r="G26" i="1"/>
  <c r="L26" i="1" s="1"/>
  <c r="G27" i="1"/>
  <c r="G28" i="1"/>
  <c r="G29" i="1"/>
  <c r="L29" i="1" s="1"/>
  <c r="G30" i="1"/>
  <c r="L30" i="1" s="1"/>
  <c r="G31" i="1"/>
  <c r="L31" i="1" s="1"/>
  <c r="G32" i="1"/>
  <c r="L32" i="1" s="1"/>
  <c r="G33" i="1"/>
  <c r="L33" i="1" s="1"/>
  <c r="G34" i="1"/>
  <c r="L34" i="1" s="1"/>
  <c r="G35" i="1"/>
  <c r="L35" i="1" s="1"/>
  <c r="G36" i="1"/>
  <c r="G37" i="1"/>
  <c r="L37" i="1" s="1"/>
  <c r="G38" i="1"/>
  <c r="L38" i="1" s="1"/>
  <c r="G39" i="1"/>
  <c r="L39" i="1" s="1"/>
  <c r="G40" i="1"/>
  <c r="L40" i="1" s="1"/>
  <c r="G41" i="1"/>
  <c r="L41" i="1" s="1"/>
  <c r="G42" i="1"/>
  <c r="L42" i="1" s="1"/>
  <c r="G43" i="1"/>
  <c r="G44" i="1"/>
  <c r="G45" i="1"/>
  <c r="L45" i="1" s="1"/>
  <c r="G46" i="1"/>
  <c r="G47" i="1"/>
  <c r="G48" i="1"/>
  <c r="L48" i="1" s="1"/>
  <c r="G49" i="1"/>
  <c r="L49" i="1" s="1"/>
  <c r="G50" i="1"/>
  <c r="L50" i="1" s="1"/>
  <c r="G51" i="1"/>
  <c r="G52" i="1"/>
  <c r="G53" i="1"/>
  <c r="L53" i="1" s="1"/>
  <c r="G54" i="1"/>
  <c r="L54" i="1" s="1"/>
  <c r="G55" i="1"/>
  <c r="L55" i="1" s="1"/>
  <c r="G56" i="1"/>
  <c r="L56" i="1" s="1"/>
  <c r="G57" i="1"/>
  <c r="L57" i="1" s="1"/>
  <c r="G58" i="1"/>
  <c r="L58" i="1" s="1"/>
  <c r="G59" i="1"/>
  <c r="G60" i="1"/>
  <c r="G61" i="1"/>
  <c r="L61" i="1" s="1"/>
  <c r="G62" i="1"/>
  <c r="G63" i="1"/>
  <c r="L63" i="1" s="1"/>
  <c r="G64" i="1"/>
  <c r="L64" i="1" s="1"/>
  <c r="G65" i="1"/>
  <c r="L65" i="1" s="1"/>
  <c r="G66" i="1"/>
  <c r="L66" i="1" s="1"/>
  <c r="G67" i="1"/>
  <c r="G68" i="1"/>
  <c r="G69" i="1"/>
  <c r="L69" i="1" s="1"/>
  <c r="G70" i="1"/>
  <c r="L70" i="1" s="1"/>
  <c r="G71" i="1"/>
  <c r="L71" i="1" s="1"/>
  <c r="L11" i="1"/>
  <c r="L12" i="1"/>
  <c r="L16" i="1"/>
  <c r="L19" i="1"/>
  <c r="L20" i="1"/>
  <c r="L22" i="1"/>
  <c r="L27" i="1"/>
  <c r="L28" i="1"/>
  <c r="L36" i="1"/>
  <c r="L43" i="1"/>
  <c r="L44" i="1"/>
  <c r="L46" i="1"/>
  <c r="L47" i="1"/>
  <c r="L51" i="1"/>
  <c r="L52" i="1"/>
  <c r="L59" i="1"/>
  <c r="L60" i="1"/>
  <c r="L62" i="1"/>
  <c r="L67" i="1"/>
  <c r="L68" i="1"/>
  <c r="F2" i="1"/>
  <c r="G2" i="1"/>
  <c r="L2" i="1" s="1"/>
  <c r="K40" i="1" l="1"/>
  <c r="K42" i="1"/>
  <c r="K2" i="1"/>
  <c r="K10" i="1"/>
  <c r="K60" i="1"/>
  <c r="K52" i="1"/>
  <c r="K44" i="1"/>
  <c r="K36" i="1"/>
  <c r="K28" i="1"/>
  <c r="K20" i="1"/>
  <c r="K12" i="1"/>
  <c r="K4" i="1"/>
  <c r="K59" i="1"/>
  <c r="K51" i="1"/>
  <c r="K43" i="1"/>
  <c r="K35" i="1"/>
  <c r="K27" i="1"/>
  <c r="K19" i="1"/>
  <c r="K11" i="1"/>
  <c r="K3" i="1"/>
  <c r="K8" i="1"/>
  <c r="K17" i="1"/>
  <c r="K63" i="1"/>
  <c r="K55" i="1"/>
  <c r="K47" i="1"/>
  <c r="K39" i="1"/>
  <c r="K31" i="1"/>
  <c r="K23" i="1"/>
  <c r="K15" i="1"/>
  <c r="K7" i="1"/>
  <c r="K62" i="1"/>
  <c r="K54" i="1"/>
  <c r="K46" i="1"/>
  <c r="K38" i="1"/>
  <c r="K30" i="1"/>
  <c r="K22" i="1"/>
  <c r="K14" i="1"/>
  <c r="K6" i="1"/>
  <c r="K61" i="1"/>
  <c r="K53" i="1"/>
  <c r="K45" i="1"/>
  <c r="K37" i="1"/>
  <c r="K29" i="1"/>
  <c r="K21" i="1"/>
  <c r="K13" i="1"/>
  <c r="K5" i="1"/>
  <c r="K9" i="1"/>
  <c r="K64" i="1"/>
  <c r="C71" i="1"/>
  <c r="B3" i="1"/>
  <c r="C3" i="1" s="1"/>
  <c r="B4" i="1"/>
  <c r="C4" i="1" s="1"/>
  <c r="B5" i="1"/>
  <c r="C5" i="1" s="1"/>
  <c r="B6" i="1"/>
  <c r="C6" i="1" s="1"/>
  <c r="B7" i="1"/>
  <c r="C7" i="1" s="1"/>
  <c r="I7" i="1" s="1"/>
  <c r="B8" i="1"/>
  <c r="C8" i="1" s="1"/>
  <c r="B9" i="1"/>
  <c r="C9" i="1" s="1"/>
  <c r="B10" i="1"/>
  <c r="C10" i="1" s="1"/>
  <c r="B11" i="1"/>
  <c r="C11" i="1" s="1"/>
  <c r="B12" i="1"/>
  <c r="C12" i="1" s="1"/>
  <c r="B13" i="1"/>
  <c r="C13" i="1" s="1"/>
  <c r="B14" i="1"/>
  <c r="C14" i="1" s="1"/>
  <c r="B15" i="1"/>
  <c r="C15" i="1" s="1"/>
  <c r="B16" i="1"/>
  <c r="C16" i="1" s="1"/>
  <c r="B17" i="1"/>
  <c r="C17" i="1" s="1"/>
  <c r="B18" i="1"/>
  <c r="C18" i="1" s="1"/>
  <c r="B19" i="1"/>
  <c r="B20" i="1"/>
  <c r="C20" i="1" s="1"/>
  <c r="B21" i="1"/>
  <c r="C21" i="1" s="1"/>
  <c r="B22" i="1"/>
  <c r="C22" i="1" s="1"/>
  <c r="B23" i="1"/>
  <c r="C23" i="1" s="1"/>
  <c r="B24" i="1"/>
  <c r="C24" i="1" s="1"/>
  <c r="B25" i="1"/>
  <c r="C25" i="1" s="1"/>
  <c r="B26" i="1"/>
  <c r="C26" i="1" s="1"/>
  <c r="B27" i="1"/>
  <c r="C27" i="1" s="1"/>
  <c r="B28" i="1"/>
  <c r="C28" i="1" s="1"/>
  <c r="B29" i="1"/>
  <c r="C29" i="1" s="1"/>
  <c r="B30" i="1"/>
  <c r="C30" i="1" s="1"/>
  <c r="D30" i="1" s="1"/>
  <c r="B31" i="1"/>
  <c r="C31" i="1" s="1"/>
  <c r="B32" i="1"/>
  <c r="C32" i="1" s="1"/>
  <c r="B33" i="1"/>
  <c r="C33" i="1" s="1"/>
  <c r="B34" i="1"/>
  <c r="C34" i="1" s="1"/>
  <c r="B35" i="1"/>
  <c r="C35" i="1" s="1"/>
  <c r="D35" i="1" s="1"/>
  <c r="B36" i="1"/>
  <c r="C36" i="1" s="1"/>
  <c r="B37" i="1"/>
  <c r="C37" i="1" s="1"/>
  <c r="B38" i="1"/>
  <c r="C38" i="1" s="1"/>
  <c r="B39" i="1"/>
  <c r="C39" i="1" s="1"/>
  <c r="I39" i="1" s="1"/>
  <c r="B40" i="1"/>
  <c r="C40" i="1" s="1"/>
  <c r="B41" i="1"/>
  <c r="C41" i="1" s="1"/>
  <c r="B42" i="1"/>
  <c r="C42" i="1" s="1"/>
  <c r="B43" i="1"/>
  <c r="C43" i="1" s="1"/>
  <c r="B44" i="1"/>
  <c r="C44" i="1" s="1"/>
  <c r="B45" i="1"/>
  <c r="C45" i="1" s="1"/>
  <c r="B46" i="1"/>
  <c r="C46" i="1" s="1"/>
  <c r="B47" i="1"/>
  <c r="C47" i="1" s="1"/>
  <c r="B48" i="1"/>
  <c r="C48" i="1" s="1"/>
  <c r="B49" i="1"/>
  <c r="C49" i="1" s="1"/>
  <c r="B50" i="1"/>
  <c r="C50" i="1" s="1"/>
  <c r="B51" i="1"/>
  <c r="B52" i="1"/>
  <c r="C52" i="1" s="1"/>
  <c r="B53" i="1"/>
  <c r="C53" i="1" s="1"/>
  <c r="B54" i="1"/>
  <c r="C54" i="1" s="1"/>
  <c r="B55" i="1"/>
  <c r="C55" i="1" s="1"/>
  <c r="B56" i="1"/>
  <c r="C56" i="1" s="1"/>
  <c r="B57" i="1"/>
  <c r="C57" i="1" s="1"/>
  <c r="B58" i="1"/>
  <c r="C58" i="1" s="1"/>
  <c r="B59" i="1"/>
  <c r="C59" i="1" s="1"/>
  <c r="B60" i="1"/>
  <c r="C60" i="1" s="1"/>
  <c r="B61" i="1"/>
  <c r="C61" i="1" s="1"/>
  <c r="B62" i="1"/>
  <c r="C62" i="1" s="1"/>
  <c r="B63" i="1"/>
  <c r="C63" i="1" s="1"/>
  <c r="B64" i="1"/>
  <c r="C64" i="1" s="1"/>
  <c r="B65" i="1"/>
  <c r="C65" i="1" s="1"/>
  <c r="B66" i="1"/>
  <c r="C66" i="1" s="1"/>
  <c r="B67" i="1"/>
  <c r="C67" i="1" s="1"/>
  <c r="B68" i="1"/>
  <c r="C68" i="1" s="1"/>
  <c r="B69" i="1"/>
  <c r="C69" i="1" s="1"/>
  <c r="B70" i="1"/>
  <c r="B71" i="1"/>
  <c r="B2" i="1"/>
  <c r="C2" i="1" s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2" i="1"/>
  <c r="I2" i="1" l="1"/>
  <c r="H2" i="1"/>
  <c r="I47" i="1"/>
  <c r="I15" i="1"/>
  <c r="E42" i="1"/>
  <c r="J42" i="1" s="1"/>
  <c r="I41" i="1"/>
  <c r="E41" i="1"/>
  <c r="J41" i="1" s="1"/>
  <c r="E62" i="1"/>
  <c r="J62" i="1" s="1"/>
  <c r="I62" i="1"/>
  <c r="E54" i="1"/>
  <c r="J54" i="1" s="1"/>
  <c r="I54" i="1"/>
  <c r="E46" i="1"/>
  <c r="J46" i="1" s="1"/>
  <c r="I46" i="1"/>
  <c r="E38" i="1"/>
  <c r="J38" i="1" s="1"/>
  <c r="I38" i="1"/>
  <c r="E30" i="1"/>
  <c r="J30" i="1" s="1"/>
  <c r="I30" i="1"/>
  <c r="E22" i="1"/>
  <c r="J22" i="1" s="1"/>
  <c r="I22" i="1"/>
  <c r="E14" i="1"/>
  <c r="J14" i="1" s="1"/>
  <c r="I14" i="1"/>
  <c r="E6" i="1"/>
  <c r="J6" i="1" s="1"/>
  <c r="I6" i="1"/>
  <c r="E50" i="1"/>
  <c r="J50" i="1" s="1"/>
  <c r="E33" i="1"/>
  <c r="J33" i="1" s="1"/>
  <c r="I33" i="1"/>
  <c r="E69" i="1"/>
  <c r="J69" i="1" s="1"/>
  <c r="I69" i="1"/>
  <c r="E61" i="1"/>
  <c r="J61" i="1" s="1"/>
  <c r="I61" i="1"/>
  <c r="E53" i="1"/>
  <c r="J53" i="1" s="1"/>
  <c r="I53" i="1"/>
  <c r="I45" i="1"/>
  <c r="E45" i="1"/>
  <c r="J45" i="1" s="1"/>
  <c r="E37" i="1"/>
  <c r="J37" i="1" s="1"/>
  <c r="I37" i="1"/>
  <c r="I29" i="1"/>
  <c r="E29" i="1"/>
  <c r="J29" i="1" s="1"/>
  <c r="I21" i="1"/>
  <c r="E21" i="1"/>
  <c r="J21" i="1" s="1"/>
  <c r="E13" i="1"/>
  <c r="J13" i="1" s="1"/>
  <c r="I13" i="1"/>
  <c r="I5" i="1"/>
  <c r="E5" i="1"/>
  <c r="J5" i="1" s="1"/>
  <c r="E66" i="1"/>
  <c r="J66" i="1" s="1"/>
  <c r="E57" i="1"/>
  <c r="J57" i="1" s="1"/>
  <c r="I57" i="1"/>
  <c r="I68" i="1"/>
  <c r="E68" i="1"/>
  <c r="J68" i="1" s="1"/>
  <c r="I60" i="1"/>
  <c r="E60" i="1"/>
  <c r="J60" i="1" s="1"/>
  <c r="I52" i="1"/>
  <c r="E52" i="1"/>
  <c r="J52" i="1" s="1"/>
  <c r="I44" i="1"/>
  <c r="E44" i="1"/>
  <c r="J44" i="1" s="1"/>
  <c r="E36" i="1"/>
  <c r="J36" i="1" s="1"/>
  <c r="I36" i="1"/>
  <c r="E28" i="1"/>
  <c r="J28" i="1" s="1"/>
  <c r="I28" i="1"/>
  <c r="I20" i="1"/>
  <c r="E20" i="1"/>
  <c r="J20" i="1" s="1"/>
  <c r="I12" i="1"/>
  <c r="E12" i="1"/>
  <c r="J12" i="1" s="1"/>
  <c r="I4" i="1"/>
  <c r="E4" i="1"/>
  <c r="J4" i="1" s="1"/>
  <c r="I49" i="1"/>
  <c r="E49" i="1"/>
  <c r="J49" i="1" s="1"/>
  <c r="E67" i="1"/>
  <c r="J67" i="1" s="1"/>
  <c r="E59" i="1"/>
  <c r="J59" i="1" s="1"/>
  <c r="I59" i="1"/>
  <c r="E43" i="1"/>
  <c r="J43" i="1" s="1"/>
  <c r="E35" i="1"/>
  <c r="J35" i="1" s="1"/>
  <c r="E27" i="1"/>
  <c r="J27" i="1" s="1"/>
  <c r="E11" i="1"/>
  <c r="J11" i="1" s="1"/>
  <c r="E3" i="1"/>
  <c r="J3" i="1" s="1"/>
  <c r="I58" i="1"/>
  <c r="E58" i="1"/>
  <c r="J58" i="1" s="1"/>
  <c r="E34" i="1"/>
  <c r="J34" i="1" s="1"/>
  <c r="E26" i="1"/>
  <c r="J26" i="1" s="1"/>
  <c r="E18" i="1"/>
  <c r="J18" i="1" s="1"/>
  <c r="E10" i="1"/>
  <c r="J10" i="1" s="1"/>
  <c r="E65" i="1"/>
  <c r="J65" i="1" s="1"/>
  <c r="E25" i="1"/>
  <c r="J25" i="1" s="1"/>
  <c r="I25" i="1"/>
  <c r="I17" i="1"/>
  <c r="E17" i="1"/>
  <c r="J17" i="1" s="1"/>
  <c r="I9" i="1"/>
  <c r="E9" i="1"/>
  <c r="J9" i="1" s="1"/>
  <c r="I27" i="1"/>
  <c r="I67" i="1"/>
  <c r="C70" i="1"/>
  <c r="I70" i="1" s="1"/>
  <c r="I66" i="1"/>
  <c r="I55" i="1"/>
  <c r="I35" i="1"/>
  <c r="I23" i="1"/>
  <c r="I3" i="1"/>
  <c r="I56" i="1"/>
  <c r="I48" i="1"/>
  <c r="I40" i="1"/>
  <c r="I32" i="1"/>
  <c r="I24" i="1"/>
  <c r="I16" i="1"/>
  <c r="I8" i="1"/>
  <c r="E2" i="1"/>
  <c r="J2" i="1" s="1"/>
  <c r="E64" i="1"/>
  <c r="J64" i="1" s="1"/>
  <c r="E56" i="1"/>
  <c r="J56" i="1" s="1"/>
  <c r="E48" i="1"/>
  <c r="J48" i="1" s="1"/>
  <c r="E40" i="1"/>
  <c r="J40" i="1" s="1"/>
  <c r="E32" i="1"/>
  <c r="J32" i="1" s="1"/>
  <c r="E24" i="1"/>
  <c r="J24" i="1" s="1"/>
  <c r="E16" i="1"/>
  <c r="J16" i="1" s="1"/>
  <c r="E8" i="1"/>
  <c r="J8" i="1" s="1"/>
  <c r="I64" i="1"/>
  <c r="I71" i="1"/>
  <c r="I63" i="1"/>
  <c r="E71" i="1"/>
  <c r="J71" i="1" s="1"/>
  <c r="E63" i="1"/>
  <c r="J63" i="1" s="1"/>
  <c r="E55" i="1"/>
  <c r="J55" i="1" s="1"/>
  <c r="E47" i="1"/>
  <c r="J47" i="1" s="1"/>
  <c r="E39" i="1"/>
  <c r="J39" i="1" s="1"/>
  <c r="E31" i="1"/>
  <c r="J31" i="1" s="1"/>
  <c r="E23" i="1"/>
  <c r="J23" i="1" s="1"/>
  <c r="E15" i="1"/>
  <c r="J15" i="1" s="1"/>
  <c r="I43" i="1"/>
  <c r="I31" i="1"/>
  <c r="I11" i="1"/>
  <c r="C51" i="1"/>
  <c r="C19" i="1"/>
  <c r="I19" i="1" s="1"/>
  <c r="E7" i="1"/>
  <c r="J7" i="1" s="1"/>
  <c r="I50" i="1"/>
  <c r="I42" i="1"/>
  <c r="I34" i="1"/>
  <c r="I26" i="1"/>
  <c r="I18" i="1"/>
  <c r="I10" i="1"/>
  <c r="I65" i="1"/>
  <c r="E51" i="1" l="1"/>
  <c r="J51" i="1" s="1"/>
  <c r="I51" i="1"/>
  <c r="E70" i="1"/>
  <c r="J70" i="1" s="1"/>
  <c r="E19" i="1"/>
  <c r="J19" i="1" s="1"/>
</calcChain>
</file>

<file path=xl/sharedStrings.xml><?xml version="1.0" encoding="utf-8"?>
<sst xmlns="http://schemas.openxmlformats.org/spreadsheetml/2006/main" count="469" uniqueCount="138">
  <si>
    <t>TLS_ECDHE_RSA_WITH_AES_128_CBC_SHA256</t>
  </si>
  <si>
    <t>TLS_RSA_WITH_AES_128_CBC_SHA256</t>
  </si>
  <si>
    <t>TLS_DHE_RSA_WITH_AES_128_CBC_SHA256</t>
  </si>
  <si>
    <t>TLS_ECDHE_RSA_WITH_AES_128_CBC_SHA</t>
  </si>
  <si>
    <t>TLS_RSA_WITH_AES_128_CBC_SHA</t>
  </si>
  <si>
    <t>TLS_DHE_RSA_WITH_AES_128_CBC_SHA</t>
  </si>
  <si>
    <t>TLS_ECDHE_RSA_WITH_AES_128_GCM_SHA256</t>
  </si>
  <si>
    <t>TLS_RSA_WITH_AES_128_GCM_SHA256</t>
  </si>
  <si>
    <t>TLS_DHE_RSA_WITH_AES_128_GCM_SHA256</t>
  </si>
  <si>
    <t>TLS_ECDHE_RSA_WITH_3DES_EDE_CBC_SHA</t>
  </si>
  <si>
    <t>SSL_RSA_WITH_3DES_EDE_CBC_SHA</t>
  </si>
  <si>
    <t>SSL_DHE_RSA_WITH_3DES_EDE_CBC_SHA</t>
  </si>
  <si>
    <t>TLS_DH_anon_WITH_AES_128_GCM_SHA256</t>
  </si>
  <si>
    <t>TLS_DH_anon_WITH_AES_128_CBC_SHA256</t>
  </si>
  <si>
    <t>TLS_ECDH_anon_WITH_AES_128_CBC_SHA</t>
  </si>
  <si>
    <t>TLS_DH_anon_WITH_AES_128_CBC_SHA</t>
  </si>
  <si>
    <t>TLS_ECDH_anon_WITH_3DES_EDE_CBC_SHA</t>
  </si>
  <si>
    <t>SSL_DH_anon_WITH_3DES_EDE_CBC_SHA</t>
  </si>
  <si>
    <t>TLS_ECDHE_RSA_WITH_RC4_128_SHA</t>
  </si>
  <si>
    <t>SSL_RSA_WITH_RC4_128_SHA</t>
  </si>
  <si>
    <t>SSL_RSA_WITH_RC4_128_MD5</t>
  </si>
  <si>
    <t>TLS_ECDH_anon_WITH_RC4_128_SHA</t>
  </si>
  <si>
    <t>SSL_DH_anon_WITH_RC4_128_MD5</t>
  </si>
  <si>
    <t>SSL_RSA_WITH_DES_CBC_SHA</t>
  </si>
  <si>
    <t>SSL_DHE_RSA_WITH_DES_CBC_SHA</t>
  </si>
  <si>
    <t>SSL_DH_anon_WITH_DES_CBC_SHA</t>
  </si>
  <si>
    <t>TLS_RSA_WITH_NULL_SHA256</t>
  </si>
  <si>
    <t>TLS_ECDHE_RSA_WITH_NULL_SHA</t>
  </si>
  <si>
    <t>SSL_RSA_WITH_NULL_SHA</t>
  </si>
  <si>
    <t>TLS_ECDH_anon_WITH_NULL_SHA</t>
  </si>
  <si>
    <t>SSL_RSA_WITH_NULL_MD5</t>
  </si>
  <si>
    <t>TLS_ECDHE_ECDSA_WITH_AES_128_CBC_SHA256</t>
  </si>
  <si>
    <t>TLS_ECDH_ECDSA_WITH_AES_128_CBC_SHA256</t>
  </si>
  <si>
    <t>TLS_ECDH_RSA_WITH_AES_128_CBC_SHA256</t>
  </si>
  <si>
    <t>TLS_DHE_DSS_WITH_AES_128_CBC_SHA256</t>
  </si>
  <si>
    <t>TLS_ECDHE_ECDSA_WITH_AES_128_CBC_SHA</t>
  </si>
  <si>
    <t>TLS_ECDH_ECDSA_WITH_AES_128_CBC_SHA</t>
  </si>
  <si>
    <t>TLS_ECDH_RSA_WITH_AES_128_CBC_SHA</t>
  </si>
  <si>
    <t>TLS_DHE_DSS_WITH_AES_128_CBC_SHA</t>
  </si>
  <si>
    <t>TLS_ECDHE_ECDSA_WITH_AES_128_GCM_SHA256</t>
  </si>
  <si>
    <t>TLS_ECDH_ECDSA_WITH_AES_128_GCM_SHA256</t>
  </si>
  <si>
    <t>TLS_ECDH_RSA_WITH_AES_128_GCM_SHA256</t>
  </si>
  <si>
    <t>TLS_DHE_DSS_WITH_AES_128_GCM_SHA256</t>
  </si>
  <si>
    <t>TLS_ECDHE_ECDSA_WITH_3DES_EDE_CBC_SHA</t>
  </si>
  <si>
    <t>TLS_ECDH_ECDSA_WITH_3DES_EDE_CBC_SHA</t>
  </si>
  <si>
    <t>TLS_ECDH_RSA_WITH_3DES_EDE_CBC_SHA</t>
  </si>
  <si>
    <t>SSL_DHE_DSS_WITH_3DES_EDE_CBC_SHA</t>
  </si>
  <si>
    <t>TLS_EMPTY_RENEGOTIATION_INFO_SCSV</t>
  </si>
  <si>
    <t>TLS_ECDHE_ECDSA_WITH_RC4_128_SHA</t>
  </si>
  <si>
    <t>TLS_ECDH_ECDSA_WITH_RC4_128_SHA</t>
  </si>
  <si>
    <t>TLS_ECDH_RSA_WITH_RC4_128_SHA</t>
  </si>
  <si>
    <t>SSL_DHE_DSS_WITH_DES_CBC_SHA</t>
  </si>
  <si>
    <t>SSL_RSA_EXPORT_WITH_DES40_CBC_SHA</t>
  </si>
  <si>
    <t>SSL_DHE_RSA_EXPORT_WITH_DES40_CBC_SHA</t>
  </si>
  <si>
    <t>SSL_DHE_DSS_EXPORT_WITH_DES40_CBC_SHA</t>
  </si>
  <si>
    <t>SSL_DH_anon_EXPORT_WITH_DES40_CBC_SHA</t>
  </si>
  <si>
    <t>SSL_RSA_EXPORT_WITH_RC4_40_MD5</t>
  </si>
  <si>
    <t>SSL_DH_anon_EXPORT_WITH_RC4_40_MD5</t>
  </si>
  <si>
    <t>TLS_ECDHE_ECDSA_WITH_NULL_SHA</t>
  </si>
  <si>
    <t>TLS_ECDH_ECDSA_WITH_NULL_SHA</t>
  </si>
  <si>
    <t>TLS_ECDH_RSA_WITH_NULL_SHA</t>
  </si>
  <si>
    <t>TLS_KRB5_WITH_3DES_EDE_CBC_SHA</t>
  </si>
  <si>
    <t>TLS_KRB5_WITH_3DES_EDE_CBC_MD5</t>
  </si>
  <si>
    <t>TLS_KRB5_WITH_RC4_128_SHA</t>
  </si>
  <si>
    <t>TLS_KRB5_WITH_RC4_128_MD5</t>
  </si>
  <si>
    <t>TLS_KRB5_WITH_DES_CBC_SHA</t>
  </si>
  <si>
    <t>TLS_KRB5_WITH_DES_CBC_MD5</t>
  </si>
  <si>
    <t>TLS_KRB5_EXPORT_WITH_DES_CBC_40_SHA</t>
  </si>
  <si>
    <t>TLS_KRB5_EXPORT_WITH_DES_CBC_40_MD5</t>
  </si>
  <si>
    <t>TLS_KRB5_EXPORT_WITH_RC4_40_SHA</t>
  </si>
  <si>
    <t>TLS_KRB5_EXPORT_WITH_RC4_40_MD5</t>
  </si>
  <si>
    <t>RSA Failed</t>
  </si>
  <si>
    <t>DSA Failed</t>
  </si>
  <si>
    <t>EC Failed</t>
  </si>
  <si>
    <t>All</t>
  </si>
  <si>
    <t>RSA</t>
  </si>
  <si>
    <t>DSA</t>
  </si>
  <si>
    <t>EC</t>
  </si>
  <si>
    <t>No Key</t>
  </si>
  <si>
    <t>Protocol</t>
  </si>
  <si>
    <t>Key Exchange</t>
  </si>
  <si>
    <t>Authentication</t>
  </si>
  <si>
    <t>Bulk Encryption</t>
  </si>
  <si>
    <t>Message Authentication</t>
  </si>
  <si>
    <t>Protocol Index</t>
  </si>
  <si>
    <t>Key Exchange Index</t>
  </si>
  <si>
    <t>Authentication Index</t>
  </si>
  <si>
    <t>Authentication Value</t>
  </si>
  <si>
    <t>Encryption Index</t>
  </si>
  <si>
    <t>MD Index</t>
  </si>
  <si>
    <t>RSA Key Worked</t>
  </si>
  <si>
    <t>DSA Key Worked</t>
  </si>
  <si>
    <t>EC Key Worked</t>
  </si>
  <si>
    <t>Having No Key Worked</t>
  </si>
  <si>
    <t>TLS_NULL_WITH_NULL_NULL</t>
  </si>
  <si>
    <t>NULL</t>
  </si>
  <si>
    <t>TLS_RSA_WITH_NULL_MD5</t>
  </si>
  <si>
    <t>MD5</t>
  </si>
  <si>
    <t>TLS_RSA_WITH_NULL_SHA</t>
  </si>
  <si>
    <t>SHA</t>
  </si>
  <si>
    <t>SHA256</t>
  </si>
  <si>
    <t>TLS_RSA_WITH_RC4_128_MD5</t>
  </si>
  <si>
    <t>RC4_128</t>
  </si>
  <si>
    <t>TLS_RSA_WITH_RC4_128_SHA</t>
  </si>
  <si>
    <t>TLS_RSA_WITH_3DES_EDE_CBC_SHA</t>
  </si>
  <si>
    <t>3DES_EDE_CBC</t>
  </si>
  <si>
    <t>AES_128_CBC</t>
  </si>
  <si>
    <t>TLS_RSA_WITH_AES_256_CBC_SHA</t>
  </si>
  <si>
    <t>AES_256_CBC</t>
  </si>
  <si>
    <t>TLS_RSA_WITH_AES_256_CBC_SHA256</t>
  </si>
  <si>
    <t>TLS_DH_DSS_WITH_3DES_EDE_CBC_SHA</t>
  </si>
  <si>
    <t>DH_DSS</t>
  </si>
  <si>
    <t>TLS_DH_RSA_WITH_3DES_EDE_CBC_SHA</t>
  </si>
  <si>
    <t>DH_RSA</t>
  </si>
  <si>
    <t>TLS_DHE_DSS_WITH_3DES_EDE_CBC_SHA</t>
  </si>
  <si>
    <t>DHE_DSS</t>
  </si>
  <si>
    <t>TLS_DHE_RSA_WITH_3DES_EDE_CBC_SHA</t>
  </si>
  <si>
    <t>DHE_RSA</t>
  </si>
  <si>
    <t>TLS_DH_anon_WITH_RC4_128_MD5</t>
  </si>
  <si>
    <t>DH_anon</t>
  </si>
  <si>
    <t>TLS_DH_anon_WITH_3DES_EDE_CBC_SHA</t>
  </si>
  <si>
    <t>TLS_DH_DSS_WITH_AES_128_CBC_SHA</t>
  </si>
  <si>
    <t>TLS_DH_RSA_WITH_AES_128_CBC_SHA</t>
  </si>
  <si>
    <t>TLS_DH_DSS_WITH_AES_256_CBC_SHA</t>
  </si>
  <si>
    <t>TLS_DH_RSA_WITH_AES_256_CBC_SHA</t>
  </si>
  <si>
    <t>TLS_DHE_DSS_WITH_AES_256_CBC_SHA</t>
  </si>
  <si>
    <t>TLS_DHE_RSA_WITH_AES_256_CBC_SHA</t>
  </si>
  <si>
    <t>TLS_DH_anon_WITH_AES_256_CBC_SHA</t>
  </si>
  <si>
    <t>TLS_DH_DSS_WITH_AES_128_CBC_SHA256</t>
  </si>
  <si>
    <t>TLS_DH_RSA_WITH_AES_128_CBC_SHA256</t>
  </si>
  <si>
    <t>TLS_DH_DSS_WITH_AES_256_CBC_SHA256</t>
  </si>
  <si>
    <t>TLS_DH_RSA_WITH_AES_256_CBC_SHA256</t>
  </si>
  <si>
    <t>TLS_DHE_DSS_WITH_AES_256_CBC_SHA256</t>
  </si>
  <si>
    <t>TLS_DHE_RSA_WITH_AES_256_CBC_SHA256</t>
  </si>
  <si>
    <t>TLS_DH_anon_WITH_AES_256_CBC_SHA256</t>
  </si>
  <si>
    <t>Cipher Suite Name</t>
  </si>
  <si>
    <t>MAC</t>
  </si>
  <si>
    <t>Cipher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</si>
</sst>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1" fillId="0" borderId="0" xfId="0" applyFont="1"/>
    <xf numFmtId="0" fontId="1" fillId="2" borderId="0" xfId="0" applyFont="1" applyFill="1"/>
    <xf numFmtId="0" fontId="1" fillId="0" borderId="0" xfId="0" applyFont="1" applyBorder="1"/>
    <xf numFmtId="0" fontId="0" fillId="0" borderId="0" xfId="0" applyBorder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8">
    <dxf>
      <fill>
        <patternFill>
          <bgColor theme="9"/>
        </patternFill>
      </fill>
    </dxf>
    <dxf>
      <fill>
        <patternFill>
          <bgColor rgb="FFFF999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B72"/>
  <sheetViews>
    <sheetView tabSelected="1" zoomScale="85" zoomScaleNormal="85" workbookViewId="0">
      <selection activeCell="A33" sqref="A33"/>
    </sheetView>
  </sheetViews>
  <sheetFormatPr defaultRowHeight="15" x14ac:dyDescent="0.25"/>
  <cols>
    <col min="1" max="1" width="45.140625" customWidth="1"/>
    <col min="2" max="7" width="16.140625" customWidth="1"/>
    <col min="8" max="8" width="8.42578125" bestFit="1" customWidth="1"/>
    <col min="9" max="10" width="13.7109375" customWidth="1"/>
    <col min="11" max="12" width="16.42578125" customWidth="1"/>
    <col min="13" max="13" width="2.5703125" style="1" hidden="1" customWidth="1"/>
    <col min="14" max="14" width="8.5703125" customWidth="1"/>
    <col min="15" max="15" width="8.42578125" customWidth="1"/>
    <col min="16" max="17" width="8.5703125" customWidth="1"/>
    <col min="18" max="18" width="1.7109375" style="1" customWidth="1"/>
    <col min="19" max="19" width="45.85546875" style="5" customWidth="1"/>
    <col min="20" max="20" width="45.7109375" hidden="1" customWidth="1"/>
    <col min="21" max="21" width="1.7109375" style="1" customWidth="1"/>
    <col min="22" max="22" width="45" customWidth="1"/>
    <col min="23" max="23" width="45.140625" hidden="1" customWidth="1"/>
    <col min="24" max="24" width="1.7109375" style="1" customWidth="1"/>
    <col min="25" max="25" width="45.140625" bestFit="1" customWidth="1"/>
    <col min="26" max="26" width="42.85546875" hidden="1" customWidth="1"/>
    <col min="27" max="27" width="1.7109375" style="1" customWidth="1"/>
    <col min="28" max="28" width="40.5703125" bestFit="1" customWidth="1"/>
  </cols>
  <sheetData>
    <row r="1" spans="1:28" x14ac:dyDescent="0.25">
      <c r="A1" s="2" t="s">
        <v>74</v>
      </c>
      <c r="B1" s="2" t="s">
        <v>84</v>
      </c>
      <c r="C1" s="2" t="s">
        <v>85</v>
      </c>
      <c r="D1" s="2" t="s">
        <v>86</v>
      </c>
      <c r="E1" s="2" t="s">
        <v>87</v>
      </c>
      <c r="F1" s="2" t="s">
        <v>88</v>
      </c>
      <c r="G1" s="2" t="s">
        <v>89</v>
      </c>
      <c r="H1" s="2" t="s">
        <v>79</v>
      </c>
      <c r="I1" s="2" t="s">
        <v>80</v>
      </c>
      <c r="J1" s="2" t="s">
        <v>81</v>
      </c>
      <c r="K1" s="2" t="s">
        <v>82</v>
      </c>
      <c r="L1" s="2" t="s">
        <v>83</v>
      </c>
      <c r="M1" s="3"/>
      <c r="N1" s="2" t="s">
        <v>78</v>
      </c>
      <c r="O1" s="2" t="s">
        <v>75</v>
      </c>
      <c r="P1" s="2" t="s">
        <v>76</v>
      </c>
      <c r="Q1" s="2" t="s">
        <v>77</v>
      </c>
      <c r="R1" s="3"/>
      <c r="S1" s="4" t="s">
        <v>90</v>
      </c>
      <c r="T1" s="2" t="s">
        <v>71</v>
      </c>
      <c r="U1" s="3"/>
      <c r="V1" s="2" t="s">
        <v>91</v>
      </c>
      <c r="W1" s="2" t="s">
        <v>72</v>
      </c>
      <c r="Y1" s="2" t="s">
        <v>92</v>
      </c>
      <c r="Z1" s="2" t="s">
        <v>73</v>
      </c>
      <c r="AB1" s="2" t="s">
        <v>93</v>
      </c>
    </row>
    <row r="2" spans="1:28" x14ac:dyDescent="0.25">
      <c r="A2" s="8" t="s">
        <v>55</v>
      </c>
      <c r="B2" s="8">
        <f>FIND("_",$A2)</f>
        <v>4</v>
      </c>
      <c r="C2" s="8">
        <f>FIND("_",$A2,B2+1)</f>
        <v>7</v>
      </c>
      <c r="D2" s="8">
        <f>FIND("_",$A2,C2+1)</f>
        <v>12</v>
      </c>
      <c r="E2" s="8" t="str">
        <f t="shared" ref="E2:E33" si="0">MID($A2, C2+1,D2-C2-1)</f>
        <v>anon</v>
      </c>
      <c r="F2" s="8">
        <f>FIND("_WITH_",$A2)+5</f>
        <v>24</v>
      </c>
      <c r="G2" s="8">
        <f>FIND("~",SUBSTITUTE(A2,"_","~",LEN(A2)-LEN(SUBSTITUTE(A2,"_",""))))</f>
        <v>34</v>
      </c>
      <c r="H2" s="8" t="str">
        <f>MID($A2, 1,B2-1)</f>
        <v>SSL</v>
      </c>
      <c r="I2" s="8" t="str">
        <f>MID($A2, B2+1,C2-B2-1)</f>
        <v>DH</v>
      </c>
      <c r="J2" s="8" t="str">
        <f t="shared" ref="J2:J65" si="1">IF(OR(E2="anon",E2="with",E2="EXPORT"),"NULL",E2)</f>
        <v>NULL</v>
      </c>
      <c r="K2" s="8" t="str">
        <f>MID($A2, F2+1,G2-F2-1)</f>
        <v>DES40_CBC</v>
      </c>
      <c r="L2" s="8" t="str">
        <f>MID(A2, G2+1,10)</f>
        <v>SHA</v>
      </c>
      <c r="M2" s="8"/>
      <c r="N2" s="8" t="str">
        <f t="shared" ref="N2:N33" si="2">IF(ISERROR(MATCH($A2,AB:AB, 0)),"","Y")</f>
        <v/>
      </c>
      <c r="O2" s="8" t="str">
        <f t="shared" ref="O2:O33" si="3">IF(ISERROR(MATCH($A2,S:S, 0)),"","Y")</f>
        <v/>
      </c>
      <c r="P2" s="8" t="str">
        <f t="shared" ref="P2:P33" si="4">IF(ISERROR(MATCH($A2,V:V, 0)),"","Y")</f>
        <v/>
      </c>
      <c r="Q2" s="8" t="str">
        <f t="shared" ref="Q2:Q33" si="5">IF(ISERROR(MATCH($A2,Y:Y, 0)),"","Y")</f>
        <v/>
      </c>
      <c r="S2" s="5" t="s">
        <v>17</v>
      </c>
      <c r="T2" t="s">
        <v>55</v>
      </c>
      <c r="V2" t="s">
        <v>17</v>
      </c>
      <c r="W2" t="s">
        <v>55</v>
      </c>
      <c r="Y2" t="s">
        <v>17</v>
      </c>
      <c r="Z2" t="s">
        <v>55</v>
      </c>
      <c r="AB2" t="s">
        <v>17</v>
      </c>
    </row>
    <row r="3" spans="1:28" x14ac:dyDescent="0.25">
      <c r="A3" s="8" t="s">
        <v>57</v>
      </c>
      <c r="B3" s="8">
        <f t="shared" ref="B3:B65" si="6">FIND("_",$A3)</f>
        <v>4</v>
      </c>
      <c r="C3" s="8">
        <f t="shared" ref="C3:D65" si="7">FIND("_",$A3,B3+1)</f>
        <v>7</v>
      </c>
      <c r="D3" s="8">
        <f t="shared" si="7"/>
        <v>12</v>
      </c>
      <c r="E3" s="8" t="str">
        <f t="shared" si="0"/>
        <v>anon</v>
      </c>
      <c r="F3" s="8">
        <f t="shared" ref="F3:F65" si="8">FIND("_WITH_",$A3)+5</f>
        <v>24</v>
      </c>
      <c r="G3" s="8">
        <f t="shared" ref="G3:G65" si="9">FIND("~",SUBSTITUTE(A3,"_","~",LEN(A3)-LEN(SUBSTITUTE(A3,"_",""))))</f>
        <v>31</v>
      </c>
      <c r="H3" s="8" t="str">
        <f t="shared" ref="H3:H65" si="10">MID(A3,1,FIND("_",A3)-1)</f>
        <v>SSL</v>
      </c>
      <c r="I3" s="8" t="str">
        <f t="shared" ref="I3:I65" si="11">MID($A3, B3+1,C3-B3-1)</f>
        <v>DH</v>
      </c>
      <c r="J3" s="8" t="str">
        <f t="shared" si="1"/>
        <v>NULL</v>
      </c>
      <c r="K3" s="8" t="str">
        <f t="shared" ref="K3:K65" si="12">MID($A3, F3+1,G3-F3-1)</f>
        <v>RC4_40</v>
      </c>
      <c r="L3" s="8" t="str">
        <f t="shared" ref="L3:L65" si="13">MID(A3, G3+1,10)</f>
        <v>MD5</v>
      </c>
      <c r="M3" s="8"/>
      <c r="N3" s="8" t="str">
        <f t="shared" si="2"/>
        <v/>
      </c>
      <c r="O3" s="8" t="str">
        <f t="shared" si="3"/>
        <v/>
      </c>
      <c r="P3" s="8" t="str">
        <f t="shared" si="4"/>
        <v/>
      </c>
      <c r="Q3" s="8" t="str">
        <f t="shared" si="5"/>
        <v/>
      </c>
      <c r="S3" s="5" t="s">
        <v>25</v>
      </c>
      <c r="T3" t="s">
        <v>57</v>
      </c>
      <c r="V3" t="s">
        <v>25</v>
      </c>
      <c r="W3" t="s">
        <v>57</v>
      </c>
      <c r="Y3" t="s">
        <v>25</v>
      </c>
      <c r="Z3" t="s">
        <v>57</v>
      </c>
      <c r="AB3" t="s">
        <v>25</v>
      </c>
    </row>
    <row r="4" spans="1:28" x14ac:dyDescent="0.25">
      <c r="A4" t="s">
        <v>17</v>
      </c>
      <c r="B4">
        <f t="shared" si="6"/>
        <v>4</v>
      </c>
      <c r="C4">
        <f t="shared" si="7"/>
        <v>7</v>
      </c>
      <c r="D4">
        <f t="shared" si="7"/>
        <v>12</v>
      </c>
      <c r="E4" t="str">
        <f t="shared" si="0"/>
        <v>anon</v>
      </c>
      <c r="F4">
        <f t="shared" si="8"/>
        <v>17</v>
      </c>
      <c r="G4">
        <f t="shared" si="9"/>
        <v>30</v>
      </c>
      <c r="H4" t="str">
        <f t="shared" si="10"/>
        <v>SSL</v>
      </c>
      <c r="I4" t="str">
        <f t="shared" si="11"/>
        <v>DH</v>
      </c>
      <c r="J4" t="str">
        <f t="shared" si="1"/>
        <v>NULL</v>
      </c>
      <c r="K4" t="str">
        <f t="shared" si="12"/>
        <v>3DES_EDE_CBC</v>
      </c>
      <c r="L4" t="str">
        <f t="shared" si="13"/>
        <v>SHA</v>
      </c>
      <c r="N4" t="str">
        <f t="shared" si="2"/>
        <v>Y</v>
      </c>
      <c r="O4" t="str">
        <f t="shared" si="3"/>
        <v>Y</v>
      </c>
      <c r="P4" t="str">
        <f t="shared" si="4"/>
        <v>Y</v>
      </c>
      <c r="Q4" t="str">
        <f t="shared" si="5"/>
        <v>Y</v>
      </c>
      <c r="S4" s="5" t="s">
        <v>22</v>
      </c>
      <c r="T4" t="s">
        <v>54</v>
      </c>
      <c r="V4" t="s">
        <v>22</v>
      </c>
      <c r="W4" t="s">
        <v>54</v>
      </c>
      <c r="Y4" t="s">
        <v>22</v>
      </c>
      <c r="Z4" t="s">
        <v>54</v>
      </c>
      <c r="AB4" t="s">
        <v>22</v>
      </c>
    </row>
    <row r="5" spans="1:28" x14ac:dyDescent="0.25">
      <c r="A5" t="s">
        <v>25</v>
      </c>
      <c r="B5">
        <f t="shared" si="6"/>
        <v>4</v>
      </c>
      <c r="C5">
        <f t="shared" si="7"/>
        <v>7</v>
      </c>
      <c r="D5">
        <f t="shared" si="7"/>
        <v>12</v>
      </c>
      <c r="E5" t="str">
        <f t="shared" si="0"/>
        <v>anon</v>
      </c>
      <c r="F5">
        <f t="shared" si="8"/>
        <v>17</v>
      </c>
      <c r="G5">
        <f t="shared" si="9"/>
        <v>25</v>
      </c>
      <c r="H5" t="str">
        <f t="shared" si="10"/>
        <v>SSL</v>
      </c>
      <c r="I5" t="str">
        <f t="shared" si="11"/>
        <v>DH</v>
      </c>
      <c r="J5" t="str">
        <f t="shared" si="1"/>
        <v>NULL</v>
      </c>
      <c r="K5" t="str">
        <f t="shared" si="12"/>
        <v>DES_CBC</v>
      </c>
      <c r="L5" t="str">
        <f t="shared" si="13"/>
        <v>SHA</v>
      </c>
      <c r="N5" t="str">
        <f t="shared" si="2"/>
        <v>Y</v>
      </c>
      <c r="O5" t="str">
        <f t="shared" si="3"/>
        <v>Y</v>
      </c>
      <c r="P5" t="str">
        <f t="shared" si="4"/>
        <v>Y</v>
      </c>
      <c r="Q5" t="str">
        <f t="shared" si="5"/>
        <v>Y</v>
      </c>
      <c r="S5" s="5" t="s">
        <v>11</v>
      </c>
      <c r="T5" t="s">
        <v>46</v>
      </c>
      <c r="V5" t="s">
        <v>46</v>
      </c>
      <c r="W5" t="s">
        <v>53</v>
      </c>
      <c r="Y5" t="s">
        <v>15</v>
      </c>
      <c r="Z5" t="s">
        <v>46</v>
      </c>
      <c r="AB5" t="s">
        <v>15</v>
      </c>
    </row>
    <row r="6" spans="1:28" x14ac:dyDescent="0.25">
      <c r="A6" t="s">
        <v>22</v>
      </c>
      <c r="B6">
        <f t="shared" si="6"/>
        <v>4</v>
      </c>
      <c r="C6">
        <f t="shared" si="7"/>
        <v>7</v>
      </c>
      <c r="D6">
        <f t="shared" si="7"/>
        <v>12</v>
      </c>
      <c r="E6" t="str">
        <f t="shared" si="0"/>
        <v>anon</v>
      </c>
      <c r="F6">
        <f t="shared" si="8"/>
        <v>17</v>
      </c>
      <c r="G6">
        <f t="shared" si="9"/>
        <v>25</v>
      </c>
      <c r="H6" t="str">
        <f t="shared" si="10"/>
        <v>SSL</v>
      </c>
      <c r="I6" t="str">
        <f t="shared" si="11"/>
        <v>DH</v>
      </c>
      <c r="J6" t="str">
        <f t="shared" si="1"/>
        <v>NULL</v>
      </c>
      <c r="K6" t="str">
        <f t="shared" si="12"/>
        <v>RC4_128</v>
      </c>
      <c r="L6" t="str">
        <f t="shared" si="13"/>
        <v>MD5</v>
      </c>
      <c r="N6" t="str">
        <f t="shared" si="2"/>
        <v>Y</v>
      </c>
      <c r="O6" t="str">
        <f t="shared" si="3"/>
        <v>Y</v>
      </c>
      <c r="P6" t="str">
        <f t="shared" si="4"/>
        <v>Y</v>
      </c>
      <c r="Q6" t="str">
        <f t="shared" si="5"/>
        <v>Y</v>
      </c>
      <c r="S6" s="5" t="s">
        <v>24</v>
      </c>
      <c r="T6" t="s">
        <v>51</v>
      </c>
      <c r="V6" t="s">
        <v>51</v>
      </c>
      <c r="W6" t="s">
        <v>11</v>
      </c>
      <c r="Y6" t="s">
        <v>13</v>
      </c>
      <c r="Z6" t="s">
        <v>51</v>
      </c>
      <c r="AB6" t="s">
        <v>13</v>
      </c>
    </row>
    <row r="7" spans="1:28" x14ac:dyDescent="0.25">
      <c r="A7" s="8" t="s">
        <v>54</v>
      </c>
      <c r="B7" s="8">
        <f t="shared" si="6"/>
        <v>4</v>
      </c>
      <c r="C7" s="8">
        <f t="shared" si="7"/>
        <v>8</v>
      </c>
      <c r="D7" s="8">
        <f t="shared" si="7"/>
        <v>12</v>
      </c>
      <c r="E7" s="8" t="str">
        <f t="shared" si="0"/>
        <v>DSS</v>
      </c>
      <c r="F7" s="8">
        <f t="shared" si="8"/>
        <v>24</v>
      </c>
      <c r="G7" s="8">
        <f t="shared" si="9"/>
        <v>34</v>
      </c>
      <c r="H7" s="8" t="str">
        <f t="shared" si="10"/>
        <v>SSL</v>
      </c>
      <c r="I7" s="8" t="str">
        <f t="shared" si="11"/>
        <v>DHE</v>
      </c>
      <c r="J7" s="8" t="str">
        <f t="shared" si="1"/>
        <v>DSS</v>
      </c>
      <c r="K7" s="8" t="str">
        <f t="shared" si="12"/>
        <v>DES40_CBC</v>
      </c>
      <c r="L7" s="8" t="str">
        <f t="shared" si="13"/>
        <v>SHA</v>
      </c>
      <c r="M7" s="8"/>
      <c r="N7" s="8" t="str">
        <f t="shared" si="2"/>
        <v/>
      </c>
      <c r="O7" s="8" t="str">
        <f t="shared" si="3"/>
        <v/>
      </c>
      <c r="P7" s="8" t="str">
        <f t="shared" si="4"/>
        <v/>
      </c>
      <c r="Q7" s="8" t="str">
        <f t="shared" si="5"/>
        <v/>
      </c>
      <c r="S7" s="5" t="s">
        <v>10</v>
      </c>
      <c r="T7" t="s">
        <v>53</v>
      </c>
      <c r="V7" t="s">
        <v>15</v>
      </c>
      <c r="W7" t="s">
        <v>24</v>
      </c>
      <c r="Y7" t="s">
        <v>12</v>
      </c>
      <c r="Z7" t="s">
        <v>53</v>
      </c>
      <c r="AB7" t="s">
        <v>12</v>
      </c>
    </row>
    <row r="8" spans="1:28" x14ac:dyDescent="0.25">
      <c r="A8" t="s">
        <v>46</v>
      </c>
      <c r="B8">
        <f t="shared" si="6"/>
        <v>4</v>
      </c>
      <c r="C8">
        <f t="shared" si="7"/>
        <v>8</v>
      </c>
      <c r="D8">
        <f t="shared" si="7"/>
        <v>12</v>
      </c>
      <c r="E8" t="str">
        <f t="shared" si="0"/>
        <v>DSS</v>
      </c>
      <c r="F8">
        <f t="shared" si="8"/>
        <v>17</v>
      </c>
      <c r="G8">
        <f t="shared" si="9"/>
        <v>30</v>
      </c>
      <c r="H8" t="str">
        <f t="shared" si="10"/>
        <v>SSL</v>
      </c>
      <c r="I8" t="str">
        <f t="shared" si="11"/>
        <v>DHE</v>
      </c>
      <c r="J8" t="str">
        <f t="shared" si="1"/>
        <v>DSS</v>
      </c>
      <c r="K8" t="str">
        <f t="shared" si="12"/>
        <v>3DES_EDE_CBC</v>
      </c>
      <c r="L8" t="str">
        <f t="shared" si="13"/>
        <v>SHA</v>
      </c>
      <c r="N8" t="str">
        <f t="shared" si="2"/>
        <v/>
      </c>
      <c r="O8" t="str">
        <f t="shared" si="3"/>
        <v/>
      </c>
      <c r="P8" t="str">
        <f t="shared" si="4"/>
        <v>Y</v>
      </c>
      <c r="Q8" t="str">
        <f t="shared" si="5"/>
        <v/>
      </c>
      <c r="S8" s="5" t="s">
        <v>23</v>
      </c>
      <c r="T8" t="s">
        <v>52</v>
      </c>
      <c r="V8" t="s">
        <v>13</v>
      </c>
      <c r="W8" t="s">
        <v>52</v>
      </c>
      <c r="Y8" t="s">
        <v>16</v>
      </c>
      <c r="Z8" t="s">
        <v>11</v>
      </c>
      <c r="AB8" t="s">
        <v>16</v>
      </c>
    </row>
    <row r="9" spans="1:28" x14ac:dyDescent="0.25">
      <c r="A9" t="s">
        <v>51</v>
      </c>
      <c r="B9">
        <f t="shared" si="6"/>
        <v>4</v>
      </c>
      <c r="C9">
        <f t="shared" si="7"/>
        <v>8</v>
      </c>
      <c r="D9">
        <f t="shared" si="7"/>
        <v>12</v>
      </c>
      <c r="E9" t="str">
        <f t="shared" si="0"/>
        <v>DSS</v>
      </c>
      <c r="F9">
        <f t="shared" si="8"/>
        <v>17</v>
      </c>
      <c r="G9">
        <f t="shared" si="9"/>
        <v>25</v>
      </c>
      <c r="H9" t="str">
        <f t="shared" si="10"/>
        <v>SSL</v>
      </c>
      <c r="I9" t="str">
        <f t="shared" si="11"/>
        <v>DHE</v>
      </c>
      <c r="J9" t="str">
        <f t="shared" si="1"/>
        <v>DSS</v>
      </c>
      <c r="K9" t="str">
        <f t="shared" si="12"/>
        <v>DES_CBC</v>
      </c>
      <c r="L9" t="str">
        <f t="shared" si="13"/>
        <v>SHA</v>
      </c>
      <c r="N9" t="str">
        <f t="shared" si="2"/>
        <v/>
      </c>
      <c r="O9" t="str">
        <f t="shared" si="3"/>
        <v/>
      </c>
      <c r="P9" t="str">
        <f t="shared" si="4"/>
        <v>Y</v>
      </c>
      <c r="Q9" t="str">
        <f t="shared" si="5"/>
        <v/>
      </c>
      <c r="S9" s="5" t="s">
        <v>30</v>
      </c>
      <c r="T9" t="s">
        <v>56</v>
      </c>
      <c r="V9" t="s">
        <v>12</v>
      </c>
      <c r="W9" t="s">
        <v>56</v>
      </c>
      <c r="Y9" t="s">
        <v>14</v>
      </c>
      <c r="Z9" t="s">
        <v>24</v>
      </c>
      <c r="AB9" t="s">
        <v>14</v>
      </c>
    </row>
    <row r="10" spans="1:28" x14ac:dyDescent="0.25">
      <c r="A10" t="s">
        <v>53</v>
      </c>
      <c r="B10">
        <f t="shared" si="6"/>
        <v>4</v>
      </c>
      <c r="C10">
        <f t="shared" si="7"/>
        <v>8</v>
      </c>
      <c r="D10">
        <f t="shared" si="7"/>
        <v>12</v>
      </c>
      <c r="E10" t="str">
        <f t="shared" si="0"/>
        <v>RSA</v>
      </c>
      <c r="F10">
        <f t="shared" si="8"/>
        <v>24</v>
      </c>
      <c r="G10">
        <f t="shared" si="9"/>
        <v>34</v>
      </c>
      <c r="H10" t="str">
        <f t="shared" si="10"/>
        <v>SSL</v>
      </c>
      <c r="I10" t="str">
        <f t="shared" si="11"/>
        <v>DHE</v>
      </c>
      <c r="J10" t="str">
        <f t="shared" si="1"/>
        <v>RSA</v>
      </c>
      <c r="K10" t="str">
        <f t="shared" si="12"/>
        <v>DES40_CBC</v>
      </c>
      <c r="L10" t="str">
        <f t="shared" si="13"/>
        <v>SHA</v>
      </c>
      <c r="N10" t="str">
        <f t="shared" si="2"/>
        <v/>
      </c>
      <c r="O10" t="str">
        <f t="shared" si="3"/>
        <v/>
      </c>
      <c r="P10" t="str">
        <f t="shared" si="4"/>
        <v/>
      </c>
      <c r="Q10" t="str">
        <f t="shared" si="5"/>
        <v/>
      </c>
      <c r="S10" s="5" t="s">
        <v>28</v>
      </c>
      <c r="T10" t="s">
        <v>38</v>
      </c>
      <c r="V10" t="s">
        <v>38</v>
      </c>
      <c r="W10" t="s">
        <v>10</v>
      </c>
      <c r="Y10" t="s">
        <v>29</v>
      </c>
      <c r="Z10" t="s">
        <v>52</v>
      </c>
      <c r="AB10" t="s">
        <v>29</v>
      </c>
    </row>
    <row r="11" spans="1:28" x14ac:dyDescent="0.25">
      <c r="A11" t="s">
        <v>11</v>
      </c>
      <c r="B11">
        <f t="shared" si="6"/>
        <v>4</v>
      </c>
      <c r="C11">
        <f t="shared" si="7"/>
        <v>8</v>
      </c>
      <c r="D11">
        <f t="shared" si="7"/>
        <v>12</v>
      </c>
      <c r="E11" t="str">
        <f t="shared" si="0"/>
        <v>RSA</v>
      </c>
      <c r="F11">
        <f t="shared" si="8"/>
        <v>17</v>
      </c>
      <c r="G11">
        <f t="shared" si="9"/>
        <v>30</v>
      </c>
      <c r="H11" t="str">
        <f t="shared" si="10"/>
        <v>SSL</v>
      </c>
      <c r="I11" t="str">
        <f t="shared" si="11"/>
        <v>DHE</v>
      </c>
      <c r="J11" t="str">
        <f t="shared" si="1"/>
        <v>RSA</v>
      </c>
      <c r="K11" t="str">
        <f t="shared" si="12"/>
        <v>3DES_EDE_CBC</v>
      </c>
      <c r="L11" t="str">
        <f t="shared" si="13"/>
        <v>SHA</v>
      </c>
      <c r="N11" t="str">
        <f t="shared" si="2"/>
        <v/>
      </c>
      <c r="O11" t="str">
        <f t="shared" si="3"/>
        <v>Y</v>
      </c>
      <c r="P11" t="str">
        <f t="shared" si="4"/>
        <v/>
      </c>
      <c r="Q11" t="str">
        <f t="shared" si="5"/>
        <v/>
      </c>
      <c r="S11" s="5" t="s">
        <v>20</v>
      </c>
      <c r="T11" t="s">
        <v>34</v>
      </c>
      <c r="V11" t="s">
        <v>34</v>
      </c>
      <c r="W11" t="s">
        <v>23</v>
      </c>
      <c r="Y11" t="s">
        <v>21</v>
      </c>
      <c r="Z11" t="s">
        <v>56</v>
      </c>
      <c r="AB11" t="s">
        <v>21</v>
      </c>
    </row>
    <row r="12" spans="1:28" x14ac:dyDescent="0.25">
      <c r="A12" t="s">
        <v>24</v>
      </c>
      <c r="B12">
        <f t="shared" si="6"/>
        <v>4</v>
      </c>
      <c r="C12">
        <f t="shared" si="7"/>
        <v>8</v>
      </c>
      <c r="D12">
        <f t="shared" si="7"/>
        <v>12</v>
      </c>
      <c r="E12" t="str">
        <f t="shared" si="0"/>
        <v>RSA</v>
      </c>
      <c r="F12">
        <f t="shared" si="8"/>
        <v>17</v>
      </c>
      <c r="G12">
        <f t="shared" si="9"/>
        <v>25</v>
      </c>
      <c r="H12" t="str">
        <f t="shared" si="10"/>
        <v>SSL</v>
      </c>
      <c r="I12" t="str">
        <f t="shared" si="11"/>
        <v>DHE</v>
      </c>
      <c r="J12" t="str">
        <f t="shared" si="1"/>
        <v>RSA</v>
      </c>
      <c r="K12" t="str">
        <f t="shared" si="12"/>
        <v>DES_CBC</v>
      </c>
      <c r="L12" t="str">
        <f t="shared" si="13"/>
        <v>SHA</v>
      </c>
      <c r="N12" t="str">
        <f t="shared" si="2"/>
        <v/>
      </c>
      <c r="O12" t="str">
        <f t="shared" si="3"/>
        <v>Y</v>
      </c>
      <c r="P12" t="str">
        <f t="shared" si="4"/>
        <v/>
      </c>
      <c r="Q12" t="str">
        <f t="shared" si="5"/>
        <v/>
      </c>
      <c r="S12" s="5" t="s">
        <v>19</v>
      </c>
      <c r="T12" t="s">
        <v>42</v>
      </c>
      <c r="V12" t="s">
        <v>42</v>
      </c>
      <c r="W12" t="s">
        <v>30</v>
      </c>
      <c r="Y12" t="s">
        <v>44</v>
      </c>
      <c r="Z12" t="s">
        <v>10</v>
      </c>
    </row>
    <row r="13" spans="1:28" x14ac:dyDescent="0.25">
      <c r="A13" s="8" t="s">
        <v>52</v>
      </c>
      <c r="B13" s="8">
        <f t="shared" si="6"/>
        <v>4</v>
      </c>
      <c r="C13" s="8">
        <f t="shared" si="7"/>
        <v>8</v>
      </c>
      <c r="D13" s="8">
        <f t="shared" si="7"/>
        <v>15</v>
      </c>
      <c r="E13" s="8" t="str">
        <f t="shared" si="0"/>
        <v>EXPORT</v>
      </c>
      <c r="F13" s="8">
        <f t="shared" si="8"/>
        <v>20</v>
      </c>
      <c r="G13" s="8">
        <f t="shared" si="9"/>
        <v>30</v>
      </c>
      <c r="H13" s="8" t="str">
        <f t="shared" si="10"/>
        <v>SSL</v>
      </c>
      <c r="I13" s="8" t="str">
        <f t="shared" si="11"/>
        <v>RSA</v>
      </c>
      <c r="J13" s="8" t="str">
        <f t="shared" si="1"/>
        <v>NULL</v>
      </c>
      <c r="K13" s="8" t="str">
        <f t="shared" si="12"/>
        <v>DES40_CBC</v>
      </c>
      <c r="L13" s="8" t="str">
        <f t="shared" si="13"/>
        <v>SHA</v>
      </c>
      <c r="M13" s="8"/>
      <c r="N13" s="8" t="str">
        <f t="shared" si="2"/>
        <v/>
      </c>
      <c r="O13" s="8" t="str">
        <f t="shared" si="3"/>
        <v/>
      </c>
      <c r="P13" s="8" t="str">
        <f t="shared" si="4"/>
        <v/>
      </c>
      <c r="Q13" s="8" t="str">
        <f t="shared" si="5"/>
        <v/>
      </c>
      <c r="S13" s="5" t="s">
        <v>15</v>
      </c>
      <c r="T13" t="s">
        <v>44</v>
      </c>
      <c r="V13" t="s">
        <v>16</v>
      </c>
      <c r="W13" t="s">
        <v>28</v>
      </c>
      <c r="Y13" t="s">
        <v>36</v>
      </c>
      <c r="Z13" t="s">
        <v>23</v>
      </c>
    </row>
    <row r="14" spans="1:28" x14ac:dyDescent="0.25">
      <c r="A14" s="8" t="s">
        <v>56</v>
      </c>
      <c r="B14" s="8">
        <f t="shared" si="6"/>
        <v>4</v>
      </c>
      <c r="C14" s="8">
        <f t="shared" si="7"/>
        <v>8</v>
      </c>
      <c r="D14" s="8">
        <f t="shared" si="7"/>
        <v>15</v>
      </c>
      <c r="E14" s="8" t="str">
        <f t="shared" si="0"/>
        <v>EXPORT</v>
      </c>
      <c r="F14" s="8">
        <f t="shared" si="8"/>
        <v>20</v>
      </c>
      <c r="G14" s="8">
        <f t="shared" si="9"/>
        <v>27</v>
      </c>
      <c r="H14" s="8" t="str">
        <f t="shared" si="10"/>
        <v>SSL</v>
      </c>
      <c r="I14" s="8" t="str">
        <f t="shared" si="11"/>
        <v>RSA</v>
      </c>
      <c r="J14" s="8" t="str">
        <f t="shared" si="1"/>
        <v>NULL</v>
      </c>
      <c r="K14" s="8" t="str">
        <f t="shared" si="12"/>
        <v>RC4_40</v>
      </c>
      <c r="L14" s="8" t="str">
        <f t="shared" si="13"/>
        <v>MD5</v>
      </c>
      <c r="M14" s="8"/>
      <c r="N14" s="8" t="str">
        <f t="shared" si="2"/>
        <v/>
      </c>
      <c r="O14" s="8" t="str">
        <f t="shared" si="3"/>
        <v/>
      </c>
      <c r="P14" s="8" t="str">
        <f t="shared" si="4"/>
        <v/>
      </c>
      <c r="Q14" s="8" t="str">
        <f t="shared" si="5"/>
        <v/>
      </c>
      <c r="S14" s="5" t="s">
        <v>13</v>
      </c>
      <c r="T14" t="s">
        <v>36</v>
      </c>
      <c r="V14" t="s">
        <v>14</v>
      </c>
      <c r="W14" t="s">
        <v>20</v>
      </c>
      <c r="Y14" t="s">
        <v>32</v>
      </c>
      <c r="Z14" t="s">
        <v>30</v>
      </c>
    </row>
    <row r="15" spans="1:28" x14ac:dyDescent="0.25">
      <c r="A15" t="s">
        <v>10</v>
      </c>
      <c r="B15">
        <f t="shared" si="6"/>
        <v>4</v>
      </c>
      <c r="C15">
        <f t="shared" si="7"/>
        <v>8</v>
      </c>
      <c r="D15">
        <f t="shared" si="7"/>
        <v>13</v>
      </c>
      <c r="E15" t="str">
        <f t="shared" si="0"/>
        <v>WITH</v>
      </c>
      <c r="F15">
        <f t="shared" si="8"/>
        <v>13</v>
      </c>
      <c r="G15">
        <f t="shared" si="9"/>
        <v>26</v>
      </c>
      <c r="H15" t="str">
        <f t="shared" si="10"/>
        <v>SSL</v>
      </c>
      <c r="I15" t="str">
        <f t="shared" si="11"/>
        <v>RSA</v>
      </c>
      <c r="J15" t="str">
        <f t="shared" si="1"/>
        <v>NULL</v>
      </c>
      <c r="K15" t="str">
        <f t="shared" si="12"/>
        <v>3DES_EDE_CBC</v>
      </c>
      <c r="L15" t="str">
        <f t="shared" si="13"/>
        <v>SHA</v>
      </c>
      <c r="N15" t="str">
        <f t="shared" si="2"/>
        <v/>
      </c>
      <c r="O15" t="str">
        <f t="shared" si="3"/>
        <v>Y</v>
      </c>
      <c r="P15" t="str">
        <f t="shared" si="4"/>
        <v/>
      </c>
      <c r="Q15" t="str">
        <f t="shared" si="5"/>
        <v/>
      </c>
      <c r="S15" s="5" t="s">
        <v>12</v>
      </c>
      <c r="T15" t="s">
        <v>32</v>
      </c>
      <c r="V15" t="s">
        <v>29</v>
      </c>
      <c r="W15" t="s">
        <v>19</v>
      </c>
      <c r="Y15" t="s">
        <v>40</v>
      </c>
      <c r="Z15" t="s">
        <v>28</v>
      </c>
    </row>
    <row r="16" spans="1:28" x14ac:dyDescent="0.25">
      <c r="A16" t="s">
        <v>23</v>
      </c>
      <c r="B16">
        <f t="shared" si="6"/>
        <v>4</v>
      </c>
      <c r="C16">
        <f t="shared" si="7"/>
        <v>8</v>
      </c>
      <c r="D16">
        <f t="shared" si="7"/>
        <v>13</v>
      </c>
      <c r="E16" t="str">
        <f t="shared" si="0"/>
        <v>WITH</v>
      </c>
      <c r="F16">
        <f t="shared" si="8"/>
        <v>13</v>
      </c>
      <c r="G16">
        <f t="shared" si="9"/>
        <v>21</v>
      </c>
      <c r="H16" t="str">
        <f t="shared" si="10"/>
        <v>SSL</v>
      </c>
      <c r="I16" t="str">
        <f t="shared" si="11"/>
        <v>RSA</v>
      </c>
      <c r="J16" t="str">
        <f t="shared" si="1"/>
        <v>NULL</v>
      </c>
      <c r="K16" t="str">
        <f t="shared" si="12"/>
        <v>DES_CBC</v>
      </c>
      <c r="L16" t="str">
        <f t="shared" si="13"/>
        <v>SHA</v>
      </c>
      <c r="N16" t="str">
        <f t="shared" si="2"/>
        <v/>
      </c>
      <c r="O16" t="str">
        <f t="shared" si="3"/>
        <v>Y</v>
      </c>
      <c r="P16" t="str">
        <f t="shared" si="4"/>
        <v/>
      </c>
      <c r="Q16" t="str">
        <f t="shared" si="5"/>
        <v/>
      </c>
      <c r="S16" s="5" t="s">
        <v>5</v>
      </c>
      <c r="T16" t="s">
        <v>40</v>
      </c>
      <c r="V16" t="s">
        <v>21</v>
      </c>
      <c r="W16" t="s">
        <v>5</v>
      </c>
      <c r="Y16" t="s">
        <v>59</v>
      </c>
      <c r="Z16" t="s">
        <v>20</v>
      </c>
    </row>
    <row r="17" spans="1:26" x14ac:dyDescent="0.25">
      <c r="A17" t="s">
        <v>30</v>
      </c>
      <c r="B17">
        <f t="shared" si="6"/>
        <v>4</v>
      </c>
      <c r="C17">
        <f t="shared" si="7"/>
        <v>8</v>
      </c>
      <c r="D17">
        <f t="shared" si="7"/>
        <v>13</v>
      </c>
      <c r="E17" t="str">
        <f t="shared" si="0"/>
        <v>WITH</v>
      </c>
      <c r="F17">
        <f t="shared" si="8"/>
        <v>13</v>
      </c>
      <c r="G17">
        <f t="shared" si="9"/>
        <v>18</v>
      </c>
      <c r="H17" t="str">
        <f t="shared" si="10"/>
        <v>SSL</v>
      </c>
      <c r="I17" t="str">
        <f t="shared" si="11"/>
        <v>RSA</v>
      </c>
      <c r="J17" t="str">
        <f t="shared" si="1"/>
        <v>NULL</v>
      </c>
      <c r="K17" t="str">
        <f t="shared" si="12"/>
        <v>NULL</v>
      </c>
      <c r="L17" t="str">
        <f t="shared" si="13"/>
        <v>MD5</v>
      </c>
      <c r="N17" t="str">
        <f t="shared" si="2"/>
        <v/>
      </c>
      <c r="O17" t="str">
        <f t="shared" si="3"/>
        <v>Y</v>
      </c>
      <c r="P17" t="str">
        <f t="shared" si="4"/>
        <v/>
      </c>
      <c r="Q17" t="str">
        <f t="shared" si="5"/>
        <v/>
      </c>
      <c r="S17" s="5" t="s">
        <v>2</v>
      </c>
      <c r="T17" t="s">
        <v>59</v>
      </c>
      <c r="W17" t="s">
        <v>2</v>
      </c>
      <c r="Y17" t="s">
        <v>49</v>
      </c>
      <c r="Z17" t="s">
        <v>19</v>
      </c>
    </row>
    <row r="18" spans="1:26" x14ac:dyDescent="0.25">
      <c r="A18" t="s">
        <v>28</v>
      </c>
      <c r="B18">
        <f t="shared" si="6"/>
        <v>4</v>
      </c>
      <c r="C18">
        <f t="shared" si="7"/>
        <v>8</v>
      </c>
      <c r="D18">
        <f t="shared" si="7"/>
        <v>13</v>
      </c>
      <c r="E18" t="str">
        <f t="shared" si="0"/>
        <v>WITH</v>
      </c>
      <c r="F18">
        <f t="shared" si="8"/>
        <v>13</v>
      </c>
      <c r="G18">
        <f t="shared" si="9"/>
        <v>18</v>
      </c>
      <c r="H18" t="str">
        <f t="shared" si="10"/>
        <v>SSL</v>
      </c>
      <c r="I18" t="str">
        <f t="shared" si="11"/>
        <v>RSA</v>
      </c>
      <c r="J18" t="str">
        <f t="shared" si="1"/>
        <v>NULL</v>
      </c>
      <c r="K18" t="str">
        <f t="shared" si="12"/>
        <v>NULL</v>
      </c>
      <c r="L18" t="str">
        <f t="shared" si="13"/>
        <v>SHA</v>
      </c>
      <c r="N18" t="str">
        <f t="shared" si="2"/>
        <v/>
      </c>
      <c r="O18" t="str">
        <f t="shared" si="3"/>
        <v>Y</v>
      </c>
      <c r="P18" t="str">
        <f t="shared" si="4"/>
        <v/>
      </c>
      <c r="Q18" t="str">
        <f t="shared" si="5"/>
        <v/>
      </c>
      <c r="S18" s="5" t="s">
        <v>8</v>
      </c>
      <c r="T18" t="s">
        <v>49</v>
      </c>
      <c r="W18" t="s">
        <v>8</v>
      </c>
      <c r="Y18" t="s">
        <v>43</v>
      </c>
      <c r="Z18" t="s">
        <v>38</v>
      </c>
    </row>
    <row r="19" spans="1:26" x14ac:dyDescent="0.25">
      <c r="A19" t="s">
        <v>20</v>
      </c>
      <c r="B19">
        <f t="shared" si="6"/>
        <v>4</v>
      </c>
      <c r="C19">
        <f t="shared" si="7"/>
        <v>8</v>
      </c>
      <c r="D19">
        <f t="shared" si="7"/>
        <v>13</v>
      </c>
      <c r="E19" t="str">
        <f t="shared" si="0"/>
        <v>WITH</v>
      </c>
      <c r="F19">
        <f t="shared" si="8"/>
        <v>13</v>
      </c>
      <c r="G19">
        <f t="shared" si="9"/>
        <v>21</v>
      </c>
      <c r="H19" t="str">
        <f t="shared" si="10"/>
        <v>SSL</v>
      </c>
      <c r="I19" t="str">
        <f t="shared" si="11"/>
        <v>RSA</v>
      </c>
      <c r="J19" t="str">
        <f t="shared" si="1"/>
        <v>NULL</v>
      </c>
      <c r="K19" t="str">
        <f t="shared" si="12"/>
        <v>RC4_128</v>
      </c>
      <c r="L19" t="str">
        <f t="shared" si="13"/>
        <v>MD5</v>
      </c>
      <c r="N19" t="str">
        <f t="shared" si="2"/>
        <v/>
      </c>
      <c r="O19" t="str">
        <f t="shared" si="3"/>
        <v>Y</v>
      </c>
      <c r="P19" t="str">
        <f t="shared" si="4"/>
        <v/>
      </c>
      <c r="Q19" t="str">
        <f t="shared" si="5"/>
        <v/>
      </c>
      <c r="S19" s="5" t="s">
        <v>16</v>
      </c>
      <c r="T19" t="s">
        <v>45</v>
      </c>
      <c r="W19" t="s">
        <v>44</v>
      </c>
      <c r="Y19" t="s">
        <v>35</v>
      </c>
      <c r="Z19" t="s">
        <v>34</v>
      </c>
    </row>
    <row r="20" spans="1:26" x14ac:dyDescent="0.25">
      <c r="A20" t="s">
        <v>19</v>
      </c>
      <c r="B20">
        <f t="shared" si="6"/>
        <v>4</v>
      </c>
      <c r="C20">
        <f t="shared" si="7"/>
        <v>8</v>
      </c>
      <c r="D20">
        <f t="shared" si="7"/>
        <v>13</v>
      </c>
      <c r="E20" t="str">
        <f t="shared" si="0"/>
        <v>WITH</v>
      </c>
      <c r="F20">
        <f t="shared" si="8"/>
        <v>13</v>
      </c>
      <c r="G20">
        <f t="shared" si="9"/>
        <v>21</v>
      </c>
      <c r="H20" t="str">
        <f t="shared" si="10"/>
        <v>SSL</v>
      </c>
      <c r="I20" t="str">
        <f t="shared" si="11"/>
        <v>RSA</v>
      </c>
      <c r="J20" t="str">
        <f t="shared" si="1"/>
        <v>NULL</v>
      </c>
      <c r="K20" t="str">
        <f t="shared" si="12"/>
        <v>RC4_128</v>
      </c>
      <c r="L20" t="str">
        <f t="shared" si="13"/>
        <v>SHA</v>
      </c>
      <c r="N20" t="str">
        <f t="shared" si="2"/>
        <v/>
      </c>
      <c r="O20" t="str">
        <f t="shared" si="3"/>
        <v>Y</v>
      </c>
      <c r="P20" t="str">
        <f t="shared" si="4"/>
        <v/>
      </c>
      <c r="Q20" t="str">
        <f t="shared" si="5"/>
        <v/>
      </c>
      <c r="S20" s="5" t="s">
        <v>14</v>
      </c>
      <c r="T20" t="s">
        <v>37</v>
      </c>
      <c r="W20" t="s">
        <v>36</v>
      </c>
      <c r="Y20" t="s">
        <v>31</v>
      </c>
      <c r="Z20" t="s">
        <v>42</v>
      </c>
    </row>
    <row r="21" spans="1:26" x14ac:dyDescent="0.25">
      <c r="A21" t="s">
        <v>15</v>
      </c>
      <c r="B21">
        <f t="shared" si="6"/>
        <v>4</v>
      </c>
      <c r="C21">
        <f t="shared" si="7"/>
        <v>7</v>
      </c>
      <c r="D21">
        <f t="shared" si="7"/>
        <v>12</v>
      </c>
      <c r="E21" t="str">
        <f t="shared" si="0"/>
        <v>anon</v>
      </c>
      <c r="F21">
        <f t="shared" si="8"/>
        <v>17</v>
      </c>
      <c r="G21">
        <f t="shared" si="9"/>
        <v>29</v>
      </c>
      <c r="H21" t="str">
        <f t="shared" si="10"/>
        <v>TLS</v>
      </c>
      <c r="I21" t="str">
        <f t="shared" si="11"/>
        <v>DH</v>
      </c>
      <c r="J21" t="str">
        <f t="shared" si="1"/>
        <v>NULL</v>
      </c>
      <c r="K21" t="str">
        <f t="shared" si="12"/>
        <v>AES_128_CBC</v>
      </c>
      <c r="L21" t="str">
        <f t="shared" si="13"/>
        <v>SHA</v>
      </c>
      <c r="N21" t="str">
        <f t="shared" si="2"/>
        <v>Y</v>
      </c>
      <c r="O21" t="str">
        <f t="shared" si="3"/>
        <v>Y</v>
      </c>
      <c r="P21" t="str">
        <f t="shared" si="4"/>
        <v>Y</v>
      </c>
      <c r="Q21" t="str">
        <f t="shared" si="5"/>
        <v>Y</v>
      </c>
      <c r="S21" s="5" t="s">
        <v>29</v>
      </c>
      <c r="T21" t="s">
        <v>33</v>
      </c>
      <c r="W21" t="s">
        <v>32</v>
      </c>
      <c r="Y21" t="s">
        <v>39</v>
      </c>
      <c r="Z21" t="s">
        <v>5</v>
      </c>
    </row>
    <row r="22" spans="1:26" x14ac:dyDescent="0.25">
      <c r="A22" t="s">
        <v>13</v>
      </c>
      <c r="B22">
        <f t="shared" si="6"/>
        <v>4</v>
      </c>
      <c r="C22">
        <f t="shared" si="7"/>
        <v>7</v>
      </c>
      <c r="D22">
        <f t="shared" si="7"/>
        <v>12</v>
      </c>
      <c r="E22" t="str">
        <f t="shared" si="0"/>
        <v>anon</v>
      </c>
      <c r="F22">
        <f t="shared" si="8"/>
        <v>17</v>
      </c>
      <c r="G22">
        <f t="shared" si="9"/>
        <v>29</v>
      </c>
      <c r="H22" t="str">
        <f t="shared" si="10"/>
        <v>TLS</v>
      </c>
      <c r="I22" t="str">
        <f t="shared" si="11"/>
        <v>DH</v>
      </c>
      <c r="J22" t="str">
        <f t="shared" si="1"/>
        <v>NULL</v>
      </c>
      <c r="K22" t="str">
        <f t="shared" si="12"/>
        <v>AES_128_CBC</v>
      </c>
      <c r="L22" t="str">
        <f t="shared" si="13"/>
        <v>SHA256</v>
      </c>
      <c r="N22" t="str">
        <f t="shared" si="2"/>
        <v>Y</v>
      </c>
      <c r="O22" t="str">
        <f t="shared" si="3"/>
        <v>Y</v>
      </c>
      <c r="P22" t="str">
        <f t="shared" si="4"/>
        <v>Y</v>
      </c>
      <c r="Q22" t="str">
        <f t="shared" si="5"/>
        <v>Y</v>
      </c>
      <c r="S22" s="5" t="s">
        <v>21</v>
      </c>
      <c r="T22" t="s">
        <v>41</v>
      </c>
      <c r="W22" t="s">
        <v>40</v>
      </c>
      <c r="Y22" t="s">
        <v>58</v>
      </c>
      <c r="Z22" t="s">
        <v>2</v>
      </c>
    </row>
    <row r="23" spans="1:26" x14ac:dyDescent="0.25">
      <c r="A23" t="s">
        <v>12</v>
      </c>
      <c r="B23">
        <f t="shared" si="6"/>
        <v>4</v>
      </c>
      <c r="C23">
        <f t="shared" si="7"/>
        <v>7</v>
      </c>
      <c r="D23">
        <f t="shared" si="7"/>
        <v>12</v>
      </c>
      <c r="E23" t="str">
        <f t="shared" si="0"/>
        <v>anon</v>
      </c>
      <c r="F23">
        <f t="shared" si="8"/>
        <v>17</v>
      </c>
      <c r="G23">
        <f t="shared" si="9"/>
        <v>29</v>
      </c>
      <c r="H23" t="str">
        <f t="shared" si="10"/>
        <v>TLS</v>
      </c>
      <c r="I23" t="str">
        <f t="shared" si="11"/>
        <v>DH</v>
      </c>
      <c r="J23" t="str">
        <f t="shared" si="1"/>
        <v>NULL</v>
      </c>
      <c r="K23" t="str">
        <f t="shared" si="12"/>
        <v>AES_128_GCM</v>
      </c>
      <c r="L23" t="str">
        <f t="shared" si="13"/>
        <v>SHA256</v>
      </c>
      <c r="N23" t="str">
        <f t="shared" si="2"/>
        <v>Y</v>
      </c>
      <c r="O23" t="str">
        <f t="shared" si="3"/>
        <v>Y</v>
      </c>
      <c r="P23" t="str">
        <f t="shared" si="4"/>
        <v>Y</v>
      </c>
      <c r="Q23" t="str">
        <f t="shared" si="5"/>
        <v>Y</v>
      </c>
      <c r="S23" s="5" t="s">
        <v>9</v>
      </c>
      <c r="T23" t="s">
        <v>60</v>
      </c>
      <c r="W23" t="s">
        <v>59</v>
      </c>
      <c r="Y23" t="s">
        <v>48</v>
      </c>
      <c r="Z23" t="s">
        <v>8</v>
      </c>
    </row>
    <row r="24" spans="1:26" x14ac:dyDescent="0.25">
      <c r="A24" t="s">
        <v>38</v>
      </c>
      <c r="B24">
        <f t="shared" si="6"/>
        <v>4</v>
      </c>
      <c r="C24">
        <f t="shared" si="7"/>
        <v>8</v>
      </c>
      <c r="D24">
        <f t="shared" si="7"/>
        <v>12</v>
      </c>
      <c r="E24" t="str">
        <f t="shared" si="0"/>
        <v>DSS</v>
      </c>
      <c r="F24">
        <f t="shared" si="8"/>
        <v>17</v>
      </c>
      <c r="G24">
        <f t="shared" si="9"/>
        <v>29</v>
      </c>
      <c r="H24" t="str">
        <f t="shared" si="10"/>
        <v>TLS</v>
      </c>
      <c r="I24" t="str">
        <f t="shared" si="11"/>
        <v>DHE</v>
      </c>
      <c r="J24" t="str">
        <f t="shared" si="1"/>
        <v>DSS</v>
      </c>
      <c r="K24" t="str">
        <f t="shared" si="12"/>
        <v>AES_128_CBC</v>
      </c>
      <c r="L24" t="str">
        <f t="shared" si="13"/>
        <v>SHA</v>
      </c>
      <c r="N24" t="str">
        <f t="shared" si="2"/>
        <v/>
      </c>
      <c r="O24" t="str">
        <f t="shared" si="3"/>
        <v/>
      </c>
      <c r="P24" t="str">
        <f t="shared" si="4"/>
        <v>Y</v>
      </c>
      <c r="Q24" t="str">
        <f t="shared" si="5"/>
        <v/>
      </c>
      <c r="S24" s="5" t="s">
        <v>3</v>
      </c>
      <c r="T24" t="s">
        <v>50</v>
      </c>
      <c r="W24" t="s">
        <v>49</v>
      </c>
      <c r="Z24" t="s">
        <v>45</v>
      </c>
    </row>
    <row r="25" spans="1:26" x14ac:dyDescent="0.25">
      <c r="A25" t="s">
        <v>34</v>
      </c>
      <c r="B25">
        <f t="shared" si="6"/>
        <v>4</v>
      </c>
      <c r="C25">
        <f t="shared" si="7"/>
        <v>8</v>
      </c>
      <c r="D25">
        <f t="shared" si="7"/>
        <v>12</v>
      </c>
      <c r="E25" t="str">
        <f t="shared" si="0"/>
        <v>DSS</v>
      </c>
      <c r="F25">
        <f t="shared" si="8"/>
        <v>17</v>
      </c>
      <c r="G25">
        <f t="shared" si="9"/>
        <v>29</v>
      </c>
      <c r="H25" t="str">
        <f t="shared" si="10"/>
        <v>TLS</v>
      </c>
      <c r="I25" t="str">
        <f t="shared" si="11"/>
        <v>DHE</v>
      </c>
      <c r="J25" t="str">
        <f t="shared" si="1"/>
        <v>DSS</v>
      </c>
      <c r="K25" t="str">
        <f t="shared" si="12"/>
        <v>AES_128_CBC</v>
      </c>
      <c r="L25" t="str">
        <f t="shared" si="13"/>
        <v>SHA256</v>
      </c>
      <c r="N25" t="str">
        <f t="shared" si="2"/>
        <v/>
      </c>
      <c r="O25" t="str">
        <f t="shared" si="3"/>
        <v/>
      </c>
      <c r="P25" t="str">
        <f t="shared" si="4"/>
        <v>Y</v>
      </c>
      <c r="Q25" t="str">
        <f t="shared" si="5"/>
        <v/>
      </c>
      <c r="S25" s="5" t="s">
        <v>0</v>
      </c>
      <c r="T25" t="s">
        <v>43</v>
      </c>
      <c r="W25" t="s">
        <v>45</v>
      </c>
      <c r="Z25" t="s">
        <v>37</v>
      </c>
    </row>
    <row r="26" spans="1:26" x14ac:dyDescent="0.25">
      <c r="A26" t="s">
        <v>42</v>
      </c>
      <c r="B26">
        <f t="shared" si="6"/>
        <v>4</v>
      </c>
      <c r="C26">
        <f t="shared" si="7"/>
        <v>8</v>
      </c>
      <c r="D26">
        <f t="shared" si="7"/>
        <v>12</v>
      </c>
      <c r="E26" t="str">
        <f t="shared" si="0"/>
        <v>DSS</v>
      </c>
      <c r="F26">
        <f t="shared" si="8"/>
        <v>17</v>
      </c>
      <c r="G26">
        <f t="shared" si="9"/>
        <v>29</v>
      </c>
      <c r="H26" t="str">
        <f t="shared" si="10"/>
        <v>TLS</v>
      </c>
      <c r="I26" t="str">
        <f t="shared" si="11"/>
        <v>DHE</v>
      </c>
      <c r="J26" t="str">
        <f t="shared" si="1"/>
        <v>DSS</v>
      </c>
      <c r="K26" t="str">
        <f t="shared" si="12"/>
        <v>AES_128_GCM</v>
      </c>
      <c r="L26" t="str">
        <f t="shared" si="13"/>
        <v>SHA256</v>
      </c>
      <c r="N26" t="str">
        <f t="shared" si="2"/>
        <v/>
      </c>
      <c r="O26" t="str">
        <f t="shared" si="3"/>
        <v/>
      </c>
      <c r="P26" t="str">
        <f t="shared" si="4"/>
        <v>Y</v>
      </c>
      <c r="Q26" t="str">
        <f t="shared" si="5"/>
        <v/>
      </c>
      <c r="S26" s="5" t="s">
        <v>6</v>
      </c>
      <c r="T26" t="s">
        <v>35</v>
      </c>
      <c r="W26" t="s">
        <v>37</v>
      </c>
      <c r="Z26" t="s">
        <v>33</v>
      </c>
    </row>
    <row r="27" spans="1:26" x14ac:dyDescent="0.25">
      <c r="A27" t="s">
        <v>5</v>
      </c>
      <c r="B27">
        <f t="shared" si="6"/>
        <v>4</v>
      </c>
      <c r="C27">
        <f t="shared" si="7"/>
        <v>8</v>
      </c>
      <c r="D27">
        <f t="shared" si="7"/>
        <v>12</v>
      </c>
      <c r="E27" t="str">
        <f t="shared" si="0"/>
        <v>RSA</v>
      </c>
      <c r="F27">
        <f t="shared" si="8"/>
        <v>17</v>
      </c>
      <c r="G27">
        <f t="shared" si="9"/>
        <v>29</v>
      </c>
      <c r="H27" t="str">
        <f t="shared" si="10"/>
        <v>TLS</v>
      </c>
      <c r="I27" t="str">
        <f t="shared" si="11"/>
        <v>DHE</v>
      </c>
      <c r="J27" t="str">
        <f t="shared" si="1"/>
        <v>RSA</v>
      </c>
      <c r="K27" t="str">
        <f t="shared" si="12"/>
        <v>AES_128_CBC</v>
      </c>
      <c r="L27" t="str">
        <f t="shared" si="13"/>
        <v>SHA</v>
      </c>
      <c r="N27" t="str">
        <f t="shared" si="2"/>
        <v/>
      </c>
      <c r="O27" t="str">
        <f t="shared" si="3"/>
        <v>Y</v>
      </c>
      <c r="P27" t="str">
        <f t="shared" si="4"/>
        <v/>
      </c>
      <c r="Q27" t="str">
        <f t="shared" si="5"/>
        <v/>
      </c>
      <c r="S27" s="5" t="s">
        <v>27</v>
      </c>
      <c r="T27" t="s">
        <v>31</v>
      </c>
      <c r="W27" t="s">
        <v>33</v>
      </c>
      <c r="Z27" t="s">
        <v>41</v>
      </c>
    </row>
    <row r="28" spans="1:26" x14ac:dyDescent="0.25">
      <c r="A28" t="s">
        <v>2</v>
      </c>
      <c r="B28">
        <f t="shared" si="6"/>
        <v>4</v>
      </c>
      <c r="C28">
        <f t="shared" si="7"/>
        <v>8</v>
      </c>
      <c r="D28">
        <f t="shared" si="7"/>
        <v>12</v>
      </c>
      <c r="E28" t="str">
        <f t="shared" si="0"/>
        <v>RSA</v>
      </c>
      <c r="F28">
        <f t="shared" si="8"/>
        <v>17</v>
      </c>
      <c r="G28">
        <f t="shared" si="9"/>
        <v>29</v>
      </c>
      <c r="H28" t="str">
        <f t="shared" si="10"/>
        <v>TLS</v>
      </c>
      <c r="I28" t="str">
        <f t="shared" si="11"/>
        <v>DHE</v>
      </c>
      <c r="J28" t="str">
        <f t="shared" si="1"/>
        <v>RSA</v>
      </c>
      <c r="K28" t="str">
        <f t="shared" si="12"/>
        <v>AES_128_CBC</v>
      </c>
      <c r="L28" t="str">
        <f t="shared" si="13"/>
        <v>SHA256</v>
      </c>
      <c r="N28" t="str">
        <f t="shared" si="2"/>
        <v/>
      </c>
      <c r="O28" t="str">
        <f t="shared" si="3"/>
        <v>Y</v>
      </c>
      <c r="P28" t="str">
        <f t="shared" si="4"/>
        <v/>
      </c>
      <c r="Q28" t="str">
        <f t="shared" si="5"/>
        <v/>
      </c>
      <c r="S28" s="5" t="s">
        <v>18</v>
      </c>
      <c r="T28" t="s">
        <v>39</v>
      </c>
      <c r="W28" t="s">
        <v>41</v>
      </c>
      <c r="Z28" t="s">
        <v>60</v>
      </c>
    </row>
    <row r="29" spans="1:26" x14ac:dyDescent="0.25">
      <c r="A29" t="s">
        <v>8</v>
      </c>
      <c r="B29">
        <f t="shared" si="6"/>
        <v>4</v>
      </c>
      <c r="C29">
        <f t="shared" si="7"/>
        <v>8</v>
      </c>
      <c r="D29">
        <f t="shared" si="7"/>
        <v>12</v>
      </c>
      <c r="E29" t="str">
        <f t="shared" si="0"/>
        <v>RSA</v>
      </c>
      <c r="F29">
        <f t="shared" si="8"/>
        <v>17</v>
      </c>
      <c r="G29">
        <f t="shared" si="9"/>
        <v>29</v>
      </c>
      <c r="H29" t="str">
        <f t="shared" si="10"/>
        <v>TLS</v>
      </c>
      <c r="I29" t="str">
        <f t="shared" si="11"/>
        <v>DHE</v>
      </c>
      <c r="J29" t="str">
        <f t="shared" si="1"/>
        <v>RSA</v>
      </c>
      <c r="K29" t="str">
        <f t="shared" si="12"/>
        <v>AES_128_GCM</v>
      </c>
      <c r="L29" t="str">
        <f t="shared" si="13"/>
        <v>SHA256</v>
      </c>
      <c r="N29" t="str">
        <f t="shared" si="2"/>
        <v/>
      </c>
      <c r="O29" t="str">
        <f t="shared" si="3"/>
        <v>Y</v>
      </c>
      <c r="P29" t="str">
        <f t="shared" si="4"/>
        <v/>
      </c>
      <c r="Q29" t="str">
        <f t="shared" si="5"/>
        <v/>
      </c>
      <c r="S29" s="5" t="s">
        <v>4</v>
      </c>
      <c r="T29" t="s">
        <v>58</v>
      </c>
      <c r="W29" t="s">
        <v>60</v>
      </c>
      <c r="Z29" t="s">
        <v>50</v>
      </c>
    </row>
    <row r="30" spans="1:26" x14ac:dyDescent="0.25">
      <c r="A30" t="s">
        <v>16</v>
      </c>
      <c r="B30">
        <f t="shared" si="6"/>
        <v>4</v>
      </c>
      <c r="C30">
        <f t="shared" si="7"/>
        <v>9</v>
      </c>
      <c r="D30">
        <f t="shared" si="7"/>
        <v>14</v>
      </c>
      <c r="E30" t="str">
        <f t="shared" si="0"/>
        <v>anon</v>
      </c>
      <c r="F30">
        <f t="shared" si="8"/>
        <v>19</v>
      </c>
      <c r="G30">
        <f t="shared" si="9"/>
        <v>32</v>
      </c>
      <c r="H30" t="str">
        <f t="shared" si="10"/>
        <v>TLS</v>
      </c>
      <c r="I30" t="str">
        <f t="shared" si="11"/>
        <v>ECDH</v>
      </c>
      <c r="J30" t="str">
        <f t="shared" si="1"/>
        <v>NULL</v>
      </c>
      <c r="K30" t="str">
        <f t="shared" si="12"/>
        <v>3DES_EDE_CBC</v>
      </c>
      <c r="L30" t="str">
        <f t="shared" si="13"/>
        <v>SHA</v>
      </c>
      <c r="N30" t="str">
        <f t="shared" si="2"/>
        <v>Y</v>
      </c>
      <c r="O30" t="str">
        <f t="shared" si="3"/>
        <v>Y</v>
      </c>
      <c r="P30" t="str">
        <f t="shared" si="4"/>
        <v>Y</v>
      </c>
      <c r="Q30" t="str">
        <f t="shared" si="5"/>
        <v>Y</v>
      </c>
      <c r="S30" s="5" t="s">
        <v>1</v>
      </c>
      <c r="T30" t="s">
        <v>48</v>
      </c>
      <c r="W30" t="s">
        <v>50</v>
      </c>
      <c r="Z30" t="s">
        <v>9</v>
      </c>
    </row>
    <row r="31" spans="1:26" x14ac:dyDescent="0.25">
      <c r="A31" t="s">
        <v>14</v>
      </c>
      <c r="B31">
        <f t="shared" si="6"/>
        <v>4</v>
      </c>
      <c r="C31">
        <f t="shared" si="7"/>
        <v>9</v>
      </c>
      <c r="D31">
        <f t="shared" si="7"/>
        <v>14</v>
      </c>
      <c r="E31" t="str">
        <f t="shared" si="0"/>
        <v>anon</v>
      </c>
      <c r="F31">
        <f t="shared" si="8"/>
        <v>19</v>
      </c>
      <c r="G31">
        <f t="shared" si="9"/>
        <v>31</v>
      </c>
      <c r="H31" t="str">
        <f t="shared" si="10"/>
        <v>TLS</v>
      </c>
      <c r="I31" t="str">
        <f t="shared" si="11"/>
        <v>ECDH</v>
      </c>
      <c r="J31" t="str">
        <f t="shared" si="1"/>
        <v>NULL</v>
      </c>
      <c r="K31" t="str">
        <f t="shared" si="12"/>
        <v>AES_128_CBC</v>
      </c>
      <c r="L31" t="str">
        <f t="shared" si="13"/>
        <v>SHA</v>
      </c>
      <c r="N31" t="str">
        <f t="shared" si="2"/>
        <v>Y</v>
      </c>
      <c r="O31" t="str">
        <f t="shared" si="3"/>
        <v>Y</v>
      </c>
      <c r="P31" t="str">
        <f t="shared" si="4"/>
        <v>Y</v>
      </c>
      <c r="Q31" t="str">
        <f t="shared" si="5"/>
        <v>Y</v>
      </c>
      <c r="S31" s="5" t="s">
        <v>7</v>
      </c>
      <c r="T31" t="s">
        <v>47</v>
      </c>
      <c r="W31" t="s">
        <v>43</v>
      </c>
      <c r="Z31" t="s">
        <v>3</v>
      </c>
    </row>
    <row r="32" spans="1:26" x14ac:dyDescent="0.25">
      <c r="A32" t="s">
        <v>29</v>
      </c>
      <c r="B32">
        <f t="shared" si="6"/>
        <v>4</v>
      </c>
      <c r="C32">
        <f t="shared" si="7"/>
        <v>9</v>
      </c>
      <c r="D32">
        <f t="shared" si="7"/>
        <v>14</v>
      </c>
      <c r="E32" t="str">
        <f t="shared" si="0"/>
        <v>anon</v>
      </c>
      <c r="F32">
        <f t="shared" si="8"/>
        <v>19</v>
      </c>
      <c r="G32">
        <f t="shared" si="9"/>
        <v>24</v>
      </c>
      <c r="H32" t="str">
        <f t="shared" si="10"/>
        <v>TLS</v>
      </c>
      <c r="I32" t="str">
        <f t="shared" si="11"/>
        <v>ECDH</v>
      </c>
      <c r="J32" t="str">
        <f t="shared" si="1"/>
        <v>NULL</v>
      </c>
      <c r="K32" t="str">
        <f t="shared" si="12"/>
        <v>NULL</v>
      </c>
      <c r="L32" t="str">
        <f t="shared" si="13"/>
        <v>SHA</v>
      </c>
      <c r="N32" t="str">
        <f t="shared" si="2"/>
        <v>Y</v>
      </c>
      <c r="O32" t="str">
        <f t="shared" si="3"/>
        <v>Y</v>
      </c>
      <c r="P32" t="str">
        <f t="shared" si="4"/>
        <v>Y</v>
      </c>
      <c r="Q32" t="str">
        <f t="shared" si="5"/>
        <v>Y</v>
      </c>
      <c r="S32" s="5" t="s">
        <v>26</v>
      </c>
      <c r="T32" t="s">
        <v>68</v>
      </c>
      <c r="W32" t="s">
        <v>35</v>
      </c>
      <c r="Z32" t="s">
        <v>0</v>
      </c>
    </row>
    <row r="33" spans="1:26" x14ac:dyDescent="0.25">
      <c r="A33" t="s">
        <v>21</v>
      </c>
      <c r="B33">
        <f t="shared" si="6"/>
        <v>4</v>
      </c>
      <c r="C33">
        <f t="shared" si="7"/>
        <v>9</v>
      </c>
      <c r="D33">
        <f t="shared" si="7"/>
        <v>14</v>
      </c>
      <c r="E33" t="str">
        <f t="shared" si="0"/>
        <v>anon</v>
      </c>
      <c r="F33">
        <f t="shared" si="8"/>
        <v>19</v>
      </c>
      <c r="G33">
        <f t="shared" si="9"/>
        <v>27</v>
      </c>
      <c r="H33" t="str">
        <f t="shared" si="10"/>
        <v>TLS</v>
      </c>
      <c r="I33" t="str">
        <f t="shared" si="11"/>
        <v>ECDH</v>
      </c>
      <c r="J33" t="str">
        <f t="shared" si="1"/>
        <v>NULL</v>
      </c>
      <c r="K33" t="str">
        <f t="shared" si="12"/>
        <v>RC4_128</v>
      </c>
      <c r="L33" t="str">
        <f t="shared" si="13"/>
        <v>SHA</v>
      </c>
      <c r="N33" t="str">
        <f t="shared" si="2"/>
        <v>Y</v>
      </c>
      <c r="O33" t="str">
        <f t="shared" si="3"/>
        <v>Y</v>
      </c>
      <c r="P33" t="str">
        <f t="shared" si="4"/>
        <v>Y</v>
      </c>
      <c r="Q33" t="str">
        <f t="shared" si="5"/>
        <v>Y</v>
      </c>
      <c r="T33" t="s">
        <v>67</v>
      </c>
      <c r="W33" t="s">
        <v>31</v>
      </c>
      <c r="Z33" t="s">
        <v>6</v>
      </c>
    </row>
    <row r="34" spans="1:26" x14ac:dyDescent="0.25">
      <c r="A34" t="s">
        <v>44</v>
      </c>
      <c r="B34">
        <f t="shared" si="6"/>
        <v>4</v>
      </c>
      <c r="C34">
        <f t="shared" si="7"/>
        <v>9</v>
      </c>
      <c r="D34">
        <f t="shared" si="7"/>
        <v>15</v>
      </c>
      <c r="E34" t="str">
        <f t="shared" ref="E34:E64" si="14">MID($A34, C34+1,D34-C34-1)</f>
        <v>ECDSA</v>
      </c>
      <c r="F34">
        <f t="shared" si="8"/>
        <v>20</v>
      </c>
      <c r="G34">
        <f t="shared" si="9"/>
        <v>33</v>
      </c>
      <c r="H34" t="str">
        <f t="shared" si="10"/>
        <v>TLS</v>
      </c>
      <c r="I34" t="str">
        <f t="shared" si="11"/>
        <v>ECDH</v>
      </c>
      <c r="J34" t="str">
        <f t="shared" si="1"/>
        <v>ECDSA</v>
      </c>
      <c r="K34" t="str">
        <f t="shared" si="12"/>
        <v>3DES_EDE_CBC</v>
      </c>
      <c r="L34" t="str">
        <f t="shared" si="13"/>
        <v>SHA</v>
      </c>
      <c r="N34" t="str">
        <f t="shared" ref="N34:N64" si="15">IF(ISERROR(MATCH($A34,AB:AB, 0)),"","Y")</f>
        <v/>
      </c>
      <c r="O34" t="str">
        <f t="shared" ref="O34:O64" si="16">IF(ISERROR(MATCH($A34,S:S, 0)),"","Y")</f>
        <v/>
      </c>
      <c r="P34" t="str">
        <f t="shared" ref="P34:P64" si="17">IF(ISERROR(MATCH($A34,V:V, 0)),"","Y")</f>
        <v/>
      </c>
      <c r="Q34" t="str">
        <f t="shared" ref="Q34:Q64" si="18">IF(ISERROR(MATCH($A34,Y:Y, 0)),"","Y")</f>
        <v>Y</v>
      </c>
      <c r="T34" t="s">
        <v>70</v>
      </c>
      <c r="W34" t="s">
        <v>39</v>
      </c>
      <c r="Z34" t="s">
        <v>27</v>
      </c>
    </row>
    <row r="35" spans="1:26" x14ac:dyDescent="0.25">
      <c r="A35" t="s">
        <v>36</v>
      </c>
      <c r="B35">
        <f t="shared" si="6"/>
        <v>4</v>
      </c>
      <c r="C35">
        <f t="shared" si="7"/>
        <v>9</v>
      </c>
      <c r="D35">
        <f t="shared" si="7"/>
        <v>15</v>
      </c>
      <c r="E35" t="str">
        <f t="shared" si="14"/>
        <v>ECDSA</v>
      </c>
      <c r="F35">
        <f t="shared" si="8"/>
        <v>20</v>
      </c>
      <c r="G35">
        <f t="shared" si="9"/>
        <v>32</v>
      </c>
      <c r="H35" t="str">
        <f t="shared" si="10"/>
        <v>TLS</v>
      </c>
      <c r="I35" t="str">
        <f t="shared" si="11"/>
        <v>ECDH</v>
      </c>
      <c r="J35" t="str">
        <f t="shared" si="1"/>
        <v>ECDSA</v>
      </c>
      <c r="K35" t="str">
        <f t="shared" si="12"/>
        <v>AES_128_CBC</v>
      </c>
      <c r="L35" t="str">
        <f t="shared" si="13"/>
        <v>SHA</v>
      </c>
      <c r="N35" t="str">
        <f t="shared" si="15"/>
        <v/>
      </c>
      <c r="O35" t="str">
        <f t="shared" si="16"/>
        <v/>
      </c>
      <c r="P35" t="str">
        <f t="shared" si="17"/>
        <v/>
      </c>
      <c r="Q35" t="str">
        <f t="shared" si="18"/>
        <v>Y</v>
      </c>
      <c r="T35" t="s">
        <v>69</v>
      </c>
      <c r="W35" t="s">
        <v>58</v>
      </c>
      <c r="Z35" t="s">
        <v>18</v>
      </c>
    </row>
    <row r="36" spans="1:26" x14ac:dyDescent="0.25">
      <c r="A36" t="s">
        <v>32</v>
      </c>
      <c r="B36">
        <f t="shared" si="6"/>
        <v>4</v>
      </c>
      <c r="C36">
        <f t="shared" si="7"/>
        <v>9</v>
      </c>
      <c r="D36">
        <f t="shared" si="7"/>
        <v>15</v>
      </c>
      <c r="E36" t="str">
        <f t="shared" si="14"/>
        <v>ECDSA</v>
      </c>
      <c r="F36">
        <f t="shared" si="8"/>
        <v>20</v>
      </c>
      <c r="G36">
        <f t="shared" si="9"/>
        <v>32</v>
      </c>
      <c r="H36" t="str">
        <f t="shared" si="10"/>
        <v>TLS</v>
      </c>
      <c r="I36" t="str">
        <f t="shared" si="11"/>
        <v>ECDH</v>
      </c>
      <c r="J36" t="str">
        <f t="shared" si="1"/>
        <v>ECDSA</v>
      </c>
      <c r="K36" t="str">
        <f t="shared" si="12"/>
        <v>AES_128_CBC</v>
      </c>
      <c r="L36" t="str">
        <f t="shared" si="13"/>
        <v>SHA256</v>
      </c>
      <c r="N36" t="str">
        <f t="shared" si="15"/>
        <v/>
      </c>
      <c r="O36" t="str">
        <f t="shared" si="16"/>
        <v/>
      </c>
      <c r="P36" t="str">
        <f t="shared" si="17"/>
        <v/>
      </c>
      <c r="Q36" t="str">
        <f t="shared" si="18"/>
        <v>Y</v>
      </c>
      <c r="T36" t="s">
        <v>62</v>
      </c>
      <c r="W36" t="s">
        <v>48</v>
      </c>
      <c r="Z36" t="s">
        <v>47</v>
      </c>
    </row>
    <row r="37" spans="1:26" x14ac:dyDescent="0.25">
      <c r="A37" t="s">
        <v>40</v>
      </c>
      <c r="B37">
        <f t="shared" si="6"/>
        <v>4</v>
      </c>
      <c r="C37">
        <f t="shared" si="7"/>
        <v>9</v>
      </c>
      <c r="D37">
        <f t="shared" si="7"/>
        <v>15</v>
      </c>
      <c r="E37" t="str">
        <f t="shared" si="14"/>
        <v>ECDSA</v>
      </c>
      <c r="F37">
        <f t="shared" si="8"/>
        <v>20</v>
      </c>
      <c r="G37">
        <f t="shared" si="9"/>
        <v>32</v>
      </c>
      <c r="H37" t="str">
        <f t="shared" si="10"/>
        <v>TLS</v>
      </c>
      <c r="I37" t="str">
        <f t="shared" si="11"/>
        <v>ECDH</v>
      </c>
      <c r="J37" t="str">
        <f t="shared" si="1"/>
        <v>ECDSA</v>
      </c>
      <c r="K37" t="str">
        <f t="shared" si="12"/>
        <v>AES_128_GCM</v>
      </c>
      <c r="L37" t="str">
        <f t="shared" si="13"/>
        <v>SHA256</v>
      </c>
      <c r="N37" t="str">
        <f t="shared" si="15"/>
        <v/>
      </c>
      <c r="O37" t="str">
        <f t="shared" si="16"/>
        <v/>
      </c>
      <c r="P37" t="str">
        <f t="shared" si="17"/>
        <v/>
      </c>
      <c r="Q37" t="str">
        <f t="shared" si="18"/>
        <v>Y</v>
      </c>
      <c r="T37" t="s">
        <v>61</v>
      </c>
      <c r="W37" t="s">
        <v>9</v>
      </c>
      <c r="Z37" t="s">
        <v>68</v>
      </c>
    </row>
    <row r="38" spans="1:26" x14ac:dyDescent="0.25">
      <c r="A38" t="s">
        <v>59</v>
      </c>
      <c r="B38">
        <f t="shared" si="6"/>
        <v>4</v>
      </c>
      <c r="C38">
        <f t="shared" si="7"/>
        <v>9</v>
      </c>
      <c r="D38">
        <f t="shared" si="7"/>
        <v>15</v>
      </c>
      <c r="E38" t="str">
        <f t="shared" si="14"/>
        <v>ECDSA</v>
      </c>
      <c r="F38">
        <f t="shared" si="8"/>
        <v>20</v>
      </c>
      <c r="G38">
        <f t="shared" si="9"/>
        <v>25</v>
      </c>
      <c r="H38" t="str">
        <f t="shared" si="10"/>
        <v>TLS</v>
      </c>
      <c r="I38" t="str">
        <f t="shared" si="11"/>
        <v>ECDH</v>
      </c>
      <c r="J38" t="str">
        <f t="shared" si="1"/>
        <v>ECDSA</v>
      </c>
      <c r="K38" t="str">
        <f t="shared" si="12"/>
        <v>NULL</v>
      </c>
      <c r="L38" t="str">
        <f t="shared" si="13"/>
        <v>SHA</v>
      </c>
      <c r="N38" t="str">
        <f t="shared" si="15"/>
        <v/>
      </c>
      <c r="O38" t="str">
        <f t="shared" si="16"/>
        <v/>
      </c>
      <c r="P38" t="str">
        <f t="shared" si="17"/>
        <v/>
      </c>
      <c r="Q38" t="str">
        <f t="shared" si="18"/>
        <v>Y</v>
      </c>
      <c r="T38" t="s">
        <v>66</v>
      </c>
      <c r="W38" t="s">
        <v>3</v>
      </c>
      <c r="Z38" t="s">
        <v>67</v>
      </c>
    </row>
    <row r="39" spans="1:26" x14ac:dyDescent="0.25">
      <c r="A39" t="s">
        <v>49</v>
      </c>
      <c r="B39">
        <f t="shared" si="6"/>
        <v>4</v>
      </c>
      <c r="C39">
        <f t="shared" si="7"/>
        <v>9</v>
      </c>
      <c r="D39">
        <f t="shared" si="7"/>
        <v>15</v>
      </c>
      <c r="E39" t="str">
        <f t="shared" si="14"/>
        <v>ECDSA</v>
      </c>
      <c r="F39">
        <f t="shared" si="8"/>
        <v>20</v>
      </c>
      <c r="G39">
        <f t="shared" si="9"/>
        <v>28</v>
      </c>
      <c r="H39" t="str">
        <f t="shared" si="10"/>
        <v>TLS</v>
      </c>
      <c r="I39" t="str">
        <f t="shared" si="11"/>
        <v>ECDH</v>
      </c>
      <c r="J39" t="str">
        <f t="shared" si="1"/>
        <v>ECDSA</v>
      </c>
      <c r="K39" t="str">
        <f t="shared" si="12"/>
        <v>RC4_128</v>
      </c>
      <c r="L39" t="str">
        <f t="shared" si="13"/>
        <v>SHA</v>
      </c>
      <c r="N39" t="str">
        <f t="shared" si="15"/>
        <v/>
      </c>
      <c r="O39" t="str">
        <f t="shared" si="16"/>
        <v/>
      </c>
      <c r="P39" t="str">
        <f t="shared" si="17"/>
        <v/>
      </c>
      <c r="Q39" t="str">
        <f t="shared" si="18"/>
        <v>Y</v>
      </c>
      <c r="T39" t="s">
        <v>65</v>
      </c>
      <c r="W39" t="s">
        <v>0</v>
      </c>
      <c r="Z39" t="s">
        <v>70</v>
      </c>
    </row>
    <row r="40" spans="1:26" x14ac:dyDescent="0.25">
      <c r="A40" s="7" t="s">
        <v>45</v>
      </c>
      <c r="B40" s="7">
        <f t="shared" si="6"/>
        <v>4</v>
      </c>
      <c r="C40" s="7">
        <f t="shared" si="7"/>
        <v>9</v>
      </c>
      <c r="D40" s="7">
        <f t="shared" si="7"/>
        <v>13</v>
      </c>
      <c r="E40" s="7" t="str">
        <f t="shared" si="14"/>
        <v>RSA</v>
      </c>
      <c r="F40" s="7">
        <f t="shared" si="8"/>
        <v>18</v>
      </c>
      <c r="G40" s="7">
        <f t="shared" si="9"/>
        <v>31</v>
      </c>
      <c r="H40" s="7" t="str">
        <f t="shared" si="10"/>
        <v>TLS</v>
      </c>
      <c r="I40" s="7" t="str">
        <f t="shared" si="11"/>
        <v>ECDH</v>
      </c>
      <c r="J40" s="7" t="str">
        <f t="shared" si="1"/>
        <v>RSA</v>
      </c>
      <c r="K40" s="7" t="str">
        <f t="shared" si="12"/>
        <v>3DES_EDE_CBC</v>
      </c>
      <c r="L40" s="7" t="str">
        <f t="shared" si="13"/>
        <v>SHA</v>
      </c>
      <c r="M40" s="7"/>
      <c r="N40" s="7" t="str">
        <f t="shared" si="15"/>
        <v/>
      </c>
      <c r="O40" s="7" t="str">
        <f t="shared" si="16"/>
        <v/>
      </c>
      <c r="P40" s="7" t="str">
        <f t="shared" si="17"/>
        <v/>
      </c>
      <c r="Q40" s="7" t="str">
        <f t="shared" si="18"/>
        <v/>
      </c>
      <c r="T40" t="s">
        <v>64</v>
      </c>
      <c r="W40" t="s">
        <v>6</v>
      </c>
      <c r="Z40" t="s">
        <v>69</v>
      </c>
    </row>
    <row r="41" spans="1:26" x14ac:dyDescent="0.25">
      <c r="A41" s="7" t="s">
        <v>37</v>
      </c>
      <c r="B41" s="7">
        <f t="shared" si="6"/>
        <v>4</v>
      </c>
      <c r="C41" s="7">
        <f t="shared" si="7"/>
        <v>9</v>
      </c>
      <c r="D41" s="7">
        <f t="shared" si="7"/>
        <v>13</v>
      </c>
      <c r="E41" s="7" t="str">
        <f t="shared" si="14"/>
        <v>RSA</v>
      </c>
      <c r="F41" s="7">
        <f t="shared" si="8"/>
        <v>18</v>
      </c>
      <c r="G41" s="7">
        <f t="shared" si="9"/>
        <v>30</v>
      </c>
      <c r="H41" s="7" t="str">
        <f t="shared" si="10"/>
        <v>TLS</v>
      </c>
      <c r="I41" s="7" t="str">
        <f t="shared" si="11"/>
        <v>ECDH</v>
      </c>
      <c r="J41" s="7" t="str">
        <f t="shared" si="1"/>
        <v>RSA</v>
      </c>
      <c r="K41" s="7" t="str">
        <f t="shared" si="12"/>
        <v>AES_128_CBC</v>
      </c>
      <c r="L41" s="7" t="str">
        <f t="shared" si="13"/>
        <v>SHA</v>
      </c>
      <c r="M41" s="7"/>
      <c r="N41" s="7" t="str">
        <f t="shared" si="15"/>
        <v/>
      </c>
      <c r="O41" s="7" t="str">
        <f t="shared" si="16"/>
        <v/>
      </c>
      <c r="P41" s="7" t="str">
        <f t="shared" si="17"/>
        <v/>
      </c>
      <c r="Q41" s="7" t="str">
        <f t="shared" si="18"/>
        <v/>
      </c>
      <c r="T41" t="s">
        <v>63</v>
      </c>
      <c r="W41" t="s">
        <v>27</v>
      </c>
      <c r="Z41" t="s">
        <v>62</v>
      </c>
    </row>
    <row r="42" spans="1:26" x14ac:dyDescent="0.25">
      <c r="A42" s="7" t="s">
        <v>33</v>
      </c>
      <c r="B42" s="7">
        <f t="shared" si="6"/>
        <v>4</v>
      </c>
      <c r="C42" s="7">
        <f t="shared" si="7"/>
        <v>9</v>
      </c>
      <c r="D42" s="7">
        <f t="shared" si="7"/>
        <v>13</v>
      </c>
      <c r="E42" s="7" t="str">
        <f t="shared" si="14"/>
        <v>RSA</v>
      </c>
      <c r="F42" s="7">
        <f t="shared" si="8"/>
        <v>18</v>
      </c>
      <c r="G42" s="7">
        <f t="shared" si="9"/>
        <v>30</v>
      </c>
      <c r="H42" s="7" t="str">
        <f t="shared" si="10"/>
        <v>TLS</v>
      </c>
      <c r="I42" s="7" t="str">
        <f t="shared" si="11"/>
        <v>ECDH</v>
      </c>
      <c r="J42" s="7" t="str">
        <f t="shared" si="1"/>
        <v>RSA</v>
      </c>
      <c r="K42" s="7" t="str">
        <f t="shared" si="12"/>
        <v>AES_128_CBC</v>
      </c>
      <c r="L42" s="7" t="str">
        <f t="shared" si="13"/>
        <v>SHA256</v>
      </c>
      <c r="M42" s="7"/>
      <c r="N42" s="7" t="str">
        <f t="shared" si="15"/>
        <v/>
      </c>
      <c r="O42" s="7" t="str">
        <f t="shared" si="16"/>
        <v/>
      </c>
      <c r="P42" s="7" t="str">
        <f t="shared" si="17"/>
        <v/>
      </c>
      <c r="Q42" s="7" t="str">
        <f t="shared" si="18"/>
        <v/>
      </c>
      <c r="W42" t="s">
        <v>18</v>
      </c>
      <c r="Z42" t="s">
        <v>61</v>
      </c>
    </row>
    <row r="43" spans="1:26" x14ac:dyDescent="0.25">
      <c r="A43" s="7" t="s">
        <v>41</v>
      </c>
      <c r="B43" s="7">
        <f t="shared" si="6"/>
        <v>4</v>
      </c>
      <c r="C43" s="7">
        <f t="shared" si="7"/>
        <v>9</v>
      </c>
      <c r="D43" s="7">
        <f t="shared" si="7"/>
        <v>13</v>
      </c>
      <c r="E43" s="7" t="str">
        <f t="shared" si="14"/>
        <v>RSA</v>
      </c>
      <c r="F43" s="7">
        <f t="shared" si="8"/>
        <v>18</v>
      </c>
      <c r="G43" s="7">
        <f t="shared" si="9"/>
        <v>30</v>
      </c>
      <c r="H43" s="7" t="str">
        <f t="shared" si="10"/>
        <v>TLS</v>
      </c>
      <c r="I43" s="7" t="str">
        <f t="shared" si="11"/>
        <v>ECDH</v>
      </c>
      <c r="J43" s="7" t="str">
        <f t="shared" si="1"/>
        <v>RSA</v>
      </c>
      <c r="K43" s="7" t="str">
        <f t="shared" si="12"/>
        <v>AES_128_GCM</v>
      </c>
      <c r="L43" s="7" t="str">
        <f t="shared" si="13"/>
        <v>SHA256</v>
      </c>
      <c r="M43" s="7"/>
      <c r="N43" s="7" t="str">
        <f t="shared" si="15"/>
        <v/>
      </c>
      <c r="O43" s="7" t="str">
        <f t="shared" si="16"/>
        <v/>
      </c>
      <c r="P43" s="7" t="str">
        <f t="shared" si="17"/>
        <v/>
      </c>
      <c r="Q43" s="7" t="str">
        <f t="shared" si="18"/>
        <v/>
      </c>
      <c r="W43" t="s">
        <v>47</v>
      </c>
      <c r="Z43" t="s">
        <v>66</v>
      </c>
    </row>
    <row r="44" spans="1:26" x14ac:dyDescent="0.25">
      <c r="A44" s="7" t="s">
        <v>60</v>
      </c>
      <c r="B44" s="7">
        <f t="shared" si="6"/>
        <v>4</v>
      </c>
      <c r="C44" s="7">
        <f t="shared" si="7"/>
        <v>9</v>
      </c>
      <c r="D44" s="7">
        <f t="shared" si="7"/>
        <v>13</v>
      </c>
      <c r="E44" s="7" t="str">
        <f t="shared" si="14"/>
        <v>RSA</v>
      </c>
      <c r="F44" s="7">
        <f t="shared" si="8"/>
        <v>18</v>
      </c>
      <c r="G44" s="7">
        <f t="shared" si="9"/>
        <v>23</v>
      </c>
      <c r="H44" s="7" t="str">
        <f t="shared" si="10"/>
        <v>TLS</v>
      </c>
      <c r="I44" s="7" t="str">
        <f t="shared" si="11"/>
        <v>ECDH</v>
      </c>
      <c r="J44" s="7" t="str">
        <f t="shared" si="1"/>
        <v>RSA</v>
      </c>
      <c r="K44" s="7" t="str">
        <f t="shared" si="12"/>
        <v>NULL</v>
      </c>
      <c r="L44" s="7" t="str">
        <f t="shared" si="13"/>
        <v>SHA</v>
      </c>
      <c r="M44" s="7"/>
      <c r="N44" s="7" t="str">
        <f t="shared" si="15"/>
        <v/>
      </c>
      <c r="O44" s="7" t="str">
        <f t="shared" si="16"/>
        <v/>
      </c>
      <c r="P44" s="7" t="str">
        <f t="shared" si="17"/>
        <v/>
      </c>
      <c r="Q44" s="7" t="str">
        <f t="shared" si="18"/>
        <v/>
      </c>
      <c r="W44" t="s">
        <v>68</v>
      </c>
      <c r="Z44" t="s">
        <v>65</v>
      </c>
    </row>
    <row r="45" spans="1:26" x14ac:dyDescent="0.25">
      <c r="A45" s="7" t="s">
        <v>50</v>
      </c>
      <c r="B45" s="7">
        <f t="shared" si="6"/>
        <v>4</v>
      </c>
      <c r="C45" s="7">
        <f t="shared" si="7"/>
        <v>9</v>
      </c>
      <c r="D45" s="7">
        <f t="shared" si="7"/>
        <v>13</v>
      </c>
      <c r="E45" s="7" t="str">
        <f t="shared" si="14"/>
        <v>RSA</v>
      </c>
      <c r="F45" s="7">
        <f t="shared" si="8"/>
        <v>18</v>
      </c>
      <c r="G45" s="7">
        <f t="shared" si="9"/>
        <v>26</v>
      </c>
      <c r="H45" s="7" t="str">
        <f t="shared" si="10"/>
        <v>TLS</v>
      </c>
      <c r="I45" s="7" t="str">
        <f t="shared" si="11"/>
        <v>ECDH</v>
      </c>
      <c r="J45" s="7" t="str">
        <f t="shared" si="1"/>
        <v>RSA</v>
      </c>
      <c r="K45" s="7" t="str">
        <f t="shared" si="12"/>
        <v>RC4_128</v>
      </c>
      <c r="L45" s="7" t="str">
        <f t="shared" si="13"/>
        <v>SHA</v>
      </c>
      <c r="M45" s="7"/>
      <c r="N45" s="7" t="str">
        <f t="shared" si="15"/>
        <v/>
      </c>
      <c r="O45" s="7" t="str">
        <f t="shared" si="16"/>
        <v/>
      </c>
      <c r="P45" s="7" t="str">
        <f t="shared" si="17"/>
        <v/>
      </c>
      <c r="Q45" s="7" t="str">
        <f t="shared" si="18"/>
        <v/>
      </c>
      <c r="W45" t="s">
        <v>67</v>
      </c>
      <c r="Z45" t="s">
        <v>64</v>
      </c>
    </row>
    <row r="46" spans="1:26" x14ac:dyDescent="0.25">
      <c r="A46" t="s">
        <v>43</v>
      </c>
      <c r="B46">
        <f t="shared" si="6"/>
        <v>4</v>
      </c>
      <c r="C46">
        <f t="shared" si="7"/>
        <v>10</v>
      </c>
      <c r="D46">
        <f t="shared" si="7"/>
        <v>16</v>
      </c>
      <c r="E46" t="str">
        <f t="shared" si="14"/>
        <v>ECDSA</v>
      </c>
      <c r="F46">
        <f t="shared" si="8"/>
        <v>21</v>
      </c>
      <c r="G46">
        <f t="shared" si="9"/>
        <v>34</v>
      </c>
      <c r="H46" t="str">
        <f t="shared" si="10"/>
        <v>TLS</v>
      </c>
      <c r="I46" t="str">
        <f t="shared" si="11"/>
        <v>ECDHE</v>
      </c>
      <c r="J46" t="str">
        <f t="shared" si="1"/>
        <v>ECDSA</v>
      </c>
      <c r="K46" t="str">
        <f t="shared" si="12"/>
        <v>3DES_EDE_CBC</v>
      </c>
      <c r="L46" t="str">
        <f t="shared" si="13"/>
        <v>SHA</v>
      </c>
      <c r="N46" t="str">
        <f t="shared" si="15"/>
        <v/>
      </c>
      <c r="O46" t="str">
        <f t="shared" si="16"/>
        <v/>
      </c>
      <c r="P46" t="str">
        <f t="shared" si="17"/>
        <v/>
      </c>
      <c r="Q46" t="str">
        <f t="shared" si="18"/>
        <v>Y</v>
      </c>
      <c r="W46" t="s">
        <v>70</v>
      </c>
      <c r="Z46" t="s">
        <v>63</v>
      </c>
    </row>
    <row r="47" spans="1:26" x14ac:dyDescent="0.25">
      <c r="A47" t="s">
        <v>35</v>
      </c>
      <c r="B47">
        <f t="shared" si="6"/>
        <v>4</v>
      </c>
      <c r="C47">
        <f t="shared" si="7"/>
        <v>10</v>
      </c>
      <c r="D47">
        <f t="shared" si="7"/>
        <v>16</v>
      </c>
      <c r="E47" t="str">
        <f t="shared" si="14"/>
        <v>ECDSA</v>
      </c>
      <c r="F47">
        <f t="shared" si="8"/>
        <v>21</v>
      </c>
      <c r="G47">
        <f t="shared" si="9"/>
        <v>33</v>
      </c>
      <c r="H47" t="str">
        <f t="shared" si="10"/>
        <v>TLS</v>
      </c>
      <c r="I47" t="str">
        <f t="shared" si="11"/>
        <v>ECDHE</v>
      </c>
      <c r="J47" t="str">
        <f t="shared" si="1"/>
        <v>ECDSA</v>
      </c>
      <c r="K47" t="str">
        <f t="shared" si="12"/>
        <v>AES_128_CBC</v>
      </c>
      <c r="L47" t="str">
        <f t="shared" si="13"/>
        <v>SHA</v>
      </c>
      <c r="N47" t="str">
        <f t="shared" si="15"/>
        <v/>
      </c>
      <c r="O47" t="str">
        <f t="shared" si="16"/>
        <v/>
      </c>
      <c r="P47" t="str">
        <f t="shared" si="17"/>
        <v/>
      </c>
      <c r="Q47" t="str">
        <f t="shared" si="18"/>
        <v>Y</v>
      </c>
      <c r="W47" t="s">
        <v>69</v>
      </c>
      <c r="Z47" t="s">
        <v>4</v>
      </c>
    </row>
    <row r="48" spans="1:26" x14ac:dyDescent="0.25">
      <c r="A48" t="s">
        <v>31</v>
      </c>
      <c r="B48">
        <f t="shared" si="6"/>
        <v>4</v>
      </c>
      <c r="C48">
        <f t="shared" si="7"/>
        <v>10</v>
      </c>
      <c r="D48">
        <f t="shared" si="7"/>
        <v>16</v>
      </c>
      <c r="E48" t="str">
        <f t="shared" si="14"/>
        <v>ECDSA</v>
      </c>
      <c r="F48">
        <f t="shared" si="8"/>
        <v>21</v>
      </c>
      <c r="G48">
        <f t="shared" si="9"/>
        <v>33</v>
      </c>
      <c r="H48" t="str">
        <f t="shared" si="10"/>
        <v>TLS</v>
      </c>
      <c r="I48" t="str">
        <f t="shared" si="11"/>
        <v>ECDHE</v>
      </c>
      <c r="J48" t="str">
        <f t="shared" si="1"/>
        <v>ECDSA</v>
      </c>
      <c r="K48" t="str">
        <f t="shared" si="12"/>
        <v>AES_128_CBC</v>
      </c>
      <c r="L48" t="str">
        <f t="shared" si="13"/>
        <v>SHA256</v>
      </c>
      <c r="N48" t="str">
        <f t="shared" si="15"/>
        <v/>
      </c>
      <c r="O48" t="str">
        <f t="shared" si="16"/>
        <v/>
      </c>
      <c r="P48" t="str">
        <f t="shared" si="17"/>
        <v/>
      </c>
      <c r="Q48" t="str">
        <f t="shared" si="18"/>
        <v>Y</v>
      </c>
      <c r="W48" t="s">
        <v>62</v>
      </c>
      <c r="Z48" t="s">
        <v>1</v>
      </c>
    </row>
    <row r="49" spans="1:26" x14ac:dyDescent="0.25">
      <c r="A49" t="s">
        <v>39</v>
      </c>
      <c r="B49">
        <f t="shared" si="6"/>
        <v>4</v>
      </c>
      <c r="C49">
        <f t="shared" si="7"/>
        <v>10</v>
      </c>
      <c r="D49">
        <f t="shared" si="7"/>
        <v>16</v>
      </c>
      <c r="E49" t="str">
        <f t="shared" si="14"/>
        <v>ECDSA</v>
      </c>
      <c r="F49">
        <f t="shared" si="8"/>
        <v>21</v>
      </c>
      <c r="G49">
        <f t="shared" si="9"/>
        <v>33</v>
      </c>
      <c r="H49" t="str">
        <f t="shared" si="10"/>
        <v>TLS</v>
      </c>
      <c r="I49" t="str">
        <f t="shared" si="11"/>
        <v>ECDHE</v>
      </c>
      <c r="J49" t="str">
        <f t="shared" si="1"/>
        <v>ECDSA</v>
      </c>
      <c r="K49" t="str">
        <f t="shared" si="12"/>
        <v>AES_128_GCM</v>
      </c>
      <c r="L49" t="str">
        <f t="shared" si="13"/>
        <v>SHA256</v>
      </c>
      <c r="N49" t="str">
        <f t="shared" si="15"/>
        <v/>
      </c>
      <c r="O49" t="str">
        <f t="shared" si="16"/>
        <v/>
      </c>
      <c r="P49" t="str">
        <f t="shared" si="17"/>
        <v/>
      </c>
      <c r="Q49" t="str">
        <f t="shared" si="18"/>
        <v>Y</v>
      </c>
      <c r="W49" t="s">
        <v>61</v>
      </c>
      <c r="Z49" t="s">
        <v>7</v>
      </c>
    </row>
    <row r="50" spans="1:26" x14ac:dyDescent="0.25">
      <c r="A50" t="s">
        <v>58</v>
      </c>
      <c r="B50">
        <f t="shared" si="6"/>
        <v>4</v>
      </c>
      <c r="C50">
        <f t="shared" si="7"/>
        <v>10</v>
      </c>
      <c r="D50">
        <f t="shared" si="7"/>
        <v>16</v>
      </c>
      <c r="E50" t="str">
        <f t="shared" si="14"/>
        <v>ECDSA</v>
      </c>
      <c r="F50">
        <f t="shared" si="8"/>
        <v>21</v>
      </c>
      <c r="G50">
        <f t="shared" si="9"/>
        <v>26</v>
      </c>
      <c r="H50" t="str">
        <f t="shared" si="10"/>
        <v>TLS</v>
      </c>
      <c r="I50" t="str">
        <f t="shared" si="11"/>
        <v>ECDHE</v>
      </c>
      <c r="J50" t="str">
        <f t="shared" si="1"/>
        <v>ECDSA</v>
      </c>
      <c r="K50" t="str">
        <f t="shared" si="12"/>
        <v>NULL</v>
      </c>
      <c r="L50" t="str">
        <f t="shared" si="13"/>
        <v>SHA</v>
      </c>
      <c r="N50" t="str">
        <f t="shared" si="15"/>
        <v/>
      </c>
      <c r="O50" t="str">
        <f t="shared" si="16"/>
        <v/>
      </c>
      <c r="P50" t="str">
        <f t="shared" si="17"/>
        <v/>
      </c>
      <c r="Q50" t="str">
        <f t="shared" si="18"/>
        <v>Y</v>
      </c>
      <c r="W50" t="s">
        <v>66</v>
      </c>
      <c r="Z50" t="s">
        <v>26</v>
      </c>
    </row>
    <row r="51" spans="1:26" x14ac:dyDescent="0.25">
      <c r="A51" t="s">
        <v>48</v>
      </c>
      <c r="B51">
        <f t="shared" si="6"/>
        <v>4</v>
      </c>
      <c r="C51">
        <f t="shared" si="7"/>
        <v>10</v>
      </c>
      <c r="D51">
        <f t="shared" si="7"/>
        <v>16</v>
      </c>
      <c r="E51" t="str">
        <f t="shared" si="14"/>
        <v>ECDSA</v>
      </c>
      <c r="F51">
        <f t="shared" si="8"/>
        <v>21</v>
      </c>
      <c r="G51">
        <f t="shared" si="9"/>
        <v>29</v>
      </c>
      <c r="H51" t="str">
        <f t="shared" si="10"/>
        <v>TLS</v>
      </c>
      <c r="I51" t="str">
        <f t="shared" si="11"/>
        <v>ECDHE</v>
      </c>
      <c r="J51" t="str">
        <f t="shared" si="1"/>
        <v>ECDSA</v>
      </c>
      <c r="K51" t="str">
        <f t="shared" si="12"/>
        <v>RC4_128</v>
      </c>
      <c r="L51" t="str">
        <f t="shared" si="13"/>
        <v>SHA</v>
      </c>
      <c r="N51" t="str">
        <f t="shared" si="15"/>
        <v/>
      </c>
      <c r="O51" t="str">
        <f t="shared" si="16"/>
        <v/>
      </c>
      <c r="P51" t="str">
        <f t="shared" si="17"/>
        <v/>
      </c>
      <c r="Q51" t="str">
        <f t="shared" si="18"/>
        <v>Y</v>
      </c>
      <c r="W51" t="s">
        <v>65</v>
      </c>
    </row>
    <row r="52" spans="1:26" x14ac:dyDescent="0.25">
      <c r="A52" t="s">
        <v>9</v>
      </c>
      <c r="B52">
        <f t="shared" si="6"/>
        <v>4</v>
      </c>
      <c r="C52">
        <f t="shared" si="7"/>
        <v>10</v>
      </c>
      <c r="D52">
        <f t="shared" si="7"/>
        <v>14</v>
      </c>
      <c r="E52" t="str">
        <f t="shared" si="14"/>
        <v>RSA</v>
      </c>
      <c r="F52">
        <f t="shared" si="8"/>
        <v>19</v>
      </c>
      <c r="G52">
        <f t="shared" si="9"/>
        <v>32</v>
      </c>
      <c r="H52" t="str">
        <f t="shared" si="10"/>
        <v>TLS</v>
      </c>
      <c r="I52" t="str">
        <f t="shared" si="11"/>
        <v>ECDHE</v>
      </c>
      <c r="J52" t="str">
        <f t="shared" si="1"/>
        <v>RSA</v>
      </c>
      <c r="K52" t="str">
        <f t="shared" si="12"/>
        <v>3DES_EDE_CBC</v>
      </c>
      <c r="L52" t="str">
        <f t="shared" si="13"/>
        <v>SHA</v>
      </c>
      <c r="N52" t="str">
        <f t="shared" si="15"/>
        <v/>
      </c>
      <c r="O52" t="str">
        <f t="shared" si="16"/>
        <v>Y</v>
      </c>
      <c r="P52" t="str">
        <f t="shared" si="17"/>
        <v/>
      </c>
      <c r="Q52" t="str">
        <f t="shared" si="18"/>
        <v/>
      </c>
      <c r="W52" t="s">
        <v>64</v>
      </c>
    </row>
    <row r="53" spans="1:26" x14ac:dyDescent="0.25">
      <c r="A53" t="s">
        <v>3</v>
      </c>
      <c r="B53">
        <f t="shared" si="6"/>
        <v>4</v>
      </c>
      <c r="C53">
        <f t="shared" si="7"/>
        <v>10</v>
      </c>
      <c r="D53">
        <f t="shared" si="7"/>
        <v>14</v>
      </c>
      <c r="E53" t="str">
        <f t="shared" si="14"/>
        <v>RSA</v>
      </c>
      <c r="F53">
        <f t="shared" si="8"/>
        <v>19</v>
      </c>
      <c r="G53">
        <f t="shared" si="9"/>
        <v>31</v>
      </c>
      <c r="H53" t="str">
        <f t="shared" si="10"/>
        <v>TLS</v>
      </c>
      <c r="I53" t="str">
        <f t="shared" si="11"/>
        <v>ECDHE</v>
      </c>
      <c r="J53" t="str">
        <f t="shared" si="1"/>
        <v>RSA</v>
      </c>
      <c r="K53" t="str">
        <f t="shared" si="12"/>
        <v>AES_128_CBC</v>
      </c>
      <c r="L53" t="str">
        <f t="shared" si="13"/>
        <v>SHA</v>
      </c>
      <c r="N53" t="str">
        <f t="shared" si="15"/>
        <v/>
      </c>
      <c r="O53" t="str">
        <f t="shared" si="16"/>
        <v>Y</v>
      </c>
      <c r="P53" t="str">
        <f t="shared" si="17"/>
        <v/>
      </c>
      <c r="Q53" t="str">
        <f t="shared" si="18"/>
        <v/>
      </c>
      <c r="W53" t="s">
        <v>63</v>
      </c>
    </row>
    <row r="54" spans="1:26" x14ac:dyDescent="0.25">
      <c r="A54" t="s">
        <v>0</v>
      </c>
      <c r="B54">
        <f t="shared" si="6"/>
        <v>4</v>
      </c>
      <c r="C54">
        <f t="shared" si="7"/>
        <v>10</v>
      </c>
      <c r="D54">
        <f t="shared" si="7"/>
        <v>14</v>
      </c>
      <c r="E54" t="str">
        <f t="shared" si="14"/>
        <v>RSA</v>
      </c>
      <c r="F54">
        <f t="shared" si="8"/>
        <v>19</v>
      </c>
      <c r="G54">
        <f t="shared" si="9"/>
        <v>31</v>
      </c>
      <c r="H54" t="str">
        <f t="shared" si="10"/>
        <v>TLS</v>
      </c>
      <c r="I54" t="str">
        <f t="shared" si="11"/>
        <v>ECDHE</v>
      </c>
      <c r="J54" t="str">
        <f t="shared" si="1"/>
        <v>RSA</v>
      </c>
      <c r="K54" t="str">
        <f t="shared" si="12"/>
        <v>AES_128_CBC</v>
      </c>
      <c r="L54" t="str">
        <f t="shared" si="13"/>
        <v>SHA256</v>
      </c>
      <c r="N54" t="str">
        <f t="shared" si="15"/>
        <v/>
      </c>
      <c r="O54" t="str">
        <f t="shared" si="16"/>
        <v>Y</v>
      </c>
      <c r="P54" t="str">
        <f t="shared" si="17"/>
        <v/>
      </c>
      <c r="Q54" t="str">
        <f t="shared" si="18"/>
        <v/>
      </c>
      <c r="W54" t="s">
        <v>4</v>
      </c>
    </row>
    <row r="55" spans="1:26" x14ac:dyDescent="0.25">
      <c r="A55" t="s">
        <v>6</v>
      </c>
      <c r="B55">
        <f t="shared" si="6"/>
        <v>4</v>
      </c>
      <c r="C55">
        <f t="shared" si="7"/>
        <v>10</v>
      </c>
      <c r="D55">
        <f t="shared" si="7"/>
        <v>14</v>
      </c>
      <c r="E55" t="str">
        <f t="shared" si="14"/>
        <v>RSA</v>
      </c>
      <c r="F55">
        <f t="shared" si="8"/>
        <v>19</v>
      </c>
      <c r="G55">
        <f t="shared" si="9"/>
        <v>31</v>
      </c>
      <c r="H55" t="str">
        <f t="shared" si="10"/>
        <v>TLS</v>
      </c>
      <c r="I55" t="str">
        <f t="shared" si="11"/>
        <v>ECDHE</v>
      </c>
      <c r="J55" t="str">
        <f t="shared" si="1"/>
        <v>RSA</v>
      </c>
      <c r="K55" t="str">
        <f t="shared" si="12"/>
        <v>AES_128_GCM</v>
      </c>
      <c r="L55" t="str">
        <f t="shared" si="13"/>
        <v>SHA256</v>
      </c>
      <c r="N55" t="str">
        <f t="shared" si="15"/>
        <v/>
      </c>
      <c r="O55" t="str">
        <f t="shared" si="16"/>
        <v>Y</v>
      </c>
      <c r="P55" t="str">
        <f t="shared" si="17"/>
        <v/>
      </c>
      <c r="Q55" t="str">
        <f t="shared" si="18"/>
        <v/>
      </c>
      <c r="W55" t="s">
        <v>1</v>
      </c>
    </row>
    <row r="56" spans="1:26" x14ac:dyDescent="0.25">
      <c r="A56" t="s">
        <v>27</v>
      </c>
      <c r="B56">
        <f t="shared" si="6"/>
        <v>4</v>
      </c>
      <c r="C56">
        <f t="shared" si="7"/>
        <v>10</v>
      </c>
      <c r="D56">
        <f t="shared" si="7"/>
        <v>14</v>
      </c>
      <c r="E56" t="str">
        <f t="shared" si="14"/>
        <v>RSA</v>
      </c>
      <c r="F56">
        <f t="shared" si="8"/>
        <v>19</v>
      </c>
      <c r="G56">
        <f t="shared" si="9"/>
        <v>24</v>
      </c>
      <c r="H56" t="str">
        <f t="shared" si="10"/>
        <v>TLS</v>
      </c>
      <c r="I56" t="str">
        <f t="shared" si="11"/>
        <v>ECDHE</v>
      </c>
      <c r="J56" t="str">
        <f t="shared" si="1"/>
        <v>RSA</v>
      </c>
      <c r="K56" t="str">
        <f t="shared" si="12"/>
        <v>NULL</v>
      </c>
      <c r="L56" t="str">
        <f t="shared" si="13"/>
        <v>SHA</v>
      </c>
      <c r="N56" t="str">
        <f t="shared" si="15"/>
        <v/>
      </c>
      <c r="O56" t="str">
        <f t="shared" si="16"/>
        <v>Y</v>
      </c>
      <c r="P56" t="str">
        <f t="shared" si="17"/>
        <v/>
      </c>
      <c r="Q56" t="str">
        <f t="shared" si="18"/>
        <v/>
      </c>
      <c r="W56" t="s">
        <v>7</v>
      </c>
    </row>
    <row r="57" spans="1:26" x14ac:dyDescent="0.25">
      <c r="A57" t="s">
        <v>18</v>
      </c>
      <c r="B57">
        <f t="shared" si="6"/>
        <v>4</v>
      </c>
      <c r="C57">
        <f t="shared" si="7"/>
        <v>10</v>
      </c>
      <c r="D57">
        <f t="shared" si="7"/>
        <v>14</v>
      </c>
      <c r="E57" t="str">
        <f t="shared" si="14"/>
        <v>RSA</v>
      </c>
      <c r="F57">
        <f t="shared" si="8"/>
        <v>19</v>
      </c>
      <c r="G57">
        <f t="shared" si="9"/>
        <v>27</v>
      </c>
      <c r="H57" t="str">
        <f t="shared" si="10"/>
        <v>TLS</v>
      </c>
      <c r="I57" t="str">
        <f t="shared" si="11"/>
        <v>ECDHE</v>
      </c>
      <c r="J57" t="str">
        <f t="shared" si="1"/>
        <v>RSA</v>
      </c>
      <c r="K57" t="str">
        <f t="shared" si="12"/>
        <v>RC4_128</v>
      </c>
      <c r="L57" t="str">
        <f t="shared" si="13"/>
        <v>SHA</v>
      </c>
      <c r="N57" t="str">
        <f t="shared" si="15"/>
        <v/>
      </c>
      <c r="O57" t="str">
        <f t="shared" si="16"/>
        <v>Y</v>
      </c>
      <c r="P57" t="str">
        <f t="shared" si="17"/>
        <v/>
      </c>
      <c r="Q57" t="str">
        <f t="shared" si="18"/>
        <v/>
      </c>
      <c r="W57" t="s">
        <v>26</v>
      </c>
    </row>
    <row r="58" spans="1:26" x14ac:dyDescent="0.25">
      <c r="A58" s="6" t="s">
        <v>68</v>
      </c>
      <c r="B58" s="6">
        <f t="shared" si="6"/>
        <v>4</v>
      </c>
      <c r="C58" s="6">
        <f t="shared" si="7"/>
        <v>9</v>
      </c>
      <c r="D58" s="6">
        <f t="shared" si="7"/>
        <v>16</v>
      </c>
      <c r="E58" s="6" t="str">
        <f t="shared" si="14"/>
        <v>EXPORT</v>
      </c>
      <c r="F58" s="6">
        <f t="shared" si="8"/>
        <v>21</v>
      </c>
      <c r="G58" s="6">
        <f t="shared" si="9"/>
        <v>32</v>
      </c>
      <c r="H58" s="6" t="str">
        <f t="shared" si="10"/>
        <v>TLS</v>
      </c>
      <c r="I58" s="6" t="str">
        <f t="shared" si="11"/>
        <v>KRB5</v>
      </c>
      <c r="J58" s="6" t="str">
        <f t="shared" si="1"/>
        <v>NULL</v>
      </c>
      <c r="K58" s="6" t="str">
        <f t="shared" si="12"/>
        <v>DES_CBC_40</v>
      </c>
      <c r="L58" s="6" t="str">
        <f t="shared" si="13"/>
        <v>MD5</v>
      </c>
      <c r="M58" s="6"/>
      <c r="N58" s="6" t="str">
        <f t="shared" si="15"/>
        <v/>
      </c>
      <c r="O58" s="6" t="str">
        <f t="shared" si="16"/>
        <v/>
      </c>
      <c r="P58" s="6" t="str">
        <f t="shared" si="17"/>
        <v/>
      </c>
      <c r="Q58" s="6" t="str">
        <f t="shared" si="18"/>
        <v/>
      </c>
    </row>
    <row r="59" spans="1:26" x14ac:dyDescent="0.25">
      <c r="A59" s="6" t="s">
        <v>67</v>
      </c>
      <c r="B59" s="6">
        <f t="shared" si="6"/>
        <v>4</v>
      </c>
      <c r="C59" s="6">
        <f t="shared" si="7"/>
        <v>9</v>
      </c>
      <c r="D59" s="6">
        <f t="shared" si="7"/>
        <v>16</v>
      </c>
      <c r="E59" s="6" t="str">
        <f t="shared" si="14"/>
        <v>EXPORT</v>
      </c>
      <c r="F59" s="6">
        <f t="shared" si="8"/>
        <v>21</v>
      </c>
      <c r="G59" s="6">
        <f t="shared" si="9"/>
        <v>32</v>
      </c>
      <c r="H59" s="6" t="str">
        <f t="shared" si="10"/>
        <v>TLS</v>
      </c>
      <c r="I59" s="6" t="str">
        <f t="shared" si="11"/>
        <v>KRB5</v>
      </c>
      <c r="J59" s="6" t="str">
        <f t="shared" si="1"/>
        <v>NULL</v>
      </c>
      <c r="K59" s="6" t="str">
        <f t="shared" si="12"/>
        <v>DES_CBC_40</v>
      </c>
      <c r="L59" s="6" t="str">
        <f t="shared" si="13"/>
        <v>SHA</v>
      </c>
      <c r="M59" s="6"/>
      <c r="N59" s="6" t="str">
        <f t="shared" si="15"/>
        <v/>
      </c>
      <c r="O59" s="6" t="str">
        <f t="shared" si="16"/>
        <v/>
      </c>
      <c r="P59" s="6" t="str">
        <f t="shared" si="17"/>
        <v/>
      </c>
      <c r="Q59" s="6" t="str">
        <f t="shared" si="18"/>
        <v/>
      </c>
    </row>
    <row r="60" spans="1:26" x14ac:dyDescent="0.25">
      <c r="A60" s="6" t="s">
        <v>70</v>
      </c>
      <c r="B60" s="6">
        <f t="shared" si="6"/>
        <v>4</v>
      </c>
      <c r="C60" s="6">
        <f t="shared" si="7"/>
        <v>9</v>
      </c>
      <c r="D60" s="6">
        <f t="shared" si="7"/>
        <v>16</v>
      </c>
      <c r="E60" s="6" t="str">
        <f t="shared" si="14"/>
        <v>EXPORT</v>
      </c>
      <c r="F60" s="6">
        <f t="shared" si="8"/>
        <v>21</v>
      </c>
      <c r="G60" s="6">
        <f t="shared" si="9"/>
        <v>28</v>
      </c>
      <c r="H60" s="6" t="str">
        <f t="shared" si="10"/>
        <v>TLS</v>
      </c>
      <c r="I60" s="6" t="str">
        <f t="shared" si="11"/>
        <v>KRB5</v>
      </c>
      <c r="J60" s="6" t="str">
        <f t="shared" si="1"/>
        <v>NULL</v>
      </c>
      <c r="K60" s="6" t="str">
        <f t="shared" si="12"/>
        <v>RC4_40</v>
      </c>
      <c r="L60" s="6" t="str">
        <f t="shared" si="13"/>
        <v>MD5</v>
      </c>
      <c r="M60" s="6"/>
      <c r="N60" s="6" t="str">
        <f t="shared" si="15"/>
        <v/>
      </c>
      <c r="O60" s="6" t="str">
        <f t="shared" si="16"/>
        <v/>
      </c>
      <c r="P60" s="6" t="str">
        <f t="shared" si="17"/>
        <v/>
      </c>
      <c r="Q60" s="6" t="str">
        <f t="shared" si="18"/>
        <v/>
      </c>
    </row>
    <row r="61" spans="1:26" x14ac:dyDescent="0.25">
      <c r="A61" s="6" t="s">
        <v>69</v>
      </c>
      <c r="B61" s="6">
        <f t="shared" si="6"/>
        <v>4</v>
      </c>
      <c r="C61" s="6">
        <f t="shared" si="7"/>
        <v>9</v>
      </c>
      <c r="D61" s="6">
        <f t="shared" si="7"/>
        <v>16</v>
      </c>
      <c r="E61" s="6" t="str">
        <f t="shared" si="14"/>
        <v>EXPORT</v>
      </c>
      <c r="F61" s="6">
        <f t="shared" si="8"/>
        <v>21</v>
      </c>
      <c r="G61" s="6">
        <f t="shared" si="9"/>
        <v>28</v>
      </c>
      <c r="H61" s="6" t="str">
        <f t="shared" si="10"/>
        <v>TLS</v>
      </c>
      <c r="I61" s="6" t="str">
        <f t="shared" si="11"/>
        <v>KRB5</v>
      </c>
      <c r="J61" s="6" t="str">
        <f t="shared" si="1"/>
        <v>NULL</v>
      </c>
      <c r="K61" s="6" t="str">
        <f t="shared" si="12"/>
        <v>RC4_40</v>
      </c>
      <c r="L61" s="6" t="str">
        <f t="shared" si="13"/>
        <v>SHA</v>
      </c>
      <c r="M61" s="6"/>
      <c r="N61" s="6" t="str">
        <f t="shared" si="15"/>
        <v/>
      </c>
      <c r="O61" s="6" t="str">
        <f t="shared" si="16"/>
        <v/>
      </c>
      <c r="P61" s="6" t="str">
        <f t="shared" si="17"/>
        <v/>
      </c>
      <c r="Q61" s="6" t="str">
        <f t="shared" si="18"/>
        <v/>
      </c>
    </row>
    <row r="62" spans="1:26" x14ac:dyDescent="0.25">
      <c r="A62" s="6" t="s">
        <v>62</v>
      </c>
      <c r="B62" s="6">
        <f t="shared" si="6"/>
        <v>4</v>
      </c>
      <c r="C62" s="6">
        <f t="shared" si="7"/>
        <v>9</v>
      </c>
      <c r="D62" s="6">
        <f t="shared" si="7"/>
        <v>14</v>
      </c>
      <c r="E62" s="6" t="str">
        <f t="shared" si="14"/>
        <v>WITH</v>
      </c>
      <c r="F62" s="6">
        <f t="shared" si="8"/>
        <v>14</v>
      </c>
      <c r="G62" s="6">
        <f t="shared" si="9"/>
        <v>27</v>
      </c>
      <c r="H62" s="6" t="str">
        <f t="shared" si="10"/>
        <v>TLS</v>
      </c>
      <c r="I62" s="6" t="str">
        <f t="shared" si="11"/>
        <v>KRB5</v>
      </c>
      <c r="J62" s="6" t="str">
        <f t="shared" si="1"/>
        <v>NULL</v>
      </c>
      <c r="K62" s="6" t="str">
        <f t="shared" si="12"/>
        <v>3DES_EDE_CBC</v>
      </c>
      <c r="L62" s="6" t="str">
        <f t="shared" si="13"/>
        <v>MD5</v>
      </c>
      <c r="M62" s="6"/>
      <c r="N62" s="6" t="str">
        <f t="shared" si="15"/>
        <v/>
      </c>
      <c r="O62" s="6" t="str">
        <f t="shared" si="16"/>
        <v/>
      </c>
      <c r="P62" s="6" t="str">
        <f t="shared" si="17"/>
        <v/>
      </c>
      <c r="Q62" s="6" t="str">
        <f t="shared" si="18"/>
        <v/>
      </c>
    </row>
    <row r="63" spans="1:26" x14ac:dyDescent="0.25">
      <c r="A63" s="6" t="s">
        <v>61</v>
      </c>
      <c r="B63" s="6">
        <f t="shared" si="6"/>
        <v>4</v>
      </c>
      <c r="C63" s="6">
        <f t="shared" si="7"/>
        <v>9</v>
      </c>
      <c r="D63" s="6">
        <f t="shared" si="7"/>
        <v>14</v>
      </c>
      <c r="E63" s="6" t="str">
        <f t="shared" si="14"/>
        <v>WITH</v>
      </c>
      <c r="F63" s="6">
        <f t="shared" si="8"/>
        <v>14</v>
      </c>
      <c r="G63" s="6">
        <f t="shared" si="9"/>
        <v>27</v>
      </c>
      <c r="H63" s="6" t="str">
        <f t="shared" si="10"/>
        <v>TLS</v>
      </c>
      <c r="I63" s="6" t="str">
        <f t="shared" si="11"/>
        <v>KRB5</v>
      </c>
      <c r="J63" s="6" t="str">
        <f t="shared" si="1"/>
        <v>NULL</v>
      </c>
      <c r="K63" s="6" t="str">
        <f t="shared" si="12"/>
        <v>3DES_EDE_CBC</v>
      </c>
      <c r="L63" s="6" t="str">
        <f t="shared" si="13"/>
        <v>SHA</v>
      </c>
      <c r="M63" s="6"/>
      <c r="N63" s="6" t="str">
        <f t="shared" si="15"/>
        <v/>
      </c>
      <c r="O63" s="6" t="str">
        <f t="shared" si="16"/>
        <v/>
      </c>
      <c r="P63" s="6" t="str">
        <f t="shared" si="17"/>
        <v/>
      </c>
      <c r="Q63" s="6" t="str">
        <f t="shared" si="18"/>
        <v/>
      </c>
    </row>
    <row r="64" spans="1:26" x14ac:dyDescent="0.25">
      <c r="A64" s="6" t="s">
        <v>66</v>
      </c>
      <c r="B64" s="6">
        <f t="shared" si="6"/>
        <v>4</v>
      </c>
      <c r="C64" s="6">
        <f t="shared" si="7"/>
        <v>9</v>
      </c>
      <c r="D64" s="6">
        <f t="shared" si="7"/>
        <v>14</v>
      </c>
      <c r="E64" s="6" t="str">
        <f t="shared" si="14"/>
        <v>WITH</v>
      </c>
      <c r="F64" s="6">
        <f t="shared" si="8"/>
        <v>14</v>
      </c>
      <c r="G64" s="6">
        <f t="shared" si="9"/>
        <v>22</v>
      </c>
      <c r="H64" s="6" t="str">
        <f t="shared" si="10"/>
        <v>TLS</v>
      </c>
      <c r="I64" s="6" t="str">
        <f t="shared" si="11"/>
        <v>KRB5</v>
      </c>
      <c r="J64" s="6" t="str">
        <f t="shared" si="1"/>
        <v>NULL</v>
      </c>
      <c r="K64" s="6" t="str">
        <f t="shared" si="12"/>
        <v>DES_CBC</v>
      </c>
      <c r="L64" s="6" t="str">
        <f t="shared" si="13"/>
        <v>MD5</v>
      </c>
      <c r="M64" s="6"/>
      <c r="N64" s="6" t="str">
        <f t="shared" si="15"/>
        <v/>
      </c>
      <c r="O64" s="6" t="str">
        <f t="shared" si="16"/>
        <v/>
      </c>
      <c r="P64" s="6" t="str">
        <f t="shared" si="17"/>
        <v/>
      </c>
      <c r="Q64" s="6" t="str">
        <f t="shared" si="18"/>
        <v/>
      </c>
    </row>
    <row r="65" spans="1:17" x14ac:dyDescent="0.25">
      <c r="A65" s="6" t="s">
        <v>65</v>
      </c>
      <c r="B65" s="6">
        <f t="shared" si="6"/>
        <v>4</v>
      </c>
      <c r="C65" s="6">
        <f t="shared" si="7"/>
        <v>9</v>
      </c>
      <c r="D65" s="6">
        <f t="shared" si="7"/>
        <v>14</v>
      </c>
      <c r="E65" s="6" t="str">
        <f t="shared" ref="E65:E72" si="19">MID($A65, C65+1,D65-C65-1)</f>
        <v>WITH</v>
      </c>
      <c r="F65" s="6">
        <f t="shared" si="8"/>
        <v>14</v>
      </c>
      <c r="G65" s="6">
        <f t="shared" si="9"/>
        <v>22</v>
      </c>
      <c r="H65" s="6" t="str">
        <f t="shared" si="10"/>
        <v>TLS</v>
      </c>
      <c r="I65" s="6" t="str">
        <f t="shared" si="11"/>
        <v>KRB5</v>
      </c>
      <c r="J65" s="6" t="str">
        <f t="shared" si="1"/>
        <v>NULL</v>
      </c>
      <c r="K65" s="6" t="str">
        <f t="shared" si="12"/>
        <v>DES_CBC</v>
      </c>
      <c r="L65" s="6" t="str">
        <f t="shared" si="13"/>
        <v>SHA</v>
      </c>
      <c r="M65" s="6"/>
      <c r="N65" s="6" t="str">
        <f t="shared" ref="N65:N72" si="20">IF(ISERROR(MATCH($A65,AB:AB, 0)),"","Y")</f>
        <v/>
      </c>
      <c r="O65" s="6" t="str">
        <f t="shared" ref="O65:O72" si="21">IF(ISERROR(MATCH($A65,S:S, 0)),"","Y")</f>
        <v/>
      </c>
      <c r="P65" s="6" t="str">
        <f t="shared" ref="P65:P72" si="22">IF(ISERROR(MATCH($A65,V:V, 0)),"","Y")</f>
        <v/>
      </c>
      <c r="Q65" s="6" t="str">
        <f t="shared" ref="Q65:Q72" si="23">IF(ISERROR(MATCH($A65,Y:Y, 0)),"","Y")</f>
        <v/>
      </c>
    </row>
    <row r="66" spans="1:17" x14ac:dyDescent="0.25">
      <c r="A66" s="6" t="s">
        <v>64</v>
      </c>
      <c r="B66" s="6">
        <f t="shared" ref="B66:B72" si="24">FIND("_",$A66)</f>
        <v>4</v>
      </c>
      <c r="C66" s="6">
        <f t="shared" ref="C66:D72" si="25">FIND("_",$A66,B66+1)</f>
        <v>9</v>
      </c>
      <c r="D66" s="6">
        <f t="shared" si="25"/>
        <v>14</v>
      </c>
      <c r="E66" s="6" t="str">
        <f t="shared" si="19"/>
        <v>WITH</v>
      </c>
      <c r="F66" s="6">
        <f t="shared" ref="F66:F72" si="26">FIND("_WITH_",$A66)+5</f>
        <v>14</v>
      </c>
      <c r="G66" s="6">
        <f t="shared" ref="G66:G72" si="27">FIND("~",SUBSTITUTE(A66,"_","~",LEN(A66)-LEN(SUBSTITUTE(A66,"_",""))))</f>
        <v>22</v>
      </c>
      <c r="H66" s="6" t="str">
        <f t="shared" ref="H66:H72" si="28">MID(A66,1,FIND("_",A66)-1)</f>
        <v>TLS</v>
      </c>
      <c r="I66" s="6" t="str">
        <f t="shared" ref="I66:I72" si="29">MID($A66, B66+1,C66-B66-1)</f>
        <v>KRB5</v>
      </c>
      <c r="J66" s="6" t="str">
        <f t="shared" ref="J66:J72" si="30">IF(OR(E66="anon",E66="with",E66="EXPORT"),"NULL",E66)</f>
        <v>NULL</v>
      </c>
      <c r="K66" s="6" t="str">
        <f t="shared" ref="K66:K72" si="31">MID($A66, F66+1,G66-F66-1)</f>
        <v>RC4_128</v>
      </c>
      <c r="L66" s="6" t="str">
        <f t="shared" ref="L66:L72" si="32">MID(A66, G66+1,10)</f>
        <v>MD5</v>
      </c>
      <c r="M66" s="6"/>
      <c r="N66" s="6" t="str">
        <f t="shared" si="20"/>
        <v/>
      </c>
      <c r="O66" s="6" t="str">
        <f t="shared" si="21"/>
        <v/>
      </c>
      <c r="P66" s="6" t="str">
        <f t="shared" si="22"/>
        <v/>
      </c>
      <c r="Q66" s="6" t="str">
        <f t="shared" si="23"/>
        <v/>
      </c>
    </row>
    <row r="67" spans="1:17" x14ac:dyDescent="0.25">
      <c r="A67" s="6" t="s">
        <v>63</v>
      </c>
      <c r="B67" s="6">
        <f t="shared" si="24"/>
        <v>4</v>
      </c>
      <c r="C67" s="6">
        <f t="shared" si="25"/>
        <v>9</v>
      </c>
      <c r="D67" s="6">
        <f t="shared" si="25"/>
        <v>14</v>
      </c>
      <c r="E67" s="6" t="str">
        <f t="shared" si="19"/>
        <v>WITH</v>
      </c>
      <c r="F67" s="6">
        <f t="shared" si="26"/>
        <v>14</v>
      </c>
      <c r="G67" s="6">
        <f t="shared" si="27"/>
        <v>22</v>
      </c>
      <c r="H67" s="6" t="str">
        <f t="shared" si="28"/>
        <v>TLS</v>
      </c>
      <c r="I67" s="6" t="str">
        <f t="shared" si="29"/>
        <v>KRB5</v>
      </c>
      <c r="J67" s="6" t="str">
        <f t="shared" si="30"/>
        <v>NULL</v>
      </c>
      <c r="K67" s="6" t="str">
        <f t="shared" si="31"/>
        <v>RC4_128</v>
      </c>
      <c r="L67" s="6" t="str">
        <f t="shared" si="32"/>
        <v>SHA</v>
      </c>
      <c r="M67" s="6"/>
      <c r="N67" s="6" t="str">
        <f t="shared" si="20"/>
        <v/>
      </c>
      <c r="O67" s="6" t="str">
        <f t="shared" si="21"/>
        <v/>
      </c>
      <c r="P67" s="6" t="str">
        <f t="shared" si="22"/>
        <v/>
      </c>
      <c r="Q67" s="6" t="str">
        <f t="shared" si="23"/>
        <v/>
      </c>
    </row>
    <row r="68" spans="1:17" x14ac:dyDescent="0.25">
      <c r="A68" t="s">
        <v>4</v>
      </c>
      <c r="B68">
        <f t="shared" si="24"/>
        <v>4</v>
      </c>
      <c r="C68">
        <f t="shared" si="25"/>
        <v>8</v>
      </c>
      <c r="D68">
        <f t="shared" si="25"/>
        <v>13</v>
      </c>
      <c r="E68" t="str">
        <f t="shared" si="19"/>
        <v>WITH</v>
      </c>
      <c r="F68">
        <f t="shared" si="26"/>
        <v>13</v>
      </c>
      <c r="G68">
        <f t="shared" si="27"/>
        <v>25</v>
      </c>
      <c r="H68" t="str">
        <f t="shared" si="28"/>
        <v>TLS</v>
      </c>
      <c r="I68" t="str">
        <f t="shared" si="29"/>
        <v>RSA</v>
      </c>
      <c r="J68" t="str">
        <f t="shared" si="30"/>
        <v>NULL</v>
      </c>
      <c r="K68" t="str">
        <f t="shared" si="31"/>
        <v>AES_128_CBC</v>
      </c>
      <c r="L68" t="str">
        <f t="shared" si="32"/>
        <v>SHA</v>
      </c>
      <c r="N68" t="str">
        <f t="shared" si="20"/>
        <v/>
      </c>
      <c r="O68" t="str">
        <f t="shared" si="21"/>
        <v>Y</v>
      </c>
      <c r="P68" t="str">
        <f t="shared" si="22"/>
        <v/>
      </c>
      <c r="Q68" t="str">
        <f t="shared" si="23"/>
        <v/>
      </c>
    </row>
    <row r="69" spans="1:17" x14ac:dyDescent="0.25">
      <c r="A69" t="s">
        <v>1</v>
      </c>
      <c r="B69">
        <f t="shared" si="24"/>
        <v>4</v>
      </c>
      <c r="C69">
        <f t="shared" si="25"/>
        <v>8</v>
      </c>
      <c r="D69">
        <f t="shared" si="25"/>
        <v>13</v>
      </c>
      <c r="E69" t="str">
        <f t="shared" si="19"/>
        <v>WITH</v>
      </c>
      <c r="F69">
        <f t="shared" si="26"/>
        <v>13</v>
      </c>
      <c r="G69">
        <f t="shared" si="27"/>
        <v>25</v>
      </c>
      <c r="H69" t="str">
        <f t="shared" si="28"/>
        <v>TLS</v>
      </c>
      <c r="I69" t="str">
        <f t="shared" si="29"/>
        <v>RSA</v>
      </c>
      <c r="J69" t="str">
        <f t="shared" si="30"/>
        <v>NULL</v>
      </c>
      <c r="K69" t="str">
        <f t="shared" si="31"/>
        <v>AES_128_CBC</v>
      </c>
      <c r="L69" t="str">
        <f t="shared" si="32"/>
        <v>SHA256</v>
      </c>
      <c r="N69" t="str">
        <f t="shared" si="20"/>
        <v/>
      </c>
      <c r="O69" t="str">
        <f t="shared" si="21"/>
        <v>Y</v>
      </c>
      <c r="P69" t="str">
        <f t="shared" si="22"/>
        <v/>
      </c>
      <c r="Q69" t="str">
        <f t="shared" si="23"/>
        <v/>
      </c>
    </row>
    <row r="70" spans="1:17" x14ac:dyDescent="0.25">
      <c r="A70" t="s">
        <v>7</v>
      </c>
      <c r="B70">
        <f t="shared" si="24"/>
        <v>4</v>
      </c>
      <c r="C70">
        <f t="shared" si="25"/>
        <v>8</v>
      </c>
      <c r="D70">
        <f t="shared" si="25"/>
        <v>13</v>
      </c>
      <c r="E70" t="str">
        <f t="shared" si="19"/>
        <v>WITH</v>
      </c>
      <c r="F70">
        <f t="shared" si="26"/>
        <v>13</v>
      </c>
      <c r="G70">
        <f t="shared" si="27"/>
        <v>25</v>
      </c>
      <c r="H70" t="str">
        <f t="shared" si="28"/>
        <v>TLS</v>
      </c>
      <c r="I70" t="str">
        <f t="shared" si="29"/>
        <v>RSA</v>
      </c>
      <c r="J70" t="str">
        <f t="shared" si="30"/>
        <v>NULL</v>
      </c>
      <c r="K70" t="str">
        <f t="shared" si="31"/>
        <v>AES_128_GCM</v>
      </c>
      <c r="L70" t="str">
        <f t="shared" si="32"/>
        <v>SHA256</v>
      </c>
      <c r="N70" t="str">
        <f t="shared" si="20"/>
        <v/>
      </c>
      <c r="O70" t="str">
        <f t="shared" si="21"/>
        <v>Y</v>
      </c>
      <c r="P70" t="str">
        <f t="shared" si="22"/>
        <v/>
      </c>
      <c r="Q70" t="str">
        <f t="shared" si="23"/>
        <v/>
      </c>
    </row>
    <row r="71" spans="1:17" x14ac:dyDescent="0.25">
      <c r="A71" t="s">
        <v>26</v>
      </c>
      <c r="B71">
        <f t="shared" si="24"/>
        <v>4</v>
      </c>
      <c r="C71">
        <f t="shared" si="25"/>
        <v>8</v>
      </c>
      <c r="D71">
        <f t="shared" si="25"/>
        <v>13</v>
      </c>
      <c r="E71" t="str">
        <f t="shared" si="19"/>
        <v>WITH</v>
      </c>
      <c r="F71">
        <f t="shared" si="26"/>
        <v>13</v>
      </c>
      <c r="G71">
        <f t="shared" si="27"/>
        <v>18</v>
      </c>
      <c r="H71" t="str">
        <f t="shared" si="28"/>
        <v>TLS</v>
      </c>
      <c r="I71" t="str">
        <f t="shared" si="29"/>
        <v>RSA</v>
      </c>
      <c r="J71" t="str">
        <f t="shared" si="30"/>
        <v>NULL</v>
      </c>
      <c r="K71" t="str">
        <f t="shared" si="31"/>
        <v>NULL</v>
      </c>
      <c r="L71" t="str">
        <f t="shared" si="32"/>
        <v>SHA256</v>
      </c>
      <c r="N71" t="str">
        <f t="shared" si="20"/>
        <v/>
      </c>
      <c r="O71" t="str">
        <f t="shared" si="21"/>
        <v>Y</v>
      </c>
      <c r="P71" t="str">
        <f t="shared" si="22"/>
        <v/>
      </c>
      <c r="Q71" t="str">
        <f t="shared" si="23"/>
        <v/>
      </c>
    </row>
    <row r="72" spans="1:17" x14ac:dyDescent="0.25">
      <c r="A72" t="s">
        <v>110</v>
      </c>
      <c r="B72">
        <f t="shared" si="24"/>
        <v>4</v>
      </c>
      <c r="C72">
        <f t="shared" si="25"/>
        <v>7</v>
      </c>
      <c r="D72">
        <f t="shared" si="25"/>
        <v>11</v>
      </c>
      <c r="E72" t="str">
        <f t="shared" si="19"/>
        <v>DSS</v>
      </c>
      <c r="F72">
        <f t="shared" si="26"/>
        <v>16</v>
      </c>
      <c r="G72">
        <f t="shared" si="27"/>
        <v>29</v>
      </c>
      <c r="H72" t="str">
        <f t="shared" si="28"/>
        <v>TLS</v>
      </c>
      <c r="I72" t="str">
        <f t="shared" si="29"/>
        <v>DH</v>
      </c>
      <c r="J72" t="str">
        <f t="shared" si="30"/>
        <v>DSS</v>
      </c>
      <c r="K72" t="str">
        <f t="shared" si="31"/>
        <v>3DES_EDE_CBC</v>
      </c>
      <c r="L72" t="str">
        <f t="shared" si="32"/>
        <v>SHA</v>
      </c>
      <c r="N72" t="str">
        <f t="shared" si="20"/>
        <v/>
      </c>
      <c r="O72" t="str">
        <f t="shared" si="21"/>
        <v/>
      </c>
      <c r="P72" t="str">
        <f t="shared" si="22"/>
        <v/>
      </c>
      <c r="Q72" t="str">
        <f t="shared" si="23"/>
        <v/>
      </c>
    </row>
  </sheetData>
  <autoFilter ref="A1:Q1"/>
  <sortState ref="A2:A72">
    <sortCondition ref="A2"/>
  </sortState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"/>
  <sheetViews>
    <sheetView workbookViewId="0">
      <selection activeCell="A2" sqref="A2:A38"/>
    </sheetView>
  </sheetViews>
  <sheetFormatPr defaultRowHeight="15" x14ac:dyDescent="0.25"/>
  <cols>
    <col min="1" max="1" width="39.85546875" bestFit="1" customWidth="1"/>
    <col min="2" max="2" width="13.140625" bestFit="1" customWidth="1"/>
    <col min="3" max="3" width="14.140625" bestFit="1" customWidth="1"/>
    <col min="4" max="4" width="7.5703125" bestFit="1" customWidth="1"/>
  </cols>
  <sheetData>
    <row r="1" spans="1:4" x14ac:dyDescent="0.25">
      <c r="A1" t="s">
        <v>135</v>
      </c>
      <c r="B1" t="s">
        <v>80</v>
      </c>
      <c r="C1" t="s">
        <v>137</v>
      </c>
      <c r="D1" t="s">
        <v>136</v>
      </c>
    </row>
    <row r="2" spans="1:4" x14ac:dyDescent="0.25">
      <c r="A2" t="s">
        <v>94</v>
      </c>
      <c r="B2" t="s">
        <v>95</v>
      </c>
      <c r="C2" t="s">
        <v>95</v>
      </c>
      <c r="D2" t="s">
        <v>95</v>
      </c>
    </row>
    <row r="3" spans="1:4" x14ac:dyDescent="0.25">
      <c r="A3" t="s">
        <v>96</v>
      </c>
      <c r="B3" t="s">
        <v>75</v>
      </c>
      <c r="C3" t="s">
        <v>95</v>
      </c>
      <c r="D3" t="s">
        <v>97</v>
      </c>
    </row>
    <row r="4" spans="1:4" x14ac:dyDescent="0.25">
      <c r="A4" t="s">
        <v>98</v>
      </c>
      <c r="B4" t="s">
        <v>75</v>
      </c>
      <c r="C4" t="s">
        <v>95</v>
      </c>
      <c r="D4" t="s">
        <v>99</v>
      </c>
    </row>
    <row r="5" spans="1:4" x14ac:dyDescent="0.25">
      <c r="A5" t="s">
        <v>26</v>
      </c>
      <c r="B5" t="s">
        <v>75</v>
      </c>
      <c r="C5" t="s">
        <v>95</v>
      </c>
      <c r="D5" t="s">
        <v>100</v>
      </c>
    </row>
    <row r="6" spans="1:4" x14ac:dyDescent="0.25">
      <c r="A6" t="s">
        <v>101</v>
      </c>
      <c r="B6" t="s">
        <v>75</v>
      </c>
      <c r="C6" t="s">
        <v>102</v>
      </c>
      <c r="D6" t="s">
        <v>97</v>
      </c>
    </row>
    <row r="7" spans="1:4" x14ac:dyDescent="0.25">
      <c r="A7" t="s">
        <v>103</v>
      </c>
      <c r="B7" t="s">
        <v>75</v>
      </c>
      <c r="C7" t="s">
        <v>102</v>
      </c>
      <c r="D7" t="s">
        <v>99</v>
      </c>
    </row>
    <row r="8" spans="1:4" x14ac:dyDescent="0.25">
      <c r="A8" t="s">
        <v>104</v>
      </c>
      <c r="B8" t="s">
        <v>75</v>
      </c>
      <c r="C8" t="s">
        <v>105</v>
      </c>
      <c r="D8" t="s">
        <v>99</v>
      </c>
    </row>
    <row r="9" spans="1:4" x14ac:dyDescent="0.25">
      <c r="A9" t="s">
        <v>4</v>
      </c>
      <c r="B9" t="s">
        <v>75</v>
      </c>
      <c r="C9" t="s">
        <v>106</v>
      </c>
      <c r="D9" t="s">
        <v>99</v>
      </c>
    </row>
    <row r="10" spans="1:4" x14ac:dyDescent="0.25">
      <c r="A10" t="s">
        <v>107</v>
      </c>
      <c r="B10" t="s">
        <v>75</v>
      </c>
      <c r="C10" t="s">
        <v>108</v>
      </c>
      <c r="D10" t="s">
        <v>99</v>
      </c>
    </row>
    <row r="11" spans="1:4" x14ac:dyDescent="0.25">
      <c r="A11" t="s">
        <v>1</v>
      </c>
      <c r="B11" t="s">
        <v>75</v>
      </c>
      <c r="C11" t="s">
        <v>106</v>
      </c>
      <c r="D11" t="s">
        <v>100</v>
      </c>
    </row>
    <row r="12" spans="1:4" x14ac:dyDescent="0.25">
      <c r="A12" t="s">
        <v>109</v>
      </c>
      <c r="B12" t="s">
        <v>75</v>
      </c>
      <c r="C12" t="s">
        <v>108</v>
      </c>
      <c r="D12" t="s">
        <v>100</v>
      </c>
    </row>
    <row r="13" spans="1:4" x14ac:dyDescent="0.25">
      <c r="A13" t="s">
        <v>110</v>
      </c>
      <c r="B13" t="s">
        <v>111</v>
      </c>
      <c r="C13" t="s">
        <v>105</v>
      </c>
      <c r="D13" t="s">
        <v>99</v>
      </c>
    </row>
    <row r="14" spans="1:4" x14ac:dyDescent="0.25">
      <c r="A14" t="s">
        <v>112</v>
      </c>
      <c r="B14" t="s">
        <v>113</v>
      </c>
      <c r="C14" t="s">
        <v>105</v>
      </c>
      <c r="D14" t="s">
        <v>99</v>
      </c>
    </row>
    <row r="15" spans="1:4" x14ac:dyDescent="0.25">
      <c r="A15" t="s">
        <v>114</v>
      </c>
      <c r="B15" t="s">
        <v>115</v>
      </c>
      <c r="C15" t="s">
        <v>105</v>
      </c>
      <c r="D15" t="s">
        <v>99</v>
      </c>
    </row>
    <row r="16" spans="1:4" x14ac:dyDescent="0.25">
      <c r="A16" t="s">
        <v>116</v>
      </c>
      <c r="B16" t="s">
        <v>117</v>
      </c>
      <c r="C16" t="s">
        <v>105</v>
      </c>
      <c r="D16" t="s">
        <v>99</v>
      </c>
    </row>
    <row r="17" spans="1:4" x14ac:dyDescent="0.25">
      <c r="A17" t="s">
        <v>118</v>
      </c>
      <c r="B17" t="s">
        <v>119</v>
      </c>
      <c r="C17" t="s">
        <v>102</v>
      </c>
      <c r="D17" t="s">
        <v>97</v>
      </c>
    </row>
    <row r="18" spans="1:4" x14ac:dyDescent="0.25">
      <c r="A18" t="s">
        <v>120</v>
      </c>
      <c r="B18" t="s">
        <v>119</v>
      </c>
      <c r="C18" t="s">
        <v>105</v>
      </c>
      <c r="D18" t="s">
        <v>99</v>
      </c>
    </row>
    <row r="19" spans="1:4" x14ac:dyDescent="0.25">
      <c r="A19" t="s">
        <v>121</v>
      </c>
      <c r="B19" t="s">
        <v>111</v>
      </c>
      <c r="C19" t="s">
        <v>106</v>
      </c>
      <c r="D19" t="s">
        <v>99</v>
      </c>
    </row>
    <row r="20" spans="1:4" x14ac:dyDescent="0.25">
      <c r="A20" t="s">
        <v>122</v>
      </c>
      <c r="B20" t="s">
        <v>113</v>
      </c>
      <c r="C20" t="s">
        <v>106</v>
      </c>
      <c r="D20" t="s">
        <v>99</v>
      </c>
    </row>
    <row r="21" spans="1:4" x14ac:dyDescent="0.25">
      <c r="A21" t="s">
        <v>38</v>
      </c>
      <c r="B21" t="s">
        <v>115</v>
      </c>
      <c r="C21" t="s">
        <v>106</v>
      </c>
      <c r="D21" t="s">
        <v>99</v>
      </c>
    </row>
    <row r="22" spans="1:4" x14ac:dyDescent="0.25">
      <c r="A22" t="s">
        <v>5</v>
      </c>
      <c r="B22" t="s">
        <v>117</v>
      </c>
      <c r="C22" t="s">
        <v>106</v>
      </c>
      <c r="D22" t="s">
        <v>99</v>
      </c>
    </row>
    <row r="23" spans="1:4" x14ac:dyDescent="0.25">
      <c r="A23" t="s">
        <v>15</v>
      </c>
      <c r="B23" t="s">
        <v>119</v>
      </c>
      <c r="C23" t="s">
        <v>106</v>
      </c>
      <c r="D23" t="s">
        <v>99</v>
      </c>
    </row>
    <row r="24" spans="1:4" x14ac:dyDescent="0.25">
      <c r="A24" t="s">
        <v>123</v>
      </c>
      <c r="B24" t="s">
        <v>111</v>
      </c>
      <c r="C24" t="s">
        <v>108</v>
      </c>
      <c r="D24" t="s">
        <v>99</v>
      </c>
    </row>
    <row r="25" spans="1:4" x14ac:dyDescent="0.25">
      <c r="A25" t="s">
        <v>124</v>
      </c>
      <c r="B25" t="s">
        <v>113</v>
      </c>
      <c r="C25" t="s">
        <v>108</v>
      </c>
      <c r="D25" t="s">
        <v>99</v>
      </c>
    </row>
    <row r="26" spans="1:4" x14ac:dyDescent="0.25">
      <c r="A26" t="s">
        <v>125</v>
      </c>
      <c r="B26" t="s">
        <v>115</v>
      </c>
      <c r="C26" t="s">
        <v>108</v>
      </c>
      <c r="D26" t="s">
        <v>99</v>
      </c>
    </row>
    <row r="27" spans="1:4" x14ac:dyDescent="0.25">
      <c r="A27" t="s">
        <v>126</v>
      </c>
      <c r="B27" t="s">
        <v>117</v>
      </c>
      <c r="C27" t="s">
        <v>108</v>
      </c>
      <c r="D27" t="s">
        <v>99</v>
      </c>
    </row>
    <row r="28" spans="1:4" x14ac:dyDescent="0.25">
      <c r="A28" t="s">
        <v>127</v>
      </c>
      <c r="B28" t="s">
        <v>119</v>
      </c>
      <c r="C28" t="s">
        <v>108</v>
      </c>
      <c r="D28" t="s">
        <v>99</v>
      </c>
    </row>
    <row r="29" spans="1:4" x14ac:dyDescent="0.25">
      <c r="A29" t="s">
        <v>128</v>
      </c>
      <c r="B29" t="s">
        <v>111</v>
      </c>
      <c r="C29" t="s">
        <v>106</v>
      </c>
      <c r="D29" t="s">
        <v>100</v>
      </c>
    </row>
    <row r="30" spans="1:4" x14ac:dyDescent="0.25">
      <c r="A30" t="s">
        <v>129</v>
      </c>
      <c r="B30" t="s">
        <v>113</v>
      </c>
      <c r="C30" t="s">
        <v>106</v>
      </c>
      <c r="D30" t="s">
        <v>100</v>
      </c>
    </row>
    <row r="31" spans="1:4" x14ac:dyDescent="0.25">
      <c r="A31" t="s">
        <v>34</v>
      </c>
      <c r="B31" t="s">
        <v>115</v>
      </c>
      <c r="C31" t="s">
        <v>106</v>
      </c>
      <c r="D31" t="s">
        <v>100</v>
      </c>
    </row>
    <row r="32" spans="1:4" x14ac:dyDescent="0.25">
      <c r="A32" t="s">
        <v>2</v>
      </c>
      <c r="B32" t="s">
        <v>117</v>
      </c>
      <c r="C32" t="s">
        <v>106</v>
      </c>
      <c r="D32" t="s">
        <v>100</v>
      </c>
    </row>
    <row r="33" spans="1:4" x14ac:dyDescent="0.25">
      <c r="A33" t="s">
        <v>13</v>
      </c>
      <c r="B33" t="s">
        <v>119</v>
      </c>
      <c r="C33" t="s">
        <v>106</v>
      </c>
      <c r="D33" t="s">
        <v>100</v>
      </c>
    </row>
    <row r="34" spans="1:4" x14ac:dyDescent="0.25">
      <c r="A34" t="s">
        <v>130</v>
      </c>
      <c r="B34" t="s">
        <v>111</v>
      </c>
      <c r="C34" t="s">
        <v>108</v>
      </c>
      <c r="D34" t="s">
        <v>100</v>
      </c>
    </row>
    <row r="35" spans="1:4" x14ac:dyDescent="0.25">
      <c r="A35" t="s">
        <v>131</v>
      </c>
      <c r="B35" t="s">
        <v>113</v>
      </c>
      <c r="C35" t="s">
        <v>108</v>
      </c>
      <c r="D35" t="s">
        <v>100</v>
      </c>
    </row>
    <row r="36" spans="1:4" x14ac:dyDescent="0.25">
      <c r="A36" t="s">
        <v>132</v>
      </c>
      <c r="B36" t="s">
        <v>115</v>
      </c>
      <c r="C36" t="s">
        <v>108</v>
      </c>
      <c r="D36" t="s">
        <v>100</v>
      </c>
    </row>
    <row r="37" spans="1:4" x14ac:dyDescent="0.25">
      <c r="A37" t="s">
        <v>133</v>
      </c>
      <c r="B37" t="s">
        <v>117</v>
      </c>
      <c r="C37" t="s">
        <v>108</v>
      </c>
      <c r="D37" t="s">
        <v>100</v>
      </c>
    </row>
    <row r="38" spans="1:4" x14ac:dyDescent="0.25">
      <c r="A38" t="s">
        <v>134</v>
      </c>
      <c r="B38" t="s">
        <v>119</v>
      </c>
      <c r="C38" t="s">
        <v>108</v>
      </c>
      <c r="D38" t="s">
        <v>100</v>
      </c>
    </row>
  </sheetData>
  <pageMargins left="0.7" right="0.7" top="0.75" bottom="0.75" header="0.3" footer="0.3"/>
  <pageSetup paperSize="9" orientation="portrait" horizontalDpi="4294967293" verticalDpi="4294967293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F65677E5-CCAC-4860-AF20-0380FE18FFFE}">
            <xm:f>ISERROR(VLOOKUP($A2,Sheet1!$A$1:$A$100, 1,FALSE))</xm:f>
            <x14:dxf>
              <fill>
                <patternFill>
                  <bgColor rgb="FFFF9999"/>
                </patternFill>
              </fill>
            </x14:dxf>
          </x14:cfRule>
          <xm:sqref>A2:A38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Brodie</dc:creator>
  <cp:lastModifiedBy>Andy Brodie</cp:lastModifiedBy>
  <dcterms:created xsi:type="dcterms:W3CDTF">2015-08-27T16:16:05Z</dcterms:created>
  <dcterms:modified xsi:type="dcterms:W3CDTF">2015-09-22T19:15:19Z</dcterms:modified>
</cp:coreProperties>
</file>