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Workspace\andyfengc.github.io\download\"/>
    </mc:Choice>
  </mc:AlternateContent>
  <bookViews>
    <workbookView xWindow="0" yWindow="0" windowWidth="28800" windowHeight="12300"/>
  </bookViews>
  <sheets>
    <sheet name="CASH-CAP-RO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E10" i="1"/>
  <c r="E9" i="1"/>
  <c r="D10" i="1" l="1"/>
  <c r="D9" i="1"/>
  <c r="D13" i="1"/>
  <c r="E13" i="1"/>
  <c r="H13" i="1"/>
  <c r="I13" i="1"/>
  <c r="F13" i="1"/>
  <c r="G13" i="1"/>
  <c r="D14" i="1"/>
  <c r="E14" i="1"/>
  <c r="F14" i="1"/>
  <c r="G14" i="1"/>
  <c r="H14" i="1"/>
  <c r="I14" i="1"/>
  <c r="F15" i="1"/>
  <c r="G15" i="1"/>
  <c r="C15" i="1"/>
  <c r="C14" i="1"/>
  <c r="C13" i="1"/>
  <c r="C10" i="1"/>
  <c r="C9" i="1"/>
  <c r="I15" i="1" l="1"/>
  <c r="E15" i="1"/>
  <c r="H15" i="1"/>
  <c r="D15" i="1"/>
</calcChain>
</file>

<file path=xl/sharedStrings.xml><?xml version="1.0" encoding="utf-8"?>
<sst xmlns="http://schemas.openxmlformats.org/spreadsheetml/2006/main" count="21" uniqueCount="21">
  <si>
    <t>房总价</t>
  </si>
  <si>
    <t>月租</t>
  </si>
  <si>
    <t>月地税</t>
  </si>
  <si>
    <t>月管理费</t>
  </si>
  <si>
    <t>月保险</t>
  </si>
  <si>
    <t>首付</t>
  </si>
  <si>
    <t>月供本金</t>
  </si>
  <si>
    <t>月供利息</t>
  </si>
  <si>
    <t>CASH ON CASH RATE</t>
  </si>
  <si>
    <t>CAP RATE</t>
  </si>
  <si>
    <t>ROI RATE</t>
  </si>
  <si>
    <t>输入参数</t>
  </si>
  <si>
    <t>结果</t>
  </si>
  <si>
    <t>买入成本(律师、验房等)</t>
  </si>
  <si>
    <t>HOME 1</t>
  </si>
  <si>
    <t>HOME 2</t>
  </si>
  <si>
    <t>HOME 3</t>
  </si>
  <si>
    <t>HOME 4</t>
  </si>
  <si>
    <t>HOME 5</t>
  </si>
  <si>
    <t>HOME 6</t>
  </si>
  <si>
    <t>HOME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</si>
</sst>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235" zoomScaleNormal="235" workbookViewId="0">
      <selection activeCell="F5" sqref="F5"/>
    </sheetView>
  </sheetViews>
  <sheetFormatPr defaultRowHeight="15" x14ac:dyDescent="0.25"/>
  <cols>
    <col min="1" max="1" width="10.140625" customWidth="1"/>
    <col min="2" max="2" width="23.42578125" customWidth="1"/>
    <col min="3" max="3" width="11.42578125" customWidth="1"/>
  </cols>
  <sheetData>
    <row r="1" spans="1:9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3" spans="1:9" x14ac:dyDescent="0.25">
      <c r="A3" t="s">
        <v>11</v>
      </c>
      <c r="B3" t="s">
        <v>0</v>
      </c>
      <c r="C3">
        <v>360000</v>
      </c>
      <c r="D3">
        <v>37500</v>
      </c>
      <c r="E3">
        <v>828000</v>
      </c>
      <c r="F3">
        <v>850000</v>
      </c>
      <c r="G3">
        <v>1</v>
      </c>
      <c r="H3">
        <v>1</v>
      </c>
      <c r="I3">
        <v>1</v>
      </c>
    </row>
    <row r="4" spans="1:9" x14ac:dyDescent="0.25">
      <c r="B4" t="s">
        <v>1</v>
      </c>
      <c r="C4">
        <v>1900</v>
      </c>
      <c r="D4">
        <v>2000</v>
      </c>
      <c r="E4">
        <v>3300</v>
      </c>
      <c r="F4">
        <v>1000</v>
      </c>
      <c r="G4">
        <v>0</v>
      </c>
      <c r="H4">
        <v>0</v>
      </c>
      <c r="I4">
        <v>0</v>
      </c>
    </row>
    <row r="5" spans="1:9" x14ac:dyDescent="0.25">
      <c r="B5" t="s">
        <v>2</v>
      </c>
      <c r="C5">
        <v>80</v>
      </c>
      <c r="D5">
        <v>160</v>
      </c>
      <c r="E5">
        <v>180</v>
      </c>
      <c r="F5">
        <v>400</v>
      </c>
      <c r="G5">
        <v>0</v>
      </c>
      <c r="H5">
        <v>0</v>
      </c>
      <c r="I5">
        <v>0</v>
      </c>
    </row>
    <row r="6" spans="1:9" x14ac:dyDescent="0.25">
      <c r="B6" t="s">
        <v>3</v>
      </c>
      <c r="C6">
        <v>700</v>
      </c>
      <c r="D6">
        <v>450</v>
      </c>
      <c r="E6">
        <v>500</v>
      </c>
      <c r="F6">
        <v>0</v>
      </c>
      <c r="G6">
        <v>0</v>
      </c>
      <c r="H6">
        <v>0</v>
      </c>
      <c r="I6">
        <v>0</v>
      </c>
    </row>
    <row r="7" spans="1:9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B8" t="s">
        <v>5</v>
      </c>
      <c r="C8">
        <v>72000</v>
      </c>
      <c r="D8">
        <v>75000</v>
      </c>
      <c r="E8">
        <v>300000</v>
      </c>
      <c r="F8">
        <v>400000</v>
      </c>
      <c r="G8">
        <v>1</v>
      </c>
      <c r="H8">
        <v>1</v>
      </c>
      <c r="I8">
        <v>1</v>
      </c>
    </row>
    <row r="9" spans="1:9" x14ac:dyDescent="0.25">
      <c r="B9" t="s">
        <v>6</v>
      </c>
      <c r="C9">
        <f>8739/12</f>
        <v>728.25</v>
      </c>
      <c r="D9">
        <f>9103/12</f>
        <v>758.58333333333337</v>
      </c>
      <c r="E9">
        <f>15015/12</f>
        <v>1251.25</v>
      </c>
      <c r="F9">
        <f>12797/12</f>
        <v>1066.4166666666667</v>
      </c>
      <c r="G9">
        <v>0</v>
      </c>
      <c r="H9">
        <v>0</v>
      </c>
      <c r="I9">
        <v>0</v>
      </c>
    </row>
    <row r="10" spans="1:9" x14ac:dyDescent="0.25">
      <c r="B10" t="s">
        <v>7</v>
      </c>
      <c r="C10">
        <f>6248/12</f>
        <v>520.66666666666663</v>
      </c>
      <c r="D10">
        <f>6508/12</f>
        <v>542.33333333333337</v>
      </c>
      <c r="E10">
        <f>14019/12</f>
        <v>1168.25</v>
      </c>
      <c r="F10">
        <f>11948/12</f>
        <v>995.66666666666663</v>
      </c>
      <c r="G10">
        <v>0</v>
      </c>
      <c r="H10">
        <v>0</v>
      </c>
      <c r="I10">
        <v>0</v>
      </c>
    </row>
    <row r="11" spans="1:9" x14ac:dyDescent="0.25">
      <c r="B11" t="s">
        <v>13</v>
      </c>
      <c r="C11">
        <v>0</v>
      </c>
      <c r="D11">
        <v>15000</v>
      </c>
      <c r="E11">
        <v>28000</v>
      </c>
      <c r="F11">
        <v>0</v>
      </c>
      <c r="G11">
        <v>0</v>
      </c>
      <c r="H11">
        <v>0</v>
      </c>
      <c r="I11">
        <v>0</v>
      </c>
    </row>
    <row r="13" spans="1:9" x14ac:dyDescent="0.25">
      <c r="A13" s="3" t="s">
        <v>12</v>
      </c>
      <c r="B13" s="1" t="s">
        <v>8</v>
      </c>
      <c r="C13" s="2">
        <f>(C4*12-C5*12-C6*12-C7*12-(C9+C10)*12)/(C8+C11)</f>
        <v>-2.1486111111111084E-2</v>
      </c>
      <c r="D13" s="2">
        <f t="shared" ref="D13:I13" si="0">(D4*12-D5*12-D6*12-D7*12-(D9+D10)*12)/(D8+D11)</f>
        <v>1.1877777777777777E-2</v>
      </c>
      <c r="E13" s="2">
        <f t="shared" si="0"/>
        <v>7.3353658536585362E-3</v>
      </c>
      <c r="F13" s="2">
        <f t="shared" si="0"/>
        <v>-4.3862499999999999E-2</v>
      </c>
      <c r="G13" s="2">
        <f t="shared" si="0"/>
        <v>0</v>
      </c>
      <c r="H13" s="2">
        <f t="shared" si="0"/>
        <v>0</v>
      </c>
      <c r="I13" s="2">
        <f t="shared" si="0"/>
        <v>0</v>
      </c>
    </row>
    <row r="14" spans="1:9" x14ac:dyDescent="0.25">
      <c r="B14" s="1" t="s">
        <v>9</v>
      </c>
      <c r="C14" s="2">
        <f>(C4*12-C5*12-C6*12-C7*12)/(C3+C11)</f>
        <v>3.7333333333333336E-2</v>
      </c>
      <c r="D14" s="2">
        <f t="shared" ref="D14:I14" si="1">(D4*12-D5*12-D6*12-D7*12)/(D3+D11)</f>
        <v>0.31771428571428573</v>
      </c>
      <c r="E14" s="2">
        <f t="shared" si="1"/>
        <v>3.6728971962616826E-2</v>
      </c>
      <c r="F14" s="2">
        <f t="shared" si="1"/>
        <v>8.4705882352941169E-3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5" spans="1:9" x14ac:dyDescent="0.25">
      <c r="B15" s="1" t="s">
        <v>10</v>
      </c>
      <c r="C15" s="2">
        <f>(C4*12-C5*12-C6*12-C7*12-C10*12)/(C8+C11)</f>
        <v>9.9888888888888888E-2</v>
      </c>
      <c r="D15" s="2">
        <f t="shared" ref="D15:I15" si="2">(D4*12-D5*12-D6*12-D7*12-D10*12)/(D8+D11)</f>
        <v>0.11302222222222222</v>
      </c>
      <c r="E15" s="2">
        <f t="shared" si="2"/>
        <v>5.3112804878048779E-2</v>
      </c>
      <c r="F15" s="2">
        <f t="shared" si="2"/>
        <v>-1.187E-2</v>
      </c>
      <c r="G15" s="2">
        <f t="shared" si="2"/>
        <v>0</v>
      </c>
      <c r="H15" s="2">
        <f t="shared" si="2"/>
        <v>0</v>
      </c>
      <c r="I15" s="2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CASH-CAP-ROI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2020-03-22T23:06:45Z</dcterms:created>
  <dcterms:modified xsi:type="dcterms:W3CDTF">2020-03-23T04:06:36Z</dcterms:modified>
</cp:coreProperties>
</file>