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DOCENCIA\GEP COMPARTIDA\Apunts i material arreglats\Mòdul 2\"/>
    </mc:Choice>
  </mc:AlternateContent>
  <bookViews>
    <workbookView xWindow="600" yWindow="48" windowWidth="22512" windowHeight="9528"/>
  </bookViews>
  <sheets>
    <sheet name="glosari" sheetId="2" r:id="rId1"/>
    <sheet name="Diari Moviments" sheetId="1" r:id="rId2"/>
    <sheet name="Resum" sheetId="4" r:id="rId3"/>
    <sheet name="A la fi del projecte" sheetId="5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H4" i="1" l="1"/>
  <c r="I4" i="1"/>
  <c r="J4" i="1"/>
  <c r="K4" i="1"/>
  <c r="H3" i="1"/>
  <c r="I3" i="1"/>
  <c r="J3" i="1"/>
  <c r="K3" i="1"/>
  <c r="K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2" i="1"/>
  <c r="J5" i="1"/>
  <c r="J6" i="1"/>
  <c r="L6" i="1" s="1"/>
  <c r="J7" i="1"/>
  <c r="J8" i="1"/>
  <c r="J9" i="1"/>
  <c r="J10" i="1"/>
  <c r="J11" i="1"/>
  <c r="J12" i="1"/>
  <c r="J13" i="1"/>
  <c r="J14" i="1"/>
  <c r="L14" i="1" s="1"/>
  <c r="J15" i="1"/>
  <c r="J16" i="1"/>
  <c r="J17" i="1"/>
  <c r="J18" i="1"/>
  <c r="J19" i="1"/>
  <c r="J20" i="1"/>
  <c r="J21" i="1"/>
  <c r="I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L17" i="1" l="1"/>
  <c r="L9" i="1"/>
  <c r="L16" i="1"/>
  <c r="L8" i="1"/>
  <c r="L4" i="1"/>
  <c r="L11" i="1"/>
  <c r="L21" i="1"/>
  <c r="L19" i="1"/>
  <c r="L18" i="1"/>
  <c r="L3" i="1"/>
  <c r="L10" i="1"/>
  <c r="L20" i="1"/>
  <c r="L12" i="1"/>
  <c r="L2" i="1"/>
  <c r="L13" i="1"/>
  <c r="L15" i="1"/>
  <c r="L7" i="1"/>
  <c r="L5" i="1"/>
</calcChain>
</file>

<file path=xl/sharedStrings.xml><?xml version="1.0" encoding="utf-8"?>
<sst xmlns="http://schemas.openxmlformats.org/spreadsheetml/2006/main" count="88" uniqueCount="48">
  <si>
    <t>Diferència hores</t>
  </si>
  <si>
    <t>HE</t>
  </si>
  <si>
    <t>CE</t>
  </si>
  <si>
    <t>Cost Estimat</t>
  </si>
  <si>
    <t>HR</t>
  </si>
  <si>
    <t>CR</t>
  </si>
  <si>
    <t>Cost Real</t>
  </si>
  <si>
    <t>(CE-CR)*HR</t>
  </si>
  <si>
    <t>Desviació en preu</t>
  </si>
  <si>
    <t>(HE-HR)*CE</t>
  </si>
  <si>
    <t>Desviació en consum</t>
  </si>
  <si>
    <t>Desviació total</t>
  </si>
  <si>
    <t>Hores reals HR</t>
  </si>
  <si>
    <t>(CE-CR)*HR + (HE-HR)*CE</t>
  </si>
  <si>
    <t>Recurs humà o material</t>
  </si>
  <si>
    <t>Manager principal</t>
  </si>
  <si>
    <t>humà</t>
  </si>
  <si>
    <r>
      <t xml:space="preserve">Preu/hora estimat </t>
    </r>
    <r>
      <rPr>
        <sz val="11"/>
        <color theme="1"/>
        <rFont val="Calibri"/>
        <family val="2"/>
      </rPr>
      <t>€</t>
    </r>
    <r>
      <rPr>
        <sz val="11"/>
        <color theme="1"/>
        <rFont val="Calibri"/>
        <family val="2"/>
        <scheme val="minor"/>
      </rPr>
      <t xml:space="preserve"> CE</t>
    </r>
  </si>
  <si>
    <t>Preu/hora real € CR</t>
  </si>
  <si>
    <t>Diferència preu/hora €</t>
  </si>
  <si>
    <t>Desviació en preu € (CE-CR)*HR</t>
  </si>
  <si>
    <t>Desviació en consum € (HE-HR)*CE</t>
  </si>
  <si>
    <t>Desviació total € = Desviació en preu + Desviació en comsum</t>
  </si>
  <si>
    <t>Desenvolupador principal</t>
  </si>
  <si>
    <t>Data o periode imputació cost</t>
  </si>
  <si>
    <t>Amortització ordinador portatil</t>
  </si>
  <si>
    <t>material</t>
  </si>
  <si>
    <t>Amortització llicència software Visual Studio</t>
  </si>
  <si>
    <t>Amortització servidor base de dades (no previst)</t>
  </si>
  <si>
    <t>Hores estimades o dies d'amortització HE</t>
  </si>
  <si>
    <t>Hores Estimades per al recurs humà o dies d'amortització per al recurs material</t>
  </si>
  <si>
    <t>Hores Reals per al recurs humà o dies d'amortització per al recurs material</t>
  </si>
  <si>
    <t>Investigador senior</t>
  </si>
  <si>
    <t>Tester</t>
  </si>
  <si>
    <t>Amazon c3.2xlarge package</t>
  </si>
  <si>
    <t>Desenvolupador senior (no previst)</t>
  </si>
  <si>
    <t>Total general</t>
  </si>
  <si>
    <t>Suma de Desviació en preu € (CE-CR)*HR</t>
  </si>
  <si>
    <t>Suma de Desviació en consum € (HE-HR)*CE</t>
  </si>
  <si>
    <t>Recurs</t>
  </si>
  <si>
    <t>Suma de Desviació total € = Desviació en preu + Desviació en comsum</t>
  </si>
  <si>
    <t>Veiem que el material s'ha desviat en preu i el recurs humà en hores consumides. En total ens hem deviat 4060,9 euros en el que portem de projecte fins ara</t>
  </si>
  <si>
    <t>Concepte o rol</t>
  </si>
  <si>
    <t>Respecte als rols del recurs humà la desviació més significativa la trobem al desenvolupador principal que s'ha desviat en hores consumides.</t>
  </si>
  <si>
    <t>Per altra banda no s'havia previst el servidor de base de dades i aquest concepte representa quasi tota la desviació en material</t>
  </si>
  <si>
    <t>Desviament en cost per tarifa: cost estimat&lt;&gt; cost real</t>
  </si>
  <si>
    <t>Desviament en eficiència: consum estimat &lt;&gt; consum real</t>
  </si>
  <si>
    <t>Al finalitzar el projecte podrem tenir les desviacions en totals, es a dir, el total dels imports presupostats versus les factures reals pagades i nòmines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</si>
</sst>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rgb="FF0271A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justify" vertical="center" readingOrder="1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152400</xdr:rowOff>
        </xdr:from>
        <xdr:to>
          <xdr:col>8</xdr:col>
          <xdr:colOff>533400</xdr:colOff>
          <xdr:row>12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657225</xdr:colOff>
      <xdr:row>26</xdr:row>
      <xdr:rowOff>104775</xdr:rowOff>
    </xdr:from>
    <xdr:to>
      <xdr:col>5</xdr:col>
      <xdr:colOff>702944</xdr:colOff>
      <xdr:row>26</xdr:row>
      <xdr:rowOff>161925</xdr:rowOff>
    </xdr:to>
    <xdr:sp macro="" textlink="">
      <xdr:nvSpPr>
        <xdr:cNvPr id="2" name="1 CuadroTexto"/>
        <xdr:cNvSpPr txBox="1"/>
      </xdr:nvSpPr>
      <xdr:spPr>
        <a:xfrm>
          <a:off x="4467225" y="5057775"/>
          <a:ext cx="45719" cy="57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RABES Ferran" refreshedDate="41889.255623611112" createdVersion="4" refreshedVersion="4" minRefreshableVersion="3" recordCount="20">
  <cacheSource type="worksheet">
    <worksheetSource name="Tabla3"/>
  </cacheSource>
  <cacheFields count="12">
    <cacheField name="Data o periode imputació cost" numFmtId="14">
      <sharedItems containsSemiMixedTypes="0" containsNonDate="0" containsDate="1" containsString="0" minDate="2014-02-01T00:00:00" maxDate="2014-05-31T00:00:00"/>
    </cacheField>
    <cacheField name="Concepte" numFmtId="0">
      <sharedItems count="9">
        <s v="Manager principal"/>
        <s v="Amortització ordinador portatil"/>
        <s v="Amortització llicència software Visual Studio"/>
        <s v="Desenvolupador principal"/>
        <s v="Investigador senior"/>
        <s v="Amortització servidor base de dades (no previst)"/>
        <s v="Tester"/>
        <s v="Amazon c3.2xlarge package"/>
        <s v="Desenvolupador senior (no previst)"/>
      </sharedItems>
    </cacheField>
    <cacheField name="Recurs humà o material" numFmtId="0">
      <sharedItems count="2">
        <s v="humà"/>
        <s v="material"/>
      </sharedItems>
    </cacheField>
    <cacheField name="Preu/hora estimat € CE" numFmtId="0">
      <sharedItems containsSemiMixedTypes="0" containsString="0" containsNumber="1" minValue="0" maxValue="50"/>
    </cacheField>
    <cacheField name="Hores estimades o dies d'amortització HE" numFmtId="0">
      <sharedItems containsSemiMixedTypes="0" containsString="0" containsNumber="1" containsInteger="1" minValue="0" maxValue="400"/>
    </cacheField>
    <cacheField name="Preu/hora real € CR" numFmtId="0">
      <sharedItems containsSemiMixedTypes="0" containsString="0" containsNumber="1" minValue="0.68300000000000005" maxValue="60"/>
    </cacheField>
    <cacheField name="Hores reals HR" numFmtId="0">
      <sharedItems containsSemiMixedTypes="0" containsString="0" containsNumber="1" containsInteger="1" minValue="8" maxValue="300"/>
    </cacheField>
    <cacheField name="Diferència preu/hora €" numFmtId="0">
      <sharedItems containsSemiMixedTypes="0" containsString="0" containsNumber="1" minValue="-50" maxValue="5"/>
    </cacheField>
    <cacheField name="Diferència hores" numFmtId="0">
      <sharedItems containsSemiMixedTypes="0" containsString="0" containsNumber="1" containsInteger="1" minValue="-40" maxValue="100"/>
    </cacheField>
    <cacheField name="Desviació en preu € (CE-CR)*HR" numFmtId="0">
      <sharedItems containsSemiMixedTypes="0" containsString="0" containsNumber="1" minValue="-600" maxValue="40" count="6">
        <n v="0"/>
        <n v="-72.300000000000011"/>
        <n v="-80"/>
        <n v="-600"/>
        <n v="40"/>
        <n v="-400"/>
      </sharedItems>
    </cacheField>
    <cacheField name="Desviació en consum € (HE-HR)*CE" numFmtId="0">
      <sharedItems containsSemiMixedTypes="0" containsString="0" containsNumber="1" minValue="-1400" maxValue="100"/>
    </cacheField>
    <cacheField name="Desviació total € = Desviació en preu + Desviació en comsum" numFmtId="0">
      <sharedItems containsSemiMixedTypes="0" containsString="0" containsNumber="1" minValue="-1400" maxValue="100" count="11">
        <n v="-100"/>
        <n v="-72.300000000000011"/>
        <n v="0"/>
        <n v="100"/>
        <n v="-80"/>
        <n v="-600"/>
        <n v="-1400"/>
        <n v="40"/>
        <n v="68.300000000000011"/>
        <n v="-700"/>
        <n v="-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d v="2014-02-01T00:00:00"/>
    <x v="0"/>
    <x v="0"/>
    <n v="50"/>
    <n v="8"/>
    <n v="50"/>
    <n v="10"/>
    <n v="0"/>
    <n v="-2"/>
    <x v="0"/>
    <n v="-100"/>
    <x v="0"/>
  </r>
  <r>
    <d v="2014-02-28T00:00:00"/>
    <x v="1"/>
    <x v="1"/>
    <n v="13.59"/>
    <n v="30"/>
    <n v="16"/>
    <n v="30"/>
    <n v="-2.41"/>
    <n v="0"/>
    <x v="1"/>
    <n v="0"/>
    <x v="1"/>
  </r>
  <r>
    <d v="2014-02-28T00:00:00"/>
    <x v="2"/>
    <x v="1"/>
    <n v="3.36"/>
    <n v="30"/>
    <n v="3.36"/>
    <n v="30"/>
    <n v="0"/>
    <n v="0"/>
    <x v="0"/>
    <n v="0"/>
    <x v="2"/>
  </r>
  <r>
    <d v="2014-03-30T00:00:00"/>
    <x v="3"/>
    <x v="0"/>
    <n v="35"/>
    <n v="80"/>
    <n v="35"/>
    <n v="80"/>
    <n v="0"/>
    <n v="0"/>
    <x v="0"/>
    <n v="0"/>
    <x v="2"/>
  </r>
  <r>
    <d v="2014-03-30T00:00:00"/>
    <x v="0"/>
    <x v="0"/>
    <n v="50"/>
    <n v="16"/>
    <n v="50"/>
    <n v="14"/>
    <n v="0"/>
    <n v="2"/>
    <x v="0"/>
    <n v="100"/>
    <x v="3"/>
  </r>
  <r>
    <d v="2014-03-30T00:00:00"/>
    <x v="1"/>
    <x v="1"/>
    <n v="13.59"/>
    <n v="30"/>
    <n v="16"/>
    <n v="30"/>
    <n v="-2.41"/>
    <n v="0"/>
    <x v="1"/>
    <n v="0"/>
    <x v="1"/>
  </r>
  <r>
    <d v="2014-03-30T00:00:00"/>
    <x v="2"/>
    <x v="1"/>
    <n v="3.36"/>
    <n v="30"/>
    <n v="3.36"/>
    <n v="30"/>
    <n v="0"/>
    <n v="0"/>
    <x v="0"/>
    <n v="0"/>
    <x v="2"/>
  </r>
  <r>
    <d v="2014-04-01T00:00:00"/>
    <x v="4"/>
    <x v="0"/>
    <n v="50"/>
    <n v="8"/>
    <n v="60"/>
    <n v="8"/>
    <n v="-10"/>
    <n v="0"/>
    <x v="2"/>
    <n v="0"/>
    <x v="4"/>
  </r>
  <r>
    <d v="2014-04-30T00:00:00"/>
    <x v="5"/>
    <x v="1"/>
    <n v="0"/>
    <n v="30"/>
    <n v="20"/>
    <n v="30"/>
    <n v="-20"/>
    <n v="0"/>
    <x v="3"/>
    <n v="0"/>
    <x v="5"/>
  </r>
  <r>
    <d v="2014-04-30T00:00:00"/>
    <x v="1"/>
    <x v="1"/>
    <n v="13.59"/>
    <n v="30"/>
    <n v="16"/>
    <n v="30"/>
    <n v="-2.41"/>
    <n v="0"/>
    <x v="1"/>
    <n v="0"/>
    <x v="1"/>
  </r>
  <r>
    <d v="2014-04-30T00:00:00"/>
    <x v="2"/>
    <x v="1"/>
    <n v="3.36"/>
    <n v="30"/>
    <n v="3.36"/>
    <n v="30"/>
    <n v="0"/>
    <n v="0"/>
    <x v="0"/>
    <n v="0"/>
    <x v="2"/>
  </r>
  <r>
    <d v="2014-04-30T00:00:00"/>
    <x v="3"/>
    <x v="0"/>
    <n v="35"/>
    <n v="80"/>
    <n v="35"/>
    <n v="120"/>
    <n v="0"/>
    <n v="-40"/>
    <x v="0"/>
    <n v="-1400"/>
    <x v="6"/>
  </r>
  <r>
    <d v="2014-05-01T00:00:00"/>
    <x v="6"/>
    <x v="0"/>
    <n v="30"/>
    <n v="8"/>
    <n v="25"/>
    <n v="8"/>
    <n v="5"/>
    <n v="0"/>
    <x v="4"/>
    <n v="0"/>
    <x v="7"/>
  </r>
  <r>
    <d v="2014-05-30T00:00:00"/>
    <x v="7"/>
    <x v="1"/>
    <n v="0.68300000000000005"/>
    <n v="400"/>
    <n v="0.68300000000000005"/>
    <n v="300"/>
    <n v="0"/>
    <n v="100"/>
    <x v="0"/>
    <n v="68.300000000000011"/>
    <x v="8"/>
  </r>
  <r>
    <d v="2014-05-30T00:00:00"/>
    <x v="5"/>
    <x v="1"/>
    <n v="0"/>
    <n v="30"/>
    <n v="20"/>
    <n v="30"/>
    <n v="-20"/>
    <n v="0"/>
    <x v="3"/>
    <n v="0"/>
    <x v="5"/>
  </r>
  <r>
    <d v="2014-05-30T00:00:00"/>
    <x v="1"/>
    <x v="1"/>
    <n v="13.59"/>
    <n v="30"/>
    <n v="16"/>
    <n v="30"/>
    <n v="-2.41"/>
    <n v="0"/>
    <x v="1"/>
    <n v="0"/>
    <x v="1"/>
  </r>
  <r>
    <d v="2014-05-30T00:00:00"/>
    <x v="2"/>
    <x v="1"/>
    <n v="3.36"/>
    <n v="30"/>
    <n v="3.36"/>
    <n v="30"/>
    <n v="0"/>
    <n v="0"/>
    <x v="0"/>
    <n v="0"/>
    <x v="2"/>
  </r>
  <r>
    <d v="2014-05-30T00:00:00"/>
    <x v="3"/>
    <x v="0"/>
    <n v="35"/>
    <n v="80"/>
    <n v="35"/>
    <n v="100"/>
    <n v="0"/>
    <n v="-20"/>
    <x v="0"/>
    <n v="-700"/>
    <x v="9"/>
  </r>
  <r>
    <d v="2014-05-30T00:00:00"/>
    <x v="0"/>
    <x v="0"/>
    <n v="50"/>
    <n v="8"/>
    <n v="50"/>
    <n v="10"/>
    <n v="0"/>
    <n v="-2"/>
    <x v="0"/>
    <n v="-100"/>
    <x v="0"/>
  </r>
  <r>
    <d v="2014-05-30T00:00:00"/>
    <x v="8"/>
    <x v="0"/>
    <n v="0"/>
    <n v="0"/>
    <n v="50"/>
    <n v="8"/>
    <n v="-50"/>
    <n v="-8"/>
    <x v="5"/>
    <n v="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rowHeaderCaption="Recurs" colHeaderCaption="Recurs">
  <location ref="A3:D15" firstHeaderRow="0" firstDataRow="1" firstDataCol="1"/>
  <pivotFields count="12">
    <pivotField numFmtId="14" showAll="0"/>
    <pivotField axis="axisRow" showAll="0">
      <items count="10">
        <item x="7"/>
        <item x="2"/>
        <item x="1"/>
        <item x="5"/>
        <item x="3"/>
        <item x="8"/>
        <item x="4"/>
        <item x="0"/>
        <item x="6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7">
        <item x="3"/>
        <item x="5"/>
        <item x="2"/>
        <item x="1"/>
        <item x="0"/>
        <item x="4"/>
        <item t="default"/>
      </items>
    </pivotField>
    <pivotField dataField="1" showAll="0"/>
    <pivotField dataField="1" showAll="0">
      <items count="12">
        <item x="6"/>
        <item x="9"/>
        <item x="5"/>
        <item x="10"/>
        <item x="0"/>
        <item x="4"/>
        <item x="1"/>
        <item x="2"/>
        <item x="7"/>
        <item x="8"/>
        <item x="3"/>
        <item t="default"/>
      </items>
    </pivotField>
  </pivotFields>
  <rowFields count="2">
    <field x="2"/>
    <field x="1"/>
  </rowFields>
  <rowItems count="12">
    <i>
      <x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Desviació en preu € (CE-CR)*HR" fld="9" baseField="0" baseItem="0"/>
    <dataField name="Suma de Desviació en consum € (HE-HR)*CE" fld="10" baseField="0" baseItem="0"/>
    <dataField name="Suma de Desviació total € = Desviació en preu + Desviació en comsu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a3" displayName="Tabla3" ref="A1:L21" totalsRowShown="0" headerRowDxfId="5">
  <autoFilter ref="A1:L21"/>
  <tableColumns count="12">
    <tableColumn id="1" name="Data o periode imputació cost"/>
    <tableColumn id="2" name="Concepte o rol"/>
    <tableColumn id="12" name="Recurs humà o material"/>
    <tableColumn id="3" name="Preu/hora estimat € CE"/>
    <tableColumn id="4" name="Hores estimades o dies d'amortització HE"/>
    <tableColumn id="5" name="Preu/hora real € CR"/>
    <tableColumn id="6" name="Hores reals HR"/>
    <tableColumn id="7" name="Diferència preu/hora €" dataDxfId="4">
      <calculatedColumnFormula>Tabla3[[#This Row],[Preu/hora estimat € CE]]-Tabla3[[#This Row],[Preu/hora real € CR]]</calculatedColumnFormula>
    </tableColumn>
    <tableColumn id="8" name="Diferència hores" dataDxfId="3">
      <calculatedColumnFormula>Tabla3[[#This Row],[Hores estimades o dies d''amortització HE]]-Tabla3[[#This Row],[Hores reals HR]]</calculatedColumnFormula>
    </tableColumn>
    <tableColumn id="10" name="Desviació en preu € (CE-CR)*HR" dataDxfId="2">
      <calculatedColumnFormula>(Tabla3[[#This Row],[Preu/hora estimat € CE]]-Tabla3[[#This Row],[Preu/hora real € CR]])*Tabla3[[#This Row],[Hores reals HR]]</calculatedColumnFormula>
    </tableColumn>
    <tableColumn id="11" name="Desviació en consum € (HE-HR)*CE" dataDxfId="1">
      <calculatedColumnFormula>(Tabla3[[#This Row],[Hores estimades o dies d''amortització HE]]-Tabla3[[#This Row],[Hores reals HR]])*Tabla3[[#This Row],[Preu/hora estimat € CE]]</calculatedColumnFormula>
    </tableColumn>
    <tableColumn id="9" name="Desviació total € = Desviació en preu + Desviació en comsum" dataDxfId="0">
      <calculatedColumnFormula>Tabla3[[#This Row],[Desviació en preu € (CE-CR)*HR]]+Tabla3[[#This Row],[Desviació en consum € (HE-HR)*CE]]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25" sqref="B25"/>
    </sheetView>
  </sheetViews>
  <sheetFormatPr baseColWidth="10" defaultRowHeight="14.4" x14ac:dyDescent="0.3"/>
  <cols>
    <col min="1" max="1" width="23.5546875" customWidth="1"/>
    <col min="2" max="2" width="19.5546875" bestFit="1" customWidth="1"/>
  </cols>
  <sheetData>
    <row r="1" spans="1:2" x14ac:dyDescent="0.3">
      <c r="A1" t="s">
        <v>1</v>
      </c>
      <c r="B1" t="s">
        <v>30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31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</v>
      </c>
    </row>
    <row r="6" spans="1:2" x14ac:dyDescent="0.3">
      <c r="A6" t="s">
        <v>9</v>
      </c>
      <c r="B6" t="s">
        <v>10</v>
      </c>
    </row>
    <row r="7" spans="1:2" x14ac:dyDescent="0.3">
      <c r="A7" t="s">
        <v>13</v>
      </c>
      <c r="B7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4" workbookViewId="0">
      <selection activeCell="B25" sqref="B25"/>
    </sheetView>
  </sheetViews>
  <sheetFormatPr baseColWidth="10" defaultRowHeight="14.4" x14ac:dyDescent="0.3"/>
  <cols>
    <col min="1" max="1" width="11.5546875" customWidth="1"/>
    <col min="2" max="2" width="40.6640625" customWidth="1"/>
    <col min="3" max="3" width="24.33203125" bestFit="1" customWidth="1"/>
    <col min="4" max="4" width="19.33203125" customWidth="1"/>
    <col min="5" max="5" width="17.88671875" customWidth="1"/>
    <col min="6" max="6" width="16" customWidth="1"/>
    <col min="7" max="7" width="13" customWidth="1"/>
    <col min="8" max="8" width="21.6640625" customWidth="1"/>
    <col min="9" max="10" width="17.6640625" customWidth="1"/>
    <col min="11" max="11" width="21.5546875" customWidth="1"/>
    <col min="12" max="12" width="23" customWidth="1"/>
  </cols>
  <sheetData>
    <row r="1" spans="1:12" ht="57.6" x14ac:dyDescent="0.3">
      <c r="A1" s="1" t="s">
        <v>24</v>
      </c>
      <c r="B1" s="1" t="s">
        <v>42</v>
      </c>
      <c r="C1" s="1" t="s">
        <v>14</v>
      </c>
      <c r="D1" s="1" t="s">
        <v>17</v>
      </c>
      <c r="E1" s="1" t="s">
        <v>29</v>
      </c>
      <c r="F1" s="1" t="s">
        <v>18</v>
      </c>
      <c r="G1" s="1" t="s">
        <v>12</v>
      </c>
      <c r="H1" s="1" t="s">
        <v>19</v>
      </c>
      <c r="I1" s="1" t="s">
        <v>0</v>
      </c>
      <c r="J1" s="1" t="s">
        <v>20</v>
      </c>
      <c r="K1" s="1" t="s">
        <v>21</v>
      </c>
      <c r="L1" s="1" t="s">
        <v>22</v>
      </c>
    </row>
    <row r="2" spans="1:12" x14ac:dyDescent="0.3">
      <c r="A2" s="2">
        <v>41671</v>
      </c>
      <c r="B2" t="s">
        <v>15</v>
      </c>
      <c r="C2" t="s">
        <v>16</v>
      </c>
      <c r="D2">
        <v>50</v>
      </c>
      <c r="E2">
        <v>8</v>
      </c>
      <c r="F2">
        <v>50</v>
      </c>
      <c r="G2">
        <v>10</v>
      </c>
      <c r="H2">
        <f>Tabla3[[#This Row],[Preu/hora estimat € CE]]-Tabla3[[#This Row],[Preu/hora real € CR]]</f>
        <v>0</v>
      </c>
      <c r="I2">
        <f>Tabla3[[#This Row],[Hores estimades o dies d''amortització HE]]-Tabla3[[#This Row],[Hores reals HR]]</f>
        <v>-2</v>
      </c>
      <c r="J2">
        <f>(Tabla3[[#This Row],[Preu/hora estimat € CE]]-Tabla3[[#This Row],[Preu/hora real € CR]])*Tabla3[[#This Row],[Hores reals HR]]</f>
        <v>0</v>
      </c>
      <c r="K2">
        <f>(Tabla3[[#This Row],[Hores estimades o dies d''amortització HE]]-Tabla3[[#This Row],[Hores reals HR]])*Tabla3[[#This Row],[Preu/hora estimat € CE]]</f>
        <v>-100</v>
      </c>
      <c r="L2">
        <f>Tabla3[[#This Row],[Desviació en preu € (CE-CR)*HR]]+Tabla3[[#This Row],[Desviació en consum € (HE-HR)*CE]]</f>
        <v>-100</v>
      </c>
    </row>
    <row r="3" spans="1:12" x14ac:dyDescent="0.3">
      <c r="A3" s="2">
        <v>41698</v>
      </c>
      <c r="B3" t="s">
        <v>25</v>
      </c>
      <c r="C3" t="s">
        <v>26</v>
      </c>
      <c r="D3">
        <v>13.59</v>
      </c>
      <c r="E3">
        <v>30</v>
      </c>
      <c r="F3">
        <v>16</v>
      </c>
      <c r="G3">
        <v>30</v>
      </c>
      <c r="H3" s="3">
        <f>Tabla3[[#This Row],[Preu/hora estimat € CE]]-Tabla3[[#This Row],[Preu/hora real € CR]]</f>
        <v>-2.41</v>
      </c>
      <c r="I3" s="3">
        <f>Tabla3[[#This Row],[Hores estimades o dies d''amortització HE]]-Tabla3[[#This Row],[Hores reals HR]]</f>
        <v>0</v>
      </c>
      <c r="J3" s="3">
        <f>(Tabla3[[#This Row],[Preu/hora estimat € CE]]-Tabla3[[#This Row],[Preu/hora real € CR]])*Tabla3[[#This Row],[Hores reals HR]]</f>
        <v>-72.300000000000011</v>
      </c>
      <c r="K3" s="3">
        <f>(Tabla3[[#This Row],[Hores estimades o dies d''amortització HE]]-Tabla3[[#This Row],[Hores reals HR]])*Tabla3[[#This Row],[Preu/hora estimat € CE]]</f>
        <v>0</v>
      </c>
      <c r="L3" s="3">
        <f>Tabla3[[#This Row],[Desviació en preu € (CE-CR)*HR]]+Tabla3[[#This Row],[Desviació en consum € (HE-HR)*CE]]</f>
        <v>-72.300000000000011</v>
      </c>
    </row>
    <row r="4" spans="1:12" x14ac:dyDescent="0.3">
      <c r="A4" s="2">
        <v>41698</v>
      </c>
      <c r="B4" t="s">
        <v>27</v>
      </c>
      <c r="C4" t="s">
        <v>26</v>
      </c>
      <c r="D4">
        <v>3.36</v>
      </c>
      <c r="E4">
        <v>30</v>
      </c>
      <c r="F4">
        <v>3.36</v>
      </c>
      <c r="G4">
        <v>30</v>
      </c>
      <c r="H4" s="3">
        <f>Tabla3[[#This Row],[Preu/hora estimat € CE]]-Tabla3[[#This Row],[Preu/hora real € CR]]</f>
        <v>0</v>
      </c>
      <c r="I4" s="3">
        <f>Tabla3[[#This Row],[Hores estimades o dies d''amortització HE]]-Tabla3[[#This Row],[Hores reals HR]]</f>
        <v>0</v>
      </c>
      <c r="J4" s="3">
        <f>(Tabla3[[#This Row],[Preu/hora estimat € CE]]-Tabla3[[#This Row],[Preu/hora real € CR]])*Tabla3[[#This Row],[Hores reals HR]]</f>
        <v>0</v>
      </c>
      <c r="K4" s="3">
        <f>(Tabla3[[#This Row],[Hores estimades o dies d''amortització HE]]-Tabla3[[#This Row],[Hores reals HR]])*Tabla3[[#This Row],[Preu/hora estimat € CE]]</f>
        <v>0</v>
      </c>
      <c r="L4" s="3">
        <f>Tabla3[[#This Row],[Desviació en preu € (CE-CR)*HR]]+Tabla3[[#This Row],[Desviació en consum € (HE-HR)*CE]]</f>
        <v>0</v>
      </c>
    </row>
    <row r="5" spans="1:12" x14ac:dyDescent="0.3">
      <c r="A5" s="2">
        <v>41728</v>
      </c>
      <c r="B5" t="s">
        <v>23</v>
      </c>
      <c r="C5" t="s">
        <v>16</v>
      </c>
      <c r="D5">
        <v>35</v>
      </c>
      <c r="E5">
        <v>80</v>
      </c>
      <c r="F5">
        <v>35</v>
      </c>
      <c r="G5">
        <v>80</v>
      </c>
      <c r="H5">
        <f>Tabla3[[#This Row],[Preu/hora estimat € CE]]-Tabla3[[#This Row],[Preu/hora real € CR]]</f>
        <v>0</v>
      </c>
      <c r="I5">
        <f>Tabla3[[#This Row],[Hores estimades o dies d''amortització HE]]-Tabla3[[#This Row],[Hores reals HR]]</f>
        <v>0</v>
      </c>
      <c r="J5">
        <f>(Tabla3[[#This Row],[Preu/hora estimat € CE]]-Tabla3[[#This Row],[Preu/hora real € CR]])*Tabla3[[#This Row],[Hores reals HR]]</f>
        <v>0</v>
      </c>
      <c r="K5">
        <f>(Tabla3[[#This Row],[Hores estimades o dies d''amortització HE]]-Tabla3[[#This Row],[Hores reals HR]])*Tabla3[[#This Row],[Preu/hora estimat € CE]]</f>
        <v>0</v>
      </c>
      <c r="L5">
        <f>Tabla3[[#This Row],[Desviació en preu € (CE-CR)*HR]]+Tabla3[[#This Row],[Desviació en consum € (HE-HR)*CE]]</f>
        <v>0</v>
      </c>
    </row>
    <row r="6" spans="1:12" x14ac:dyDescent="0.3">
      <c r="A6" s="2">
        <v>41728</v>
      </c>
      <c r="B6" t="s">
        <v>15</v>
      </c>
      <c r="C6" t="s">
        <v>16</v>
      </c>
      <c r="D6">
        <v>50</v>
      </c>
      <c r="E6">
        <v>16</v>
      </c>
      <c r="F6">
        <v>50</v>
      </c>
      <c r="G6">
        <v>14</v>
      </c>
      <c r="H6">
        <f>Tabla3[[#This Row],[Preu/hora estimat € CE]]-Tabla3[[#This Row],[Preu/hora real € CR]]</f>
        <v>0</v>
      </c>
      <c r="I6">
        <f>Tabla3[[#This Row],[Hores estimades o dies d''amortització HE]]-Tabla3[[#This Row],[Hores reals HR]]</f>
        <v>2</v>
      </c>
      <c r="J6">
        <f>(Tabla3[[#This Row],[Preu/hora estimat € CE]]-Tabla3[[#This Row],[Preu/hora real € CR]])*Tabla3[[#This Row],[Hores reals HR]]</f>
        <v>0</v>
      </c>
      <c r="K6">
        <f>(Tabla3[[#This Row],[Hores estimades o dies d''amortització HE]]-Tabla3[[#This Row],[Hores reals HR]])*Tabla3[[#This Row],[Preu/hora estimat € CE]]</f>
        <v>100</v>
      </c>
      <c r="L6">
        <f>Tabla3[[#This Row],[Desviació en preu € (CE-CR)*HR]]+Tabla3[[#This Row],[Desviació en consum € (HE-HR)*CE]]</f>
        <v>100</v>
      </c>
    </row>
    <row r="7" spans="1:12" x14ac:dyDescent="0.3">
      <c r="A7" s="2">
        <v>41728</v>
      </c>
      <c r="B7" t="s">
        <v>25</v>
      </c>
      <c r="C7" t="s">
        <v>26</v>
      </c>
      <c r="D7">
        <v>13.59</v>
      </c>
      <c r="E7">
        <v>30</v>
      </c>
      <c r="F7">
        <v>16</v>
      </c>
      <c r="G7">
        <v>30</v>
      </c>
      <c r="H7">
        <f>Tabla3[[#This Row],[Preu/hora estimat € CE]]-Tabla3[[#This Row],[Preu/hora real € CR]]</f>
        <v>-2.41</v>
      </c>
      <c r="I7">
        <f>Tabla3[[#This Row],[Hores estimades o dies d''amortització HE]]-Tabla3[[#This Row],[Hores reals HR]]</f>
        <v>0</v>
      </c>
      <c r="J7">
        <f>(Tabla3[[#This Row],[Preu/hora estimat € CE]]-Tabla3[[#This Row],[Preu/hora real € CR]])*Tabla3[[#This Row],[Hores reals HR]]</f>
        <v>-72.300000000000011</v>
      </c>
      <c r="K7">
        <f>(Tabla3[[#This Row],[Hores estimades o dies d''amortització HE]]-Tabla3[[#This Row],[Hores reals HR]])*Tabla3[[#This Row],[Preu/hora estimat € CE]]</f>
        <v>0</v>
      </c>
      <c r="L7">
        <f>Tabla3[[#This Row],[Desviació en preu € (CE-CR)*HR]]+Tabla3[[#This Row],[Desviació en consum € (HE-HR)*CE]]</f>
        <v>-72.300000000000011</v>
      </c>
    </row>
    <row r="8" spans="1:12" x14ac:dyDescent="0.3">
      <c r="A8" s="2">
        <v>41728</v>
      </c>
      <c r="B8" t="s">
        <v>27</v>
      </c>
      <c r="C8" t="s">
        <v>26</v>
      </c>
      <c r="D8">
        <v>3.36</v>
      </c>
      <c r="E8">
        <v>30</v>
      </c>
      <c r="F8">
        <v>3.36</v>
      </c>
      <c r="G8">
        <v>30</v>
      </c>
      <c r="H8">
        <f>Tabla3[[#This Row],[Preu/hora estimat € CE]]-Tabla3[[#This Row],[Preu/hora real € CR]]</f>
        <v>0</v>
      </c>
      <c r="I8">
        <f>Tabla3[[#This Row],[Hores estimades o dies d''amortització HE]]-Tabla3[[#This Row],[Hores reals HR]]</f>
        <v>0</v>
      </c>
      <c r="J8">
        <f>(Tabla3[[#This Row],[Preu/hora estimat € CE]]-Tabla3[[#This Row],[Preu/hora real € CR]])*Tabla3[[#This Row],[Hores reals HR]]</f>
        <v>0</v>
      </c>
      <c r="K8">
        <f>(Tabla3[[#This Row],[Hores estimades o dies d''amortització HE]]-Tabla3[[#This Row],[Hores reals HR]])*Tabla3[[#This Row],[Preu/hora estimat € CE]]</f>
        <v>0</v>
      </c>
      <c r="L8">
        <f>Tabla3[[#This Row],[Desviació en preu € (CE-CR)*HR]]+Tabla3[[#This Row],[Desviació en consum € (HE-HR)*CE]]</f>
        <v>0</v>
      </c>
    </row>
    <row r="9" spans="1:12" x14ac:dyDescent="0.3">
      <c r="A9" s="2">
        <v>41730</v>
      </c>
      <c r="B9" t="s">
        <v>32</v>
      </c>
      <c r="C9" t="s">
        <v>16</v>
      </c>
      <c r="D9">
        <v>50</v>
      </c>
      <c r="E9">
        <v>8</v>
      </c>
      <c r="F9">
        <v>60</v>
      </c>
      <c r="G9">
        <v>8</v>
      </c>
      <c r="H9">
        <f>Tabla3[[#This Row],[Preu/hora estimat € CE]]-Tabla3[[#This Row],[Preu/hora real € CR]]</f>
        <v>-10</v>
      </c>
      <c r="I9">
        <f>Tabla3[[#This Row],[Hores estimades o dies d''amortització HE]]-Tabla3[[#This Row],[Hores reals HR]]</f>
        <v>0</v>
      </c>
      <c r="J9">
        <f>(Tabla3[[#This Row],[Preu/hora estimat € CE]]-Tabla3[[#This Row],[Preu/hora real € CR]])*Tabla3[[#This Row],[Hores reals HR]]</f>
        <v>-80</v>
      </c>
      <c r="K9">
        <f>(Tabla3[[#This Row],[Hores estimades o dies d''amortització HE]]-Tabla3[[#This Row],[Hores reals HR]])*Tabla3[[#This Row],[Preu/hora estimat € CE]]</f>
        <v>0</v>
      </c>
      <c r="L9">
        <f>Tabla3[[#This Row],[Desviació en preu € (CE-CR)*HR]]+Tabla3[[#This Row],[Desviació en consum € (HE-HR)*CE]]</f>
        <v>-80</v>
      </c>
    </row>
    <row r="10" spans="1:12" x14ac:dyDescent="0.3">
      <c r="A10" s="2">
        <v>41759</v>
      </c>
      <c r="B10" t="s">
        <v>28</v>
      </c>
      <c r="C10" t="s">
        <v>26</v>
      </c>
      <c r="D10">
        <v>0</v>
      </c>
      <c r="E10">
        <v>30</v>
      </c>
      <c r="F10">
        <v>20</v>
      </c>
      <c r="G10">
        <v>30</v>
      </c>
      <c r="H10">
        <f>Tabla3[[#This Row],[Preu/hora estimat € CE]]-Tabla3[[#This Row],[Preu/hora real € CR]]</f>
        <v>-20</v>
      </c>
      <c r="I10">
        <f>Tabla3[[#This Row],[Hores estimades o dies d''amortització HE]]-Tabla3[[#This Row],[Hores reals HR]]</f>
        <v>0</v>
      </c>
      <c r="J10">
        <f>(Tabla3[[#This Row],[Preu/hora estimat € CE]]-Tabla3[[#This Row],[Preu/hora real € CR]])*Tabla3[[#This Row],[Hores reals HR]]</f>
        <v>-600</v>
      </c>
      <c r="K10">
        <f>(Tabla3[[#This Row],[Hores estimades o dies d''amortització HE]]-Tabla3[[#This Row],[Hores reals HR]])*Tabla3[[#This Row],[Preu/hora estimat € CE]]</f>
        <v>0</v>
      </c>
      <c r="L10">
        <f>Tabla3[[#This Row],[Desviació en preu € (CE-CR)*HR]]+Tabla3[[#This Row],[Desviació en consum € (HE-HR)*CE]]</f>
        <v>-600</v>
      </c>
    </row>
    <row r="11" spans="1:12" x14ac:dyDescent="0.3">
      <c r="A11" s="2">
        <v>41759</v>
      </c>
      <c r="B11" t="s">
        <v>25</v>
      </c>
      <c r="C11" t="s">
        <v>26</v>
      </c>
      <c r="D11">
        <v>13.59</v>
      </c>
      <c r="E11">
        <v>30</v>
      </c>
      <c r="F11">
        <v>16</v>
      </c>
      <c r="G11">
        <v>30</v>
      </c>
      <c r="H11">
        <f>Tabla3[[#This Row],[Preu/hora estimat € CE]]-Tabla3[[#This Row],[Preu/hora real € CR]]</f>
        <v>-2.41</v>
      </c>
      <c r="I11">
        <f>Tabla3[[#This Row],[Hores estimades o dies d''amortització HE]]-Tabla3[[#This Row],[Hores reals HR]]</f>
        <v>0</v>
      </c>
      <c r="J11">
        <f>(Tabla3[[#This Row],[Preu/hora estimat € CE]]-Tabla3[[#This Row],[Preu/hora real € CR]])*Tabla3[[#This Row],[Hores reals HR]]</f>
        <v>-72.300000000000011</v>
      </c>
      <c r="K11">
        <f>(Tabla3[[#This Row],[Hores estimades o dies d''amortització HE]]-Tabla3[[#This Row],[Hores reals HR]])*Tabla3[[#This Row],[Preu/hora estimat € CE]]</f>
        <v>0</v>
      </c>
      <c r="L11">
        <f>Tabla3[[#This Row],[Desviació en preu € (CE-CR)*HR]]+Tabla3[[#This Row],[Desviació en consum € (HE-HR)*CE]]</f>
        <v>-72.300000000000011</v>
      </c>
    </row>
    <row r="12" spans="1:12" x14ac:dyDescent="0.3">
      <c r="A12" s="2">
        <v>41759</v>
      </c>
      <c r="B12" t="s">
        <v>27</v>
      </c>
      <c r="C12" t="s">
        <v>26</v>
      </c>
      <c r="D12">
        <v>3.36</v>
      </c>
      <c r="E12">
        <v>30</v>
      </c>
      <c r="F12">
        <v>3.36</v>
      </c>
      <c r="G12">
        <v>30</v>
      </c>
      <c r="H12">
        <f>Tabla3[[#This Row],[Preu/hora estimat € CE]]-Tabla3[[#This Row],[Preu/hora real € CR]]</f>
        <v>0</v>
      </c>
      <c r="I12">
        <f>Tabla3[[#This Row],[Hores estimades o dies d''amortització HE]]-Tabla3[[#This Row],[Hores reals HR]]</f>
        <v>0</v>
      </c>
      <c r="J12">
        <f>(Tabla3[[#This Row],[Preu/hora estimat € CE]]-Tabla3[[#This Row],[Preu/hora real € CR]])*Tabla3[[#This Row],[Hores reals HR]]</f>
        <v>0</v>
      </c>
      <c r="K12">
        <f>(Tabla3[[#This Row],[Hores estimades o dies d''amortització HE]]-Tabla3[[#This Row],[Hores reals HR]])*Tabla3[[#This Row],[Preu/hora estimat € CE]]</f>
        <v>0</v>
      </c>
      <c r="L12">
        <f>Tabla3[[#This Row],[Desviació en preu € (CE-CR)*HR]]+Tabla3[[#This Row],[Desviació en consum € (HE-HR)*CE]]</f>
        <v>0</v>
      </c>
    </row>
    <row r="13" spans="1:12" x14ac:dyDescent="0.3">
      <c r="A13" s="2">
        <v>41759</v>
      </c>
      <c r="B13" t="s">
        <v>23</v>
      </c>
      <c r="C13" t="s">
        <v>16</v>
      </c>
      <c r="D13">
        <v>35</v>
      </c>
      <c r="E13">
        <v>80</v>
      </c>
      <c r="F13">
        <v>35</v>
      </c>
      <c r="G13">
        <v>120</v>
      </c>
      <c r="H13">
        <f>Tabla3[[#This Row],[Preu/hora estimat € CE]]-Tabla3[[#This Row],[Preu/hora real € CR]]</f>
        <v>0</v>
      </c>
      <c r="I13">
        <f>Tabla3[[#This Row],[Hores estimades o dies d''amortització HE]]-Tabla3[[#This Row],[Hores reals HR]]</f>
        <v>-40</v>
      </c>
      <c r="J13">
        <f>(Tabla3[[#This Row],[Preu/hora estimat € CE]]-Tabla3[[#This Row],[Preu/hora real € CR]])*Tabla3[[#This Row],[Hores reals HR]]</f>
        <v>0</v>
      </c>
      <c r="K13">
        <f>(Tabla3[[#This Row],[Hores estimades o dies d''amortització HE]]-Tabla3[[#This Row],[Hores reals HR]])*Tabla3[[#This Row],[Preu/hora estimat € CE]]</f>
        <v>-1400</v>
      </c>
      <c r="L13">
        <f>Tabla3[[#This Row],[Desviació en preu € (CE-CR)*HR]]+Tabla3[[#This Row],[Desviació en consum € (HE-HR)*CE]]</f>
        <v>-1400</v>
      </c>
    </row>
    <row r="14" spans="1:12" x14ac:dyDescent="0.3">
      <c r="A14" s="2">
        <v>41760</v>
      </c>
      <c r="B14" t="s">
        <v>33</v>
      </c>
      <c r="C14" t="s">
        <v>16</v>
      </c>
      <c r="D14">
        <v>30</v>
      </c>
      <c r="E14">
        <v>8</v>
      </c>
      <c r="F14">
        <v>25</v>
      </c>
      <c r="G14">
        <v>8</v>
      </c>
      <c r="H14">
        <f>Tabla3[[#This Row],[Preu/hora estimat € CE]]-Tabla3[[#This Row],[Preu/hora real € CR]]</f>
        <v>5</v>
      </c>
      <c r="I14">
        <f>Tabla3[[#This Row],[Hores estimades o dies d''amortització HE]]-Tabla3[[#This Row],[Hores reals HR]]</f>
        <v>0</v>
      </c>
      <c r="J14">
        <f>(Tabla3[[#This Row],[Preu/hora estimat € CE]]-Tabla3[[#This Row],[Preu/hora real € CR]])*Tabla3[[#This Row],[Hores reals HR]]</f>
        <v>40</v>
      </c>
      <c r="K14">
        <f>(Tabla3[[#This Row],[Hores estimades o dies d''amortització HE]]-Tabla3[[#This Row],[Hores reals HR]])*Tabla3[[#This Row],[Preu/hora estimat € CE]]</f>
        <v>0</v>
      </c>
      <c r="L14">
        <f>Tabla3[[#This Row],[Desviació en preu € (CE-CR)*HR]]+Tabla3[[#This Row],[Desviació en consum € (HE-HR)*CE]]</f>
        <v>40</v>
      </c>
    </row>
    <row r="15" spans="1:12" x14ac:dyDescent="0.3">
      <c r="A15" s="2">
        <v>41789</v>
      </c>
      <c r="B15" s="1" t="s">
        <v>34</v>
      </c>
      <c r="C15" t="s">
        <v>26</v>
      </c>
      <c r="D15">
        <v>0.68300000000000005</v>
      </c>
      <c r="E15">
        <v>400</v>
      </c>
      <c r="F15">
        <v>0.68300000000000005</v>
      </c>
      <c r="G15">
        <v>300</v>
      </c>
      <c r="H15">
        <f>Tabla3[[#This Row],[Preu/hora estimat € CE]]-Tabla3[[#This Row],[Preu/hora real € CR]]</f>
        <v>0</v>
      </c>
      <c r="I15">
        <f>Tabla3[[#This Row],[Hores estimades o dies d''amortització HE]]-Tabla3[[#This Row],[Hores reals HR]]</f>
        <v>100</v>
      </c>
      <c r="J15">
        <f>(Tabla3[[#This Row],[Preu/hora estimat € CE]]-Tabla3[[#This Row],[Preu/hora real € CR]])*Tabla3[[#This Row],[Hores reals HR]]</f>
        <v>0</v>
      </c>
      <c r="K15">
        <f>(Tabla3[[#This Row],[Hores estimades o dies d''amortització HE]]-Tabla3[[#This Row],[Hores reals HR]])*Tabla3[[#This Row],[Preu/hora estimat € CE]]</f>
        <v>68.300000000000011</v>
      </c>
      <c r="L15">
        <f>Tabla3[[#This Row],[Desviació en preu € (CE-CR)*HR]]+Tabla3[[#This Row],[Desviació en consum € (HE-HR)*CE]]</f>
        <v>68.300000000000011</v>
      </c>
    </row>
    <row r="16" spans="1:12" x14ac:dyDescent="0.3">
      <c r="A16" s="2">
        <v>41789</v>
      </c>
      <c r="B16" t="s">
        <v>28</v>
      </c>
      <c r="C16" t="s">
        <v>26</v>
      </c>
      <c r="D16">
        <v>0</v>
      </c>
      <c r="E16">
        <v>30</v>
      </c>
      <c r="F16">
        <v>20</v>
      </c>
      <c r="G16">
        <v>30</v>
      </c>
      <c r="H16">
        <f>Tabla3[[#This Row],[Preu/hora estimat € CE]]-Tabla3[[#This Row],[Preu/hora real € CR]]</f>
        <v>-20</v>
      </c>
      <c r="I16">
        <f>Tabla3[[#This Row],[Hores estimades o dies d''amortització HE]]-Tabla3[[#This Row],[Hores reals HR]]</f>
        <v>0</v>
      </c>
      <c r="J16">
        <f>(Tabla3[[#This Row],[Preu/hora estimat € CE]]-Tabla3[[#This Row],[Preu/hora real € CR]])*Tabla3[[#This Row],[Hores reals HR]]</f>
        <v>-600</v>
      </c>
      <c r="K16">
        <f>(Tabla3[[#This Row],[Hores estimades o dies d''amortització HE]]-Tabla3[[#This Row],[Hores reals HR]])*Tabla3[[#This Row],[Preu/hora estimat € CE]]</f>
        <v>0</v>
      </c>
      <c r="L16">
        <f>Tabla3[[#This Row],[Desviació en preu € (CE-CR)*HR]]+Tabla3[[#This Row],[Desviació en consum € (HE-HR)*CE]]</f>
        <v>-600</v>
      </c>
    </row>
    <row r="17" spans="1:12" x14ac:dyDescent="0.3">
      <c r="A17" s="2">
        <v>41789</v>
      </c>
      <c r="B17" t="s">
        <v>25</v>
      </c>
      <c r="C17" t="s">
        <v>26</v>
      </c>
      <c r="D17">
        <v>13.59</v>
      </c>
      <c r="E17">
        <v>30</v>
      </c>
      <c r="F17">
        <v>16</v>
      </c>
      <c r="G17">
        <v>30</v>
      </c>
      <c r="H17">
        <f>Tabla3[[#This Row],[Preu/hora estimat € CE]]-Tabla3[[#This Row],[Preu/hora real € CR]]</f>
        <v>-2.41</v>
      </c>
      <c r="I17">
        <f>Tabla3[[#This Row],[Hores estimades o dies d''amortització HE]]-Tabla3[[#This Row],[Hores reals HR]]</f>
        <v>0</v>
      </c>
      <c r="J17">
        <f>(Tabla3[[#This Row],[Preu/hora estimat € CE]]-Tabla3[[#This Row],[Preu/hora real € CR]])*Tabla3[[#This Row],[Hores reals HR]]</f>
        <v>-72.300000000000011</v>
      </c>
      <c r="K17">
        <f>(Tabla3[[#This Row],[Hores estimades o dies d''amortització HE]]-Tabla3[[#This Row],[Hores reals HR]])*Tabla3[[#This Row],[Preu/hora estimat € CE]]</f>
        <v>0</v>
      </c>
      <c r="L17">
        <f>Tabla3[[#This Row],[Desviació en preu € (CE-CR)*HR]]+Tabla3[[#This Row],[Desviació en consum € (HE-HR)*CE]]</f>
        <v>-72.300000000000011</v>
      </c>
    </row>
    <row r="18" spans="1:12" x14ac:dyDescent="0.3">
      <c r="A18" s="2">
        <v>41789</v>
      </c>
      <c r="B18" t="s">
        <v>27</v>
      </c>
      <c r="C18" t="s">
        <v>26</v>
      </c>
      <c r="D18">
        <v>3.36</v>
      </c>
      <c r="E18">
        <v>30</v>
      </c>
      <c r="F18">
        <v>3.36</v>
      </c>
      <c r="G18">
        <v>30</v>
      </c>
      <c r="H18">
        <f>Tabla3[[#This Row],[Preu/hora estimat € CE]]-Tabla3[[#This Row],[Preu/hora real € CR]]</f>
        <v>0</v>
      </c>
      <c r="I18">
        <f>Tabla3[[#This Row],[Hores estimades o dies d''amortització HE]]-Tabla3[[#This Row],[Hores reals HR]]</f>
        <v>0</v>
      </c>
      <c r="J18">
        <f>(Tabla3[[#This Row],[Preu/hora estimat € CE]]-Tabla3[[#This Row],[Preu/hora real € CR]])*Tabla3[[#This Row],[Hores reals HR]]</f>
        <v>0</v>
      </c>
      <c r="K18">
        <f>(Tabla3[[#This Row],[Hores estimades o dies d''amortització HE]]-Tabla3[[#This Row],[Hores reals HR]])*Tabla3[[#This Row],[Preu/hora estimat € CE]]</f>
        <v>0</v>
      </c>
      <c r="L18">
        <f>Tabla3[[#This Row],[Desviació en preu € (CE-CR)*HR]]+Tabla3[[#This Row],[Desviació en consum € (HE-HR)*CE]]</f>
        <v>0</v>
      </c>
    </row>
    <row r="19" spans="1:12" x14ac:dyDescent="0.3">
      <c r="A19" s="2">
        <v>41789</v>
      </c>
      <c r="B19" t="s">
        <v>23</v>
      </c>
      <c r="C19" t="s">
        <v>16</v>
      </c>
      <c r="D19">
        <v>35</v>
      </c>
      <c r="E19">
        <v>80</v>
      </c>
      <c r="F19">
        <v>35</v>
      </c>
      <c r="G19">
        <v>100</v>
      </c>
      <c r="H19">
        <f>Tabla3[[#This Row],[Preu/hora estimat € CE]]-Tabla3[[#This Row],[Preu/hora real € CR]]</f>
        <v>0</v>
      </c>
      <c r="I19">
        <f>Tabla3[[#This Row],[Hores estimades o dies d''amortització HE]]-Tabla3[[#This Row],[Hores reals HR]]</f>
        <v>-20</v>
      </c>
      <c r="J19">
        <f>(Tabla3[[#This Row],[Preu/hora estimat € CE]]-Tabla3[[#This Row],[Preu/hora real € CR]])*Tabla3[[#This Row],[Hores reals HR]]</f>
        <v>0</v>
      </c>
      <c r="K19">
        <f>(Tabla3[[#This Row],[Hores estimades o dies d''amortització HE]]-Tabla3[[#This Row],[Hores reals HR]])*Tabla3[[#This Row],[Preu/hora estimat € CE]]</f>
        <v>-700</v>
      </c>
      <c r="L19">
        <f>Tabla3[[#This Row],[Desviació en preu € (CE-CR)*HR]]+Tabla3[[#This Row],[Desviació en consum € (HE-HR)*CE]]</f>
        <v>-700</v>
      </c>
    </row>
    <row r="20" spans="1:12" x14ac:dyDescent="0.3">
      <c r="A20" s="2">
        <v>41789</v>
      </c>
      <c r="B20" t="s">
        <v>15</v>
      </c>
      <c r="C20" t="s">
        <v>16</v>
      </c>
      <c r="D20">
        <v>50</v>
      </c>
      <c r="E20">
        <v>8</v>
      </c>
      <c r="F20">
        <v>50</v>
      </c>
      <c r="G20">
        <v>10</v>
      </c>
      <c r="H20">
        <f>Tabla3[[#This Row],[Preu/hora estimat € CE]]-Tabla3[[#This Row],[Preu/hora real € CR]]</f>
        <v>0</v>
      </c>
      <c r="I20">
        <f>Tabla3[[#This Row],[Hores estimades o dies d''amortització HE]]-Tabla3[[#This Row],[Hores reals HR]]</f>
        <v>-2</v>
      </c>
      <c r="J20">
        <f>(Tabla3[[#This Row],[Preu/hora estimat € CE]]-Tabla3[[#This Row],[Preu/hora real € CR]])*Tabla3[[#This Row],[Hores reals HR]]</f>
        <v>0</v>
      </c>
      <c r="K20">
        <f>(Tabla3[[#This Row],[Hores estimades o dies d''amortització HE]]-Tabla3[[#This Row],[Hores reals HR]])*Tabla3[[#This Row],[Preu/hora estimat € CE]]</f>
        <v>-100</v>
      </c>
      <c r="L20">
        <f>Tabla3[[#This Row],[Desviació en preu € (CE-CR)*HR]]+Tabla3[[#This Row],[Desviació en consum € (HE-HR)*CE]]</f>
        <v>-100</v>
      </c>
    </row>
    <row r="21" spans="1:12" x14ac:dyDescent="0.3">
      <c r="A21" s="2">
        <v>41789</v>
      </c>
      <c r="B21" t="s">
        <v>35</v>
      </c>
      <c r="C21" t="s">
        <v>16</v>
      </c>
      <c r="D21">
        <v>0</v>
      </c>
      <c r="E21">
        <v>0</v>
      </c>
      <c r="F21">
        <v>50</v>
      </c>
      <c r="G21">
        <v>8</v>
      </c>
      <c r="H21">
        <f>Tabla3[[#This Row],[Preu/hora estimat € CE]]-Tabla3[[#This Row],[Preu/hora real € CR]]</f>
        <v>-50</v>
      </c>
      <c r="I21">
        <f>Tabla3[[#This Row],[Hores estimades o dies d''amortització HE]]-Tabla3[[#This Row],[Hores reals HR]]</f>
        <v>-8</v>
      </c>
      <c r="J21">
        <f>(Tabla3[[#This Row],[Preu/hora estimat € CE]]-Tabla3[[#This Row],[Preu/hora real € CR]])*Tabla3[[#This Row],[Hores reals HR]]</f>
        <v>-400</v>
      </c>
      <c r="K21">
        <f>(Tabla3[[#This Row],[Hores estimades o dies d''amortització HE]]-Tabla3[[#This Row],[Hores reals HR]])*Tabla3[[#This Row],[Preu/hora estimat € CE]]</f>
        <v>0</v>
      </c>
      <c r="L21">
        <f>Tabla3[[#This Row],[Desviació en preu € (CE-CR)*HR]]+Tabla3[[#This Row],[Desviació en consum € (HE-HR)*CE]]</f>
        <v>-400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A24" sqref="A24"/>
    </sheetView>
  </sheetViews>
  <sheetFormatPr baseColWidth="10" defaultRowHeight="14.4" x14ac:dyDescent="0.3"/>
  <cols>
    <col min="1" max="1" width="48.33203125" bestFit="1" customWidth="1"/>
    <col min="2" max="2" width="37.33203125" customWidth="1"/>
    <col min="3" max="3" width="40" customWidth="1"/>
    <col min="4" max="4" width="63.33203125" customWidth="1"/>
    <col min="5" max="5" width="42.33203125" customWidth="1"/>
    <col min="6" max="6" width="45" customWidth="1"/>
    <col min="7" max="8" width="45" bestFit="1" customWidth="1"/>
    <col min="9" max="9" width="68.33203125" bestFit="1" customWidth="1"/>
  </cols>
  <sheetData>
    <row r="2" spans="1:4" ht="48.6" x14ac:dyDescent="0.3">
      <c r="B2" s="7" t="s">
        <v>45</v>
      </c>
      <c r="C2" s="7" t="s">
        <v>46</v>
      </c>
    </row>
    <row r="3" spans="1:4" x14ac:dyDescent="0.3">
      <c r="A3" s="4" t="s">
        <v>39</v>
      </c>
      <c r="B3" t="s">
        <v>37</v>
      </c>
      <c r="C3" t="s">
        <v>38</v>
      </c>
      <c r="D3" t="s">
        <v>40</v>
      </c>
    </row>
    <row r="4" spans="1:4" x14ac:dyDescent="0.3">
      <c r="A4" s="5" t="s">
        <v>16</v>
      </c>
      <c r="B4" s="3">
        <v>-440</v>
      </c>
      <c r="C4" s="3">
        <v>-2200</v>
      </c>
      <c r="D4" s="3">
        <v>-2640</v>
      </c>
    </row>
    <row r="5" spans="1:4" x14ac:dyDescent="0.3">
      <c r="A5" s="6" t="s">
        <v>23</v>
      </c>
      <c r="B5" s="3">
        <v>0</v>
      </c>
      <c r="C5" s="3">
        <v>-2100</v>
      </c>
      <c r="D5" s="3">
        <v>-2100</v>
      </c>
    </row>
    <row r="6" spans="1:4" x14ac:dyDescent="0.3">
      <c r="A6" s="6" t="s">
        <v>35</v>
      </c>
      <c r="B6" s="3">
        <v>-400</v>
      </c>
      <c r="C6" s="3">
        <v>0</v>
      </c>
      <c r="D6" s="3">
        <v>-400</v>
      </c>
    </row>
    <row r="7" spans="1:4" x14ac:dyDescent="0.3">
      <c r="A7" s="6" t="s">
        <v>32</v>
      </c>
      <c r="B7" s="3">
        <v>-80</v>
      </c>
      <c r="C7" s="3">
        <v>0</v>
      </c>
      <c r="D7" s="3">
        <v>-80</v>
      </c>
    </row>
    <row r="8" spans="1:4" x14ac:dyDescent="0.3">
      <c r="A8" s="6" t="s">
        <v>15</v>
      </c>
      <c r="B8" s="3">
        <v>0</v>
      </c>
      <c r="C8" s="3">
        <v>-100</v>
      </c>
      <c r="D8" s="3">
        <v>-100</v>
      </c>
    </row>
    <row r="9" spans="1:4" x14ac:dyDescent="0.3">
      <c r="A9" s="6" t="s">
        <v>33</v>
      </c>
      <c r="B9" s="3">
        <v>40</v>
      </c>
      <c r="C9" s="3">
        <v>0</v>
      </c>
      <c r="D9" s="3">
        <v>40</v>
      </c>
    </row>
    <row r="10" spans="1:4" x14ac:dyDescent="0.3">
      <c r="A10" s="5" t="s">
        <v>26</v>
      </c>
      <c r="B10" s="3">
        <v>-1489.2</v>
      </c>
      <c r="C10" s="3">
        <v>68.300000000000011</v>
      </c>
      <c r="D10" s="3">
        <v>-1420.9</v>
      </c>
    </row>
    <row r="11" spans="1:4" x14ac:dyDescent="0.3">
      <c r="A11" s="6" t="s">
        <v>34</v>
      </c>
      <c r="B11" s="3">
        <v>0</v>
      </c>
      <c r="C11" s="3">
        <v>68.300000000000011</v>
      </c>
      <c r="D11" s="3">
        <v>68.300000000000011</v>
      </c>
    </row>
    <row r="12" spans="1:4" x14ac:dyDescent="0.3">
      <c r="A12" s="6" t="s">
        <v>27</v>
      </c>
      <c r="B12" s="3">
        <v>0</v>
      </c>
      <c r="C12" s="3">
        <v>0</v>
      </c>
      <c r="D12" s="3">
        <v>0</v>
      </c>
    </row>
    <row r="13" spans="1:4" x14ac:dyDescent="0.3">
      <c r="A13" s="6" t="s">
        <v>25</v>
      </c>
      <c r="B13" s="3">
        <v>-289.20000000000005</v>
      </c>
      <c r="C13" s="3">
        <v>0</v>
      </c>
      <c r="D13" s="3">
        <v>-289.20000000000005</v>
      </c>
    </row>
    <row r="14" spans="1:4" x14ac:dyDescent="0.3">
      <c r="A14" s="6" t="s">
        <v>28</v>
      </c>
      <c r="B14" s="3">
        <v>-1200</v>
      </c>
      <c r="C14" s="3">
        <v>0</v>
      </c>
      <c r="D14" s="3">
        <v>-1200</v>
      </c>
    </row>
    <row r="15" spans="1:4" x14ac:dyDescent="0.3">
      <c r="A15" s="5" t="s">
        <v>36</v>
      </c>
      <c r="B15" s="3">
        <v>-1929.2</v>
      </c>
      <c r="C15" s="3">
        <v>-2131.6999999999998</v>
      </c>
      <c r="D15" s="3">
        <v>-4060.8999999999996</v>
      </c>
    </row>
    <row r="18" spans="1:1" x14ac:dyDescent="0.3">
      <c r="A18" t="s">
        <v>41</v>
      </c>
    </row>
    <row r="20" spans="1:1" x14ac:dyDescent="0.3">
      <c r="A20" t="s">
        <v>43</v>
      </c>
    </row>
    <row r="21" spans="1:1" x14ac:dyDescent="0.3">
      <c r="A21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:XFD16"/>
    </sheetView>
  </sheetViews>
  <sheetFormatPr baseColWidth="10" defaultRowHeight="14.4" x14ac:dyDescent="0.3"/>
  <sheetData>
    <row r="1" spans="1:1" x14ac:dyDescent="0.3">
      <c r="A1" t="s">
        <v>47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5121" r:id="rId4">
          <objectPr defaultSize="0" r:id="rId5">
            <anchor moveWithCells="1">
              <from>
                <xdr:col>0</xdr:col>
                <xdr:colOff>0</xdr:colOff>
                <xdr:row>1</xdr:row>
                <xdr:rowOff>152400</xdr:rowOff>
              </from>
              <to>
                <xdr:col>8</xdr:col>
                <xdr:colOff>533400</xdr:colOff>
                <xdr:row>12</xdr:row>
                <xdr:rowOff>0</xdr:rowOff>
              </to>
            </anchor>
          </objectPr>
        </oleObject>
      </mc:Choice>
      <mc:Fallback>
        <oleObject progId="Equation.3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glosari</vt:lpstr>
      <vt:lpstr>Diari Moviments</vt:lpstr>
      <vt:lpstr>Resum</vt:lpstr>
      <vt:lpstr>A la fi del projecte</vt:lpstr>
    </vt:vector>
  </TitlesOfParts>
  <Company>DBApparel Spain, S.L.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BARRABES Ferran</dc:creator>
  <cp:lastModifiedBy>usuario</cp:lastModifiedBy>
  <cp:lastPrinted>2015-09-08T16:09:00Z</cp:lastPrinted>
  <dcterms:created xsi:type="dcterms:W3CDTF">2014-09-07T03:08:15Z</dcterms:created>
  <dcterms:modified xsi:type="dcterms:W3CDTF">2015-09-08T16:09:55Z</dcterms:modified>
</cp:coreProperties>
</file>