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ropbox/Simula/Research/Current Projects/SGLT2i/"/>
    </mc:Choice>
  </mc:AlternateContent>
  <xr:revisionPtr revIDLastSave="0" documentId="13_ncr:1_{A7C7C96B-7ADC-DB47-8DAA-D7D93AA354D4}" xr6:coauthVersionLast="47" xr6:coauthVersionMax="47" xr10:uidLastSave="{00000000-0000-0000-0000-000000000000}"/>
  <bookViews>
    <workbookView xWindow="3760" yWindow="880" windowWidth="21780" windowHeight="12040" activeTab="1" xr2:uid="{D2ECFBBA-BDC5-8C4D-A701-892EAACAB46C}"/>
  </bookViews>
  <sheets>
    <sheet name="SS" sheetId="1" r:id="rId1"/>
    <sheet name="Late" sheetId="2" r:id="rId2"/>
    <sheet name="recove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2" l="1"/>
  <c r="O4" i="2" s="1"/>
  <c r="L15" i="2"/>
  <c r="L4" i="2" s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4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C4" i="1"/>
  <c r="E4" i="1" s="1"/>
  <c r="C5" i="1"/>
  <c r="E5" i="1" s="1"/>
  <c r="C6" i="1"/>
  <c r="E6" i="1" s="1"/>
  <c r="C7" i="1"/>
  <c r="E7" i="1" s="1"/>
  <c r="C8" i="1"/>
  <c r="C9" i="1"/>
  <c r="E9" i="1" s="1"/>
  <c r="C10" i="1"/>
  <c r="E10" i="1" s="1"/>
  <c r="C11" i="1"/>
  <c r="E11" i="1" s="1"/>
  <c r="C12" i="1"/>
  <c r="C13" i="1"/>
  <c r="E13" i="1" s="1"/>
  <c r="C14" i="1"/>
  <c r="C15" i="1"/>
  <c r="E15" i="1" s="1"/>
  <c r="C16" i="1"/>
  <c r="C17" i="1"/>
  <c r="E17" i="1" s="1"/>
  <c r="E8" i="1"/>
  <c r="E12" i="1"/>
  <c r="E14" i="1"/>
  <c r="E16" i="1"/>
</calcChain>
</file>

<file path=xl/sharedStrings.xml><?xml version="1.0" encoding="utf-8"?>
<sst xmlns="http://schemas.openxmlformats.org/spreadsheetml/2006/main" count="67" uniqueCount="22">
  <si>
    <t>act</t>
  </si>
  <si>
    <t>inact</t>
  </si>
  <si>
    <t>WT</t>
  </si>
  <si>
    <t>Raw</t>
  </si>
  <si>
    <t>Control</t>
  </si>
  <si>
    <t>Empa</t>
  </si>
  <si>
    <t>R225Q</t>
  </si>
  <si>
    <t>V</t>
  </si>
  <si>
    <t>deltKPQ</t>
  </si>
  <si>
    <t>peak</t>
  </si>
  <si>
    <t>zero</t>
  </si>
  <si>
    <t>EMPA</t>
  </si>
  <si>
    <t>dt</t>
  </si>
  <si>
    <t>p2/p1</t>
  </si>
  <si>
    <t>late (% peak)</t>
  </si>
  <si>
    <t>Ratio of delKPQ to WT % late current</t>
  </si>
  <si>
    <t>control</t>
  </si>
  <si>
    <t>empa</t>
  </si>
  <si>
    <t>AUC</t>
  </si>
  <si>
    <t>AUC/control</t>
  </si>
  <si>
    <t>peak (empa/control)</t>
  </si>
  <si>
    <t>delKPQ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</si>
</sst>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3" fontId="0" fillId="0" borderId="0" xfId="0" applyNumberFormat="1" applyAlignment="1">
      <alignment horizontal="right" indent="1"/>
    </xf>
    <xf numFmtId="0" fontId="0" fillId="0" borderId="0" xfId="0" applyNumberFormat="1" applyAlignment="1">
      <alignment horizontal="right" indent="1"/>
    </xf>
    <xf numFmtId="0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4F29-2069-B346-B66E-D267E49900A0}">
  <dimension ref="A1:S46"/>
  <sheetViews>
    <sheetView workbookViewId="0">
      <selection activeCell="I6" sqref="I6"/>
    </sheetView>
  </sheetViews>
  <sheetFormatPr baseColWidth="10" defaultRowHeight="16" x14ac:dyDescent="0.2"/>
  <cols>
    <col min="15" max="15" width="11.83203125" customWidth="1"/>
  </cols>
  <sheetData>
    <row r="1" spans="1:18" x14ac:dyDescent="0.2">
      <c r="C1" s="11" t="s">
        <v>2</v>
      </c>
      <c r="D1" s="11"/>
      <c r="E1" s="11"/>
      <c r="F1" s="11"/>
      <c r="I1" s="11" t="s">
        <v>6</v>
      </c>
      <c r="J1" s="11"/>
      <c r="K1" s="11"/>
      <c r="L1" s="11"/>
      <c r="O1" s="11" t="s">
        <v>8</v>
      </c>
      <c r="P1" s="11"/>
      <c r="Q1" s="11"/>
      <c r="R1" s="11"/>
    </row>
    <row r="2" spans="1:18" x14ac:dyDescent="0.2">
      <c r="C2" s="11" t="s">
        <v>4</v>
      </c>
      <c r="D2" s="11"/>
      <c r="E2" s="11" t="s">
        <v>5</v>
      </c>
      <c r="F2" s="11"/>
      <c r="I2" s="11" t="s">
        <v>4</v>
      </c>
      <c r="J2" s="11"/>
      <c r="K2" s="11" t="s">
        <v>5</v>
      </c>
      <c r="L2" s="11"/>
      <c r="O2" s="11" t="s">
        <v>4</v>
      </c>
      <c r="P2" s="11"/>
      <c r="Q2" s="11" t="s">
        <v>5</v>
      </c>
      <c r="R2" s="11"/>
    </row>
    <row r="3" spans="1:18" x14ac:dyDescent="0.2">
      <c r="A3" s="1" t="s">
        <v>7</v>
      </c>
      <c r="C3" s="1" t="s">
        <v>0</v>
      </c>
      <c r="D3" s="1" t="s">
        <v>1</v>
      </c>
      <c r="E3" s="1" t="s">
        <v>0</v>
      </c>
      <c r="F3" s="1" t="s">
        <v>1</v>
      </c>
      <c r="H3" s="1" t="s">
        <v>7</v>
      </c>
      <c r="I3" s="1" t="s">
        <v>0</v>
      </c>
      <c r="J3" s="1" t="s">
        <v>1</v>
      </c>
      <c r="K3" s="1" t="s">
        <v>0</v>
      </c>
      <c r="L3" s="1" t="s">
        <v>1</v>
      </c>
      <c r="N3" s="1" t="s">
        <v>7</v>
      </c>
      <c r="O3" s="1" t="s">
        <v>0</v>
      </c>
      <c r="P3" s="1" t="s">
        <v>1</v>
      </c>
      <c r="Q3" s="1" t="s">
        <v>0</v>
      </c>
      <c r="R3" s="1" t="s">
        <v>1</v>
      </c>
    </row>
    <row r="4" spans="1:18" x14ac:dyDescent="0.2">
      <c r="A4">
        <v>-130</v>
      </c>
      <c r="C4">
        <f t="shared" ref="C4:D17" si="0">(C24-MAX(C$23:C$37))/(MIN(C$23:C$37)-MAX(C$23:C$37))</f>
        <v>0</v>
      </c>
      <c r="D4">
        <f t="shared" si="0"/>
        <v>1</v>
      </c>
      <c r="E4">
        <f t="shared" ref="E4:E17" si="1">C4</f>
        <v>0</v>
      </c>
      <c r="F4">
        <f t="shared" ref="F4:F17" si="2">D4</f>
        <v>1</v>
      </c>
      <c r="H4">
        <v>-130</v>
      </c>
      <c r="I4">
        <f t="shared" ref="I4:J18" si="3">(I24-MAX(I$24:I$39))/(MIN(I$24:I$39)-MAX(I$24:I$39))</f>
        <v>0</v>
      </c>
      <c r="J4">
        <f t="shared" si="3"/>
        <v>1</v>
      </c>
      <c r="K4">
        <f t="shared" ref="K4:L4" si="4">(K24-MAX(K$24:K$39))/(MIN(K$24:K$39)-MAX(K$24:K$39))</f>
        <v>1.282051282051282E-2</v>
      </c>
      <c r="L4">
        <f t="shared" si="4"/>
        <v>1</v>
      </c>
      <c r="N4">
        <v>-130</v>
      </c>
      <c r="O4">
        <f>(O24-MAX(O$24:O$39))/(MIN(O$24:O$39)-MAX(O$24:O$39))</f>
        <v>0</v>
      </c>
      <c r="P4">
        <f>(P24-MAX(P$24:P$39))/(MIN(P$24:P$39)-MAX(P$24:P$39))</f>
        <v>1</v>
      </c>
      <c r="Q4">
        <f>(Q24-MAX(Q$24:Q$39))/(MIN(Q$24:Q$39)-MAX(Q$24:Q$39))</f>
        <v>6.8965517241379309E-3</v>
      </c>
      <c r="R4">
        <f>(R24-MAX(R$24:R$39))/(MIN(R$24:R$39)-MAX(R$24:R$39))</f>
        <v>1</v>
      </c>
    </row>
    <row r="5" spans="1:18" x14ac:dyDescent="0.2">
      <c r="A5">
        <v>-120</v>
      </c>
      <c r="C5">
        <f t="shared" si="0"/>
        <v>0</v>
      </c>
      <c r="D5">
        <f t="shared" si="0"/>
        <v>0.99277978339350181</v>
      </c>
      <c r="E5">
        <f t="shared" si="1"/>
        <v>0</v>
      </c>
      <c r="F5">
        <f t="shared" si="2"/>
        <v>0.99277978339350181</v>
      </c>
      <c r="H5">
        <v>-120</v>
      </c>
      <c r="I5">
        <f t="shared" si="3"/>
        <v>1.3698630136986301E-2</v>
      </c>
      <c r="J5">
        <f t="shared" si="3"/>
        <v>0.93630573248407645</v>
      </c>
      <c r="K5">
        <f t="shared" ref="K5:L5" si="5">(K25-MAX(K$24:K$39))/(MIN(K$24:K$39)-MAX(K$24:K$39))</f>
        <v>6.41025641025641E-3</v>
      </c>
      <c r="L5">
        <f t="shared" si="5"/>
        <v>0.85443037974683544</v>
      </c>
      <c r="N5">
        <v>-120</v>
      </c>
      <c r="O5">
        <f t="shared" ref="O5:P5" si="6">(O25-MAX(O$24:O$39))/(MIN(O$24:O$39)-MAX(O$24:O$39))</f>
        <v>0</v>
      </c>
      <c r="P5">
        <f t="shared" si="6"/>
        <v>0.98013245033112584</v>
      </c>
      <c r="Q5">
        <f t="shared" ref="Q5:R5" si="7">(Q25-MAX(Q$24:Q$39))/(MIN(Q$24:Q$39)-MAX(Q$24:Q$39))</f>
        <v>0</v>
      </c>
      <c r="R5">
        <f t="shared" si="7"/>
        <v>0.97959183673469385</v>
      </c>
    </row>
    <row r="6" spans="1:18" x14ac:dyDescent="0.2">
      <c r="A6">
        <v>-110</v>
      </c>
      <c r="C6">
        <f t="shared" si="0"/>
        <v>0</v>
      </c>
      <c r="D6">
        <f t="shared" si="0"/>
        <v>0.96750902527075811</v>
      </c>
      <c r="E6">
        <f t="shared" si="1"/>
        <v>0</v>
      </c>
      <c r="F6">
        <f t="shared" si="2"/>
        <v>0.96750902527075811</v>
      </c>
      <c r="H6">
        <v>-110</v>
      </c>
      <c r="I6">
        <f t="shared" si="3"/>
        <v>6.8493150684931503E-3</v>
      </c>
      <c r="J6">
        <f t="shared" si="3"/>
        <v>0.86624203821656054</v>
      </c>
      <c r="K6">
        <f t="shared" ref="K6:L6" si="8">(K26-MAX(K$24:K$39))/(MIN(K$24:K$39)-MAX(K$24:K$39))</f>
        <v>1.282051282051282E-2</v>
      </c>
      <c r="L6">
        <f t="shared" si="8"/>
        <v>0.63291139240506333</v>
      </c>
      <c r="N6">
        <v>-110</v>
      </c>
      <c r="O6">
        <f t="shared" ref="O6:P6" si="9">(O26-MAX(O$24:O$39))/(MIN(O$24:O$39)-MAX(O$24:O$39))</f>
        <v>0</v>
      </c>
      <c r="P6">
        <f t="shared" si="9"/>
        <v>0.88741721854304634</v>
      </c>
      <c r="Q6">
        <f t="shared" ref="Q6:R6" si="10">(Q26-MAX(Q$24:Q$39))/(MIN(Q$24:Q$39)-MAX(Q$24:Q$39))</f>
        <v>0</v>
      </c>
      <c r="R6">
        <f t="shared" si="10"/>
        <v>0.88435374149659862</v>
      </c>
    </row>
    <row r="7" spans="1:18" x14ac:dyDescent="0.2">
      <c r="A7">
        <v>-100</v>
      </c>
      <c r="C7">
        <f t="shared" si="0"/>
        <v>0</v>
      </c>
      <c r="D7">
        <f t="shared" si="0"/>
        <v>0.89169675090252709</v>
      </c>
      <c r="E7">
        <f t="shared" si="1"/>
        <v>0</v>
      </c>
      <c r="F7">
        <f t="shared" si="2"/>
        <v>0.89169675090252709</v>
      </c>
      <c r="H7">
        <v>-100</v>
      </c>
      <c r="I7">
        <f t="shared" si="3"/>
        <v>1.3698630136986301E-2</v>
      </c>
      <c r="J7">
        <f t="shared" si="3"/>
        <v>0.76433121019108285</v>
      </c>
      <c r="K7">
        <f t="shared" ref="K7:L7" si="11">(K27-MAX(K$24:K$39))/(MIN(K$24:K$39)-MAX(K$24:K$39))</f>
        <v>1.282051282051282E-2</v>
      </c>
      <c r="L7">
        <f t="shared" si="11"/>
        <v>0.37341772151898733</v>
      </c>
      <c r="N7">
        <v>-100</v>
      </c>
      <c r="O7">
        <f t="shared" ref="O7:P7" si="12">(O27-MAX(O$24:O$39))/(MIN(O$24:O$39)-MAX(O$24:O$39))</f>
        <v>0</v>
      </c>
      <c r="P7">
        <f t="shared" si="12"/>
        <v>0.76158940397350994</v>
      </c>
      <c r="Q7">
        <f t="shared" ref="Q7:R7" si="13">(Q27-MAX(Q$24:Q$39))/(MIN(Q$24:Q$39)-MAX(Q$24:Q$39))</f>
        <v>0</v>
      </c>
      <c r="R7">
        <f t="shared" si="13"/>
        <v>0.74829931972789121</v>
      </c>
    </row>
    <row r="8" spans="1:18" x14ac:dyDescent="0.2">
      <c r="A8">
        <v>-90</v>
      </c>
      <c r="C8">
        <f t="shared" si="0"/>
        <v>0</v>
      </c>
      <c r="D8">
        <f t="shared" si="0"/>
        <v>0.70036101083032487</v>
      </c>
      <c r="E8">
        <f t="shared" si="1"/>
        <v>0</v>
      </c>
      <c r="F8">
        <f t="shared" si="2"/>
        <v>0.70036101083032487</v>
      </c>
      <c r="H8">
        <v>-90</v>
      </c>
      <c r="I8">
        <f t="shared" si="3"/>
        <v>6.8493150684931503E-3</v>
      </c>
      <c r="J8">
        <f t="shared" si="3"/>
        <v>0.61783439490445857</v>
      </c>
      <c r="K8">
        <f t="shared" ref="K8:L8" si="14">(K28-MAX(K$24:K$39))/(MIN(K$24:K$39)-MAX(K$24:K$39))</f>
        <v>1.282051282051282E-2</v>
      </c>
      <c r="L8">
        <f t="shared" si="14"/>
        <v>0.19620253164556961</v>
      </c>
      <c r="N8">
        <v>-90</v>
      </c>
      <c r="O8">
        <f t="shared" ref="O8:P8" si="15">(O28-MAX(O$24:O$39))/(MIN(O$24:O$39)-MAX(O$24:O$39))</f>
        <v>6.9444444444444441E-3</v>
      </c>
      <c r="P8">
        <f t="shared" si="15"/>
        <v>0.57615894039735094</v>
      </c>
      <c r="Q8">
        <f t="shared" ref="Q8:R8" si="16">(Q28-MAX(Q$24:Q$39))/(MIN(Q$24:Q$39)-MAX(Q$24:Q$39))</f>
        <v>6.8965517241379309E-3</v>
      </c>
      <c r="R8">
        <f t="shared" si="16"/>
        <v>0.5714285714285714</v>
      </c>
    </row>
    <row r="9" spans="1:18" x14ac:dyDescent="0.2">
      <c r="A9">
        <v>-80</v>
      </c>
      <c r="C9">
        <f t="shared" si="0"/>
        <v>3.6101083032490976E-3</v>
      </c>
      <c r="D9">
        <f t="shared" si="0"/>
        <v>0.55595667870036103</v>
      </c>
      <c r="E9">
        <f t="shared" si="1"/>
        <v>3.6101083032490976E-3</v>
      </c>
      <c r="F9">
        <f t="shared" si="2"/>
        <v>0.55595667870036103</v>
      </c>
      <c r="H9">
        <v>-80</v>
      </c>
      <c r="I9">
        <f t="shared" si="3"/>
        <v>6.8493150684931503E-3</v>
      </c>
      <c r="J9">
        <f t="shared" si="3"/>
        <v>0.45859872611464969</v>
      </c>
      <c r="K9">
        <f t="shared" ref="K9:L9" si="17">(K29-MAX(K$24:K$39))/(MIN(K$24:K$39)-MAX(K$24:K$39))</f>
        <v>1.282051282051282E-2</v>
      </c>
      <c r="L9">
        <f t="shared" si="17"/>
        <v>9.49367088607595E-2</v>
      </c>
      <c r="N9">
        <v>-80</v>
      </c>
      <c r="O9">
        <f t="shared" ref="O9:P9" si="18">(O29-MAX(O$24:O$39))/(MIN(O$24:O$39)-MAX(O$24:O$39))</f>
        <v>6.9444444444444441E-3</v>
      </c>
      <c r="P9">
        <f t="shared" si="18"/>
        <v>0.43046357615894038</v>
      </c>
      <c r="Q9">
        <f t="shared" ref="Q9:R9" si="19">(Q29-MAX(Q$24:Q$39))/(MIN(Q$24:Q$39)-MAX(Q$24:Q$39))</f>
        <v>6.8965517241379309E-3</v>
      </c>
      <c r="R9">
        <f t="shared" si="19"/>
        <v>0.37414965986394561</v>
      </c>
    </row>
    <row r="10" spans="1:18" x14ac:dyDescent="0.2">
      <c r="A10">
        <v>-70</v>
      </c>
      <c r="C10">
        <f t="shared" si="0"/>
        <v>1.0830324909747292E-2</v>
      </c>
      <c r="D10">
        <f t="shared" si="0"/>
        <v>0.37184115523465705</v>
      </c>
      <c r="E10">
        <f t="shared" si="1"/>
        <v>1.0830324909747292E-2</v>
      </c>
      <c r="F10">
        <f t="shared" si="2"/>
        <v>0.37184115523465705</v>
      </c>
      <c r="H10">
        <v>-70</v>
      </c>
      <c r="I10">
        <f t="shared" si="3"/>
        <v>2.0547945205479451E-2</v>
      </c>
      <c r="J10">
        <f t="shared" si="3"/>
        <v>0.30573248407643311</v>
      </c>
      <c r="K10">
        <f t="shared" ref="K10:L10" si="20">(K30-MAX(K$24:K$39))/(MIN(K$24:K$39)-MAX(K$24:K$39))</f>
        <v>0</v>
      </c>
      <c r="L10">
        <f t="shared" si="20"/>
        <v>8.2278481012658222E-2</v>
      </c>
      <c r="N10">
        <v>-70</v>
      </c>
      <c r="O10">
        <f t="shared" ref="O10:P10" si="21">(O30-MAX(O$24:O$39))/(MIN(O$24:O$39)-MAX(O$24:O$39))</f>
        <v>6.9444444444444441E-3</v>
      </c>
      <c r="P10">
        <f t="shared" si="21"/>
        <v>0.30463576158940397</v>
      </c>
      <c r="Q10">
        <f t="shared" ref="Q10:R10" si="22">(Q30-MAX(Q$24:Q$39))/(MIN(Q$24:Q$39)-MAX(Q$24:Q$39))</f>
        <v>6.8965517241379309E-3</v>
      </c>
      <c r="R10">
        <f t="shared" si="22"/>
        <v>0.24489795918367346</v>
      </c>
    </row>
    <row r="11" spans="1:18" x14ac:dyDescent="0.2">
      <c r="A11">
        <v>-60</v>
      </c>
      <c r="C11">
        <f t="shared" si="0"/>
        <v>6.4981949458483748E-2</v>
      </c>
      <c r="D11">
        <f t="shared" si="0"/>
        <v>0.20216606498194944</v>
      </c>
      <c r="E11">
        <f t="shared" si="1"/>
        <v>6.4981949458483748E-2</v>
      </c>
      <c r="F11">
        <f t="shared" si="2"/>
        <v>0.20216606498194944</v>
      </c>
      <c r="H11">
        <v>-60</v>
      </c>
      <c r="I11">
        <f t="shared" si="3"/>
        <v>3.4246575342465752E-2</v>
      </c>
      <c r="J11">
        <f t="shared" si="3"/>
        <v>0.17197452229299362</v>
      </c>
      <c r="K11">
        <f t="shared" ref="K11:L11" si="23">(K31-MAX(K$24:K$39))/(MIN(K$24:K$39)-MAX(K$24:K$39))</f>
        <v>1.9230769230769232E-2</v>
      </c>
      <c r="L11">
        <f t="shared" si="23"/>
        <v>6.9620253164556958E-2</v>
      </c>
      <c r="N11">
        <v>-60</v>
      </c>
      <c r="O11">
        <f t="shared" ref="O11:P11" si="24">(O31-MAX(O$24:O$39))/(MIN(O$24:O$39)-MAX(O$24:O$39))</f>
        <v>1.3888888888888888E-2</v>
      </c>
      <c r="P11">
        <f t="shared" si="24"/>
        <v>0.2185430463576159</v>
      </c>
      <c r="Q11">
        <f t="shared" ref="Q11:R11" si="25">(Q31-MAX(Q$24:Q$39))/(MIN(Q$24:Q$39)-MAX(Q$24:Q$39))</f>
        <v>1.3793103448275862E-2</v>
      </c>
      <c r="R11">
        <f t="shared" si="25"/>
        <v>0.14965986394557823</v>
      </c>
    </row>
    <row r="12" spans="1:18" x14ac:dyDescent="0.2">
      <c r="A12">
        <v>-50</v>
      </c>
      <c r="C12">
        <f t="shared" si="0"/>
        <v>0.2563176895306859</v>
      </c>
      <c r="D12">
        <f t="shared" si="0"/>
        <v>9.0252707581227443E-2</v>
      </c>
      <c r="E12">
        <f t="shared" si="1"/>
        <v>0.2563176895306859</v>
      </c>
      <c r="F12">
        <f t="shared" si="2"/>
        <v>9.0252707581227443E-2</v>
      </c>
      <c r="H12">
        <v>-50</v>
      </c>
      <c r="I12">
        <f t="shared" si="3"/>
        <v>8.9041095890410954E-2</v>
      </c>
      <c r="J12">
        <f t="shared" si="3"/>
        <v>7.0063694267515922E-2</v>
      </c>
      <c r="K12">
        <f t="shared" ref="K12:L12" si="26">(K32-MAX(K$24:K$39))/(MIN(K$24:K$39)-MAX(K$24:K$39))</f>
        <v>7.0512820512820512E-2</v>
      </c>
      <c r="L12">
        <f t="shared" si="26"/>
        <v>6.3291139240506333E-2</v>
      </c>
      <c r="N12">
        <v>-50</v>
      </c>
      <c r="O12">
        <f t="shared" ref="O12:P12" si="27">(O32-MAX(O$24:O$39))/(MIN(O$24:O$39)-MAX(O$24:O$39))</f>
        <v>9.0277777777777776E-2</v>
      </c>
      <c r="P12">
        <f t="shared" si="27"/>
        <v>0.13245033112582782</v>
      </c>
      <c r="Q12">
        <f t="shared" ref="Q12:R12" si="28">(Q32-MAX(Q$24:Q$39))/(MIN(Q$24:Q$39)-MAX(Q$24:Q$39))</f>
        <v>7.586206896551724E-2</v>
      </c>
      <c r="R12">
        <f t="shared" si="28"/>
        <v>6.1224489795918366E-2</v>
      </c>
    </row>
    <row r="13" spans="1:18" x14ac:dyDescent="0.2">
      <c r="A13">
        <v>-40</v>
      </c>
      <c r="C13">
        <f t="shared" si="0"/>
        <v>0.53429602888086647</v>
      </c>
      <c r="D13">
        <f t="shared" si="0"/>
        <v>4.6931407942238268E-2</v>
      </c>
      <c r="E13">
        <f t="shared" si="1"/>
        <v>0.53429602888086647</v>
      </c>
      <c r="F13">
        <f t="shared" si="2"/>
        <v>4.6931407942238268E-2</v>
      </c>
      <c r="H13">
        <v>-40</v>
      </c>
      <c r="I13">
        <f t="shared" si="3"/>
        <v>0.19863013698630136</v>
      </c>
      <c r="J13">
        <f t="shared" si="3"/>
        <v>4.4585987261146494E-2</v>
      </c>
      <c r="K13">
        <f t="shared" ref="K13:L13" si="29">(K33-MAX(K$24:K$39))/(MIN(K$24:K$39)-MAX(K$24:K$39))</f>
        <v>0.16025641025641027</v>
      </c>
      <c r="L13">
        <f t="shared" si="29"/>
        <v>5.0632911392405063E-2</v>
      </c>
      <c r="N13">
        <v>-40</v>
      </c>
      <c r="O13">
        <f t="shared" ref="O13:P13" si="30">(O33-MAX(O$24:O$39))/(MIN(O$24:O$39)-MAX(O$24:O$39))</f>
        <v>0.40972222222222221</v>
      </c>
      <c r="P13">
        <f t="shared" si="30"/>
        <v>6.6225165562913912E-2</v>
      </c>
      <c r="Q13">
        <f t="shared" ref="Q13:R13" si="31">(Q33-MAX(Q$24:Q$39))/(MIN(Q$24:Q$39)-MAX(Q$24:Q$39))</f>
        <v>0.41379310344827586</v>
      </c>
      <c r="R13">
        <f t="shared" si="31"/>
        <v>1.3605442176870748E-2</v>
      </c>
    </row>
    <row r="14" spans="1:18" x14ac:dyDescent="0.2">
      <c r="A14">
        <v>-30</v>
      </c>
      <c r="C14">
        <f t="shared" si="0"/>
        <v>0.97111913357400725</v>
      </c>
      <c r="D14">
        <f t="shared" si="0"/>
        <v>2.5270758122743681E-2</v>
      </c>
      <c r="E14">
        <f t="shared" si="1"/>
        <v>0.97111913357400725</v>
      </c>
      <c r="F14">
        <f t="shared" si="2"/>
        <v>2.5270758122743681E-2</v>
      </c>
      <c r="H14">
        <v>-30</v>
      </c>
      <c r="I14">
        <f t="shared" si="3"/>
        <v>0.46575342465753422</v>
      </c>
      <c r="J14">
        <f t="shared" si="3"/>
        <v>1.9108280254777069E-2</v>
      </c>
      <c r="K14">
        <f t="shared" ref="K14:L14" si="32">(K34-MAX(K$24:K$39))/(MIN(K$24:K$39)-MAX(K$24:K$39))</f>
        <v>0.32692307692307693</v>
      </c>
      <c r="L14">
        <f t="shared" si="32"/>
        <v>6.9620253164556958E-2</v>
      </c>
      <c r="N14">
        <v>-30</v>
      </c>
      <c r="O14">
        <f t="shared" ref="O14:P14" si="33">(O34-MAX(O$24:O$39))/(MIN(O$24:O$39)-MAX(O$24:O$39))</f>
        <v>0.70833333333333337</v>
      </c>
      <c r="P14">
        <f t="shared" si="33"/>
        <v>5.2980132450331126E-2</v>
      </c>
      <c r="Q14">
        <f t="shared" ref="Q14:R14" si="34">(Q34-MAX(Q$24:Q$39))/(MIN(Q$24:Q$39)-MAX(Q$24:Q$39))</f>
        <v>0.70344827586206893</v>
      </c>
      <c r="R14">
        <f t="shared" si="34"/>
        <v>3.4013605442176874E-2</v>
      </c>
    </row>
    <row r="15" spans="1:18" x14ac:dyDescent="0.2">
      <c r="A15">
        <v>-20</v>
      </c>
      <c r="C15">
        <f t="shared" si="0"/>
        <v>1</v>
      </c>
      <c r="D15">
        <f t="shared" si="0"/>
        <v>1.8050541516245487E-2</v>
      </c>
      <c r="E15">
        <f t="shared" si="1"/>
        <v>1</v>
      </c>
      <c r="F15">
        <f t="shared" si="2"/>
        <v>1.8050541516245487E-2</v>
      </c>
      <c r="H15">
        <v>-20</v>
      </c>
      <c r="I15">
        <f t="shared" si="3"/>
        <v>0.84931506849315064</v>
      </c>
      <c r="J15">
        <f t="shared" si="3"/>
        <v>3.1847133757961783E-2</v>
      </c>
      <c r="K15">
        <f t="shared" ref="K15:L15" si="35">(K35-MAX(K$24:K$39))/(MIN(K$24:K$39)-MAX(K$24:K$39))</f>
        <v>0.45512820512820512</v>
      </c>
      <c r="L15">
        <f t="shared" si="35"/>
        <v>3.7974683544303799E-2</v>
      </c>
      <c r="N15">
        <v>-20</v>
      </c>
      <c r="O15">
        <f t="shared" ref="O15:P15" si="36">(O35-MAX(O$24:O$39))/(MIN(O$24:O$39)-MAX(O$24:O$39))</f>
        <v>0.90277777777777779</v>
      </c>
      <c r="P15">
        <f t="shared" si="36"/>
        <v>4.6357615894039736E-2</v>
      </c>
      <c r="Q15">
        <f t="shared" ref="Q15:R15" si="37">(Q35-MAX(Q$24:Q$39))/(MIN(Q$24:Q$39)-MAX(Q$24:Q$39))</f>
        <v>0.89655172413793105</v>
      </c>
      <c r="R15">
        <f t="shared" si="37"/>
        <v>2.0408163265306121E-2</v>
      </c>
    </row>
    <row r="16" spans="1:18" x14ac:dyDescent="0.2">
      <c r="A16">
        <v>-10</v>
      </c>
      <c r="C16">
        <f t="shared" si="0"/>
        <v>0.98194945848375448</v>
      </c>
      <c r="D16">
        <f t="shared" si="0"/>
        <v>0</v>
      </c>
      <c r="E16">
        <f t="shared" si="1"/>
        <v>0.98194945848375448</v>
      </c>
      <c r="F16">
        <f t="shared" si="2"/>
        <v>0</v>
      </c>
      <c r="H16">
        <v>-10</v>
      </c>
      <c r="I16">
        <f t="shared" si="3"/>
        <v>1</v>
      </c>
      <c r="J16">
        <f t="shared" si="3"/>
        <v>3.1847133757961783E-2</v>
      </c>
      <c r="K16">
        <f t="shared" ref="K16:L16" si="38">(K36-MAX(K$24:K$39))/(MIN(K$24:K$39)-MAX(K$24:K$39))</f>
        <v>0.66025641025641024</v>
      </c>
      <c r="L16">
        <f t="shared" si="38"/>
        <v>4.4303797468354431E-2</v>
      </c>
      <c r="N16">
        <v>-10</v>
      </c>
      <c r="O16">
        <f t="shared" ref="O16:P16" si="39">(O36-MAX(O$24:O$39))/(MIN(O$24:O$39)-MAX(O$24:O$39))</f>
        <v>0.98611111111111116</v>
      </c>
      <c r="P16">
        <f t="shared" si="39"/>
        <v>3.9735099337748346E-2</v>
      </c>
      <c r="Q16">
        <f t="shared" ref="Q16:R16" si="40">(Q36-MAX(Q$24:Q$39))/(MIN(Q$24:Q$39)-MAX(Q$24:Q$39))</f>
        <v>1</v>
      </c>
      <c r="R16">
        <f t="shared" si="40"/>
        <v>6.8027210884353739E-3</v>
      </c>
    </row>
    <row r="17" spans="1:19" x14ac:dyDescent="0.2">
      <c r="A17">
        <v>0</v>
      </c>
      <c r="C17">
        <f t="shared" si="0"/>
        <v>0.96750902527075811</v>
      </c>
      <c r="D17">
        <f t="shared" si="0"/>
        <v>3.6101083032490976E-3</v>
      </c>
      <c r="E17">
        <f t="shared" si="1"/>
        <v>0.96750902527075811</v>
      </c>
      <c r="F17">
        <f t="shared" si="2"/>
        <v>3.6101083032490976E-3</v>
      </c>
      <c r="H17">
        <v>0</v>
      </c>
      <c r="I17">
        <f t="shared" si="3"/>
        <v>1</v>
      </c>
      <c r="J17">
        <f t="shared" si="3"/>
        <v>0</v>
      </c>
      <c r="K17">
        <f t="shared" ref="K17:L17" si="41">(K37-MAX(K$24:K$39))/(MIN(K$24:K$39)-MAX(K$24:K$39))</f>
        <v>0.96794871794871795</v>
      </c>
      <c r="L17">
        <f t="shared" si="41"/>
        <v>1.2658227848101266E-2</v>
      </c>
      <c r="N17">
        <v>0</v>
      </c>
      <c r="O17">
        <f t="shared" ref="O17:P17" si="42">(O37-MAX(O$24:O$39))/(MIN(O$24:O$39)-MAX(O$24:O$39))</f>
        <v>1</v>
      </c>
      <c r="P17">
        <f t="shared" si="42"/>
        <v>0</v>
      </c>
      <c r="Q17">
        <f t="shared" ref="Q17:R17" si="43">(Q37-MAX(Q$24:Q$39))/(MIN(Q$24:Q$39)-MAX(Q$24:Q$39))</f>
        <v>1</v>
      </c>
      <c r="R17">
        <f t="shared" si="43"/>
        <v>2.0408163265306121E-2</v>
      </c>
    </row>
    <row r="18" spans="1:19" x14ac:dyDescent="0.2">
      <c r="C18" s="2"/>
      <c r="H18">
        <v>10</v>
      </c>
      <c r="I18">
        <f t="shared" si="3"/>
        <v>0.97945205479452058</v>
      </c>
      <c r="J18">
        <f t="shared" si="3"/>
        <v>0</v>
      </c>
      <c r="K18">
        <f t="shared" ref="K18:L18" si="44">(K38-MAX(K$24:K$39))/(MIN(K$24:K$39)-MAX(K$24:K$39))</f>
        <v>1</v>
      </c>
      <c r="L18">
        <f t="shared" si="44"/>
        <v>0</v>
      </c>
      <c r="N18">
        <v>10</v>
      </c>
      <c r="O18">
        <f t="shared" ref="O18:P18" si="45">(O38-MAX(O$24:O$39))/(MIN(O$24:O$39)-MAX(O$24:O$39))</f>
        <v>0.95138888888888884</v>
      </c>
      <c r="P18">
        <f t="shared" si="45"/>
        <v>6.6225165562913907E-3</v>
      </c>
      <c r="Q18">
        <f t="shared" ref="Q18:R18" si="46">(Q38-MAX(Q$24:Q$39))/(MIN(Q$24:Q$39)-MAX(Q$24:Q$39))</f>
        <v>0.89655172413793105</v>
      </c>
      <c r="R18">
        <f t="shared" si="46"/>
        <v>6.8027210884353739E-3</v>
      </c>
    </row>
    <row r="19" spans="1:19" x14ac:dyDescent="0.2">
      <c r="C19" s="2"/>
      <c r="H19">
        <v>20</v>
      </c>
      <c r="I19">
        <f>(I39-MAX(I$24:I$39))/(MIN(I$24:I$39)-MAX(I$24:I$39))</f>
        <v>0.9726027397260274</v>
      </c>
      <c r="J19">
        <f>(J39-MAX(J$24:J$39))/(MIN(J$24:J$39)-MAX(J$24:J$39))</f>
        <v>0</v>
      </c>
      <c r="K19">
        <f>(K39-MAX(K$24:K$39))/(MIN(K$24:K$39)-MAX(K$24:K$39))</f>
        <v>0.9358974358974359</v>
      </c>
      <c r="L19">
        <f>(L39-MAX(L$24:L$39))/(MIN(L$24:L$39)-MAX(L$24:L$39))</f>
        <v>6.3291139240506328E-3</v>
      </c>
      <c r="N19">
        <v>20</v>
      </c>
      <c r="O19">
        <f>(O39-MAX(O$24:O$39))/(MIN(O$24:O$39)-MAX(O$24:O$39))</f>
        <v>0.89583333333333337</v>
      </c>
      <c r="P19">
        <f>(P39-MAX(P$24:P$39))/(MIN(P$24:P$39)-MAX(P$24:P$39))</f>
        <v>6.6225165562913907E-3</v>
      </c>
      <c r="Q19">
        <f>(Q39-MAX(Q$24:Q$39))/(MIN(Q$24:Q$39)-MAX(Q$24:Q$39))</f>
        <v>0.81379310344827582</v>
      </c>
      <c r="R19">
        <f>(R39-MAX(R$24:R$39))/(MIN(R$24:R$39)-MAX(R$24:R$39))</f>
        <v>0</v>
      </c>
    </row>
    <row r="20" spans="1:19" x14ac:dyDescent="0.2">
      <c r="C20" s="2"/>
    </row>
    <row r="21" spans="1:19" x14ac:dyDescent="0.2">
      <c r="C21" s="2"/>
    </row>
    <row r="22" spans="1:19" x14ac:dyDescent="0.2">
      <c r="C22" s="2" t="s">
        <v>3</v>
      </c>
    </row>
    <row r="23" spans="1:19" x14ac:dyDescent="0.2">
      <c r="C23" s="2">
        <v>319</v>
      </c>
      <c r="D23">
        <v>43</v>
      </c>
      <c r="I23" s="2" t="s">
        <v>3</v>
      </c>
    </row>
    <row r="24" spans="1:19" x14ac:dyDescent="0.2">
      <c r="C24" s="2">
        <v>319</v>
      </c>
      <c r="D24">
        <v>42</v>
      </c>
      <c r="I24" s="2">
        <v>237</v>
      </c>
      <c r="J24">
        <v>79</v>
      </c>
      <c r="K24" s="5">
        <v>235</v>
      </c>
      <c r="L24">
        <v>79</v>
      </c>
      <c r="O24" s="2">
        <v>195</v>
      </c>
      <c r="P24">
        <v>45</v>
      </c>
      <c r="Q24" s="2">
        <v>194</v>
      </c>
      <c r="R24">
        <v>46</v>
      </c>
    </row>
    <row r="25" spans="1:19" x14ac:dyDescent="0.2">
      <c r="C25" s="2">
        <v>319</v>
      </c>
      <c r="D25">
        <v>44</v>
      </c>
      <c r="I25" s="2">
        <v>235</v>
      </c>
      <c r="J25">
        <v>89</v>
      </c>
      <c r="K25" s="5">
        <v>236</v>
      </c>
      <c r="L25" s="2">
        <v>102</v>
      </c>
      <c r="O25" s="2">
        <v>195</v>
      </c>
      <c r="P25">
        <v>48</v>
      </c>
      <c r="Q25" s="2">
        <v>195</v>
      </c>
      <c r="R25">
        <v>49</v>
      </c>
    </row>
    <row r="26" spans="1:19" x14ac:dyDescent="0.2">
      <c r="C26" s="2">
        <v>319</v>
      </c>
      <c r="D26">
        <v>51</v>
      </c>
      <c r="I26" s="2">
        <v>236</v>
      </c>
      <c r="J26" s="2">
        <v>100</v>
      </c>
      <c r="K26" s="5">
        <v>235</v>
      </c>
      <c r="L26" s="2">
        <v>137</v>
      </c>
      <c r="O26" s="2">
        <v>195</v>
      </c>
      <c r="P26">
        <v>62</v>
      </c>
      <c r="Q26" s="2">
        <v>195</v>
      </c>
      <c r="R26">
        <v>63</v>
      </c>
    </row>
    <row r="27" spans="1:19" x14ac:dyDescent="0.2">
      <c r="C27" s="2">
        <v>319</v>
      </c>
      <c r="D27">
        <v>72</v>
      </c>
      <c r="I27" s="2">
        <v>235</v>
      </c>
      <c r="J27" s="2">
        <v>116</v>
      </c>
      <c r="K27" s="5">
        <v>235</v>
      </c>
      <c r="L27" s="2">
        <v>178</v>
      </c>
      <c r="O27" s="2">
        <v>195</v>
      </c>
      <c r="P27">
        <v>81</v>
      </c>
      <c r="Q27" s="2">
        <v>195</v>
      </c>
      <c r="R27">
        <v>83</v>
      </c>
    </row>
    <row r="28" spans="1:19" x14ac:dyDescent="0.2">
      <c r="C28" s="2">
        <v>319</v>
      </c>
      <c r="D28" s="2">
        <v>125</v>
      </c>
      <c r="I28" s="2">
        <v>236</v>
      </c>
      <c r="J28" s="2">
        <v>139</v>
      </c>
      <c r="K28" s="5">
        <v>235</v>
      </c>
      <c r="L28" s="2">
        <v>206</v>
      </c>
      <c r="O28" s="2">
        <v>194</v>
      </c>
      <c r="P28" s="2">
        <v>109</v>
      </c>
      <c r="Q28" s="2">
        <v>194</v>
      </c>
      <c r="R28" s="2">
        <v>109</v>
      </c>
      <c r="S28" s="2"/>
    </row>
    <row r="29" spans="1:19" x14ac:dyDescent="0.2">
      <c r="C29" s="2">
        <v>318</v>
      </c>
      <c r="D29" s="2">
        <v>165</v>
      </c>
      <c r="I29" s="2">
        <v>236</v>
      </c>
      <c r="J29" s="2">
        <v>164</v>
      </c>
      <c r="K29" s="6">
        <v>235</v>
      </c>
      <c r="L29" s="2">
        <v>222</v>
      </c>
      <c r="O29" s="2">
        <v>194</v>
      </c>
      <c r="P29" s="2">
        <v>131</v>
      </c>
      <c r="Q29" s="2">
        <v>194</v>
      </c>
      <c r="R29" s="2">
        <v>138</v>
      </c>
      <c r="S29" s="2"/>
    </row>
    <row r="30" spans="1:19" x14ac:dyDescent="0.2">
      <c r="C30" s="2">
        <v>316</v>
      </c>
      <c r="D30" s="2">
        <v>216</v>
      </c>
      <c r="I30" s="2">
        <v>234</v>
      </c>
      <c r="J30" s="2">
        <v>188</v>
      </c>
      <c r="K30" s="6">
        <v>237</v>
      </c>
      <c r="L30" s="2">
        <v>224</v>
      </c>
      <c r="O30" s="2">
        <v>194</v>
      </c>
      <c r="P30" s="2">
        <v>150</v>
      </c>
      <c r="Q30" s="2">
        <v>194</v>
      </c>
      <c r="R30" s="2">
        <v>157</v>
      </c>
      <c r="S30" s="2"/>
    </row>
    <row r="31" spans="1:19" x14ac:dyDescent="0.2">
      <c r="C31" s="2">
        <v>301</v>
      </c>
      <c r="D31" s="2">
        <v>263</v>
      </c>
      <c r="I31" s="2">
        <v>232</v>
      </c>
      <c r="J31" s="2">
        <v>209</v>
      </c>
      <c r="K31" s="6">
        <v>234</v>
      </c>
      <c r="L31" s="2">
        <v>226</v>
      </c>
      <c r="O31" s="2">
        <v>193</v>
      </c>
      <c r="P31" s="2">
        <v>163</v>
      </c>
      <c r="Q31" s="2">
        <v>193</v>
      </c>
      <c r="R31" s="2">
        <v>171</v>
      </c>
      <c r="S31" s="2"/>
    </row>
    <row r="32" spans="1:19" x14ac:dyDescent="0.2">
      <c r="C32" s="2">
        <v>248</v>
      </c>
      <c r="D32" s="2">
        <v>294</v>
      </c>
      <c r="I32" s="2">
        <v>224</v>
      </c>
      <c r="J32" s="2">
        <v>225</v>
      </c>
      <c r="K32" s="6">
        <v>226</v>
      </c>
      <c r="L32" s="2">
        <v>227</v>
      </c>
      <c r="O32" s="2">
        <v>182</v>
      </c>
      <c r="P32" s="2">
        <v>176</v>
      </c>
      <c r="Q32" s="2">
        <v>184</v>
      </c>
      <c r="R32" s="2">
        <v>184</v>
      </c>
      <c r="S32" s="2"/>
    </row>
    <row r="33" spans="3:19" x14ac:dyDescent="0.2">
      <c r="C33" s="2">
        <v>171</v>
      </c>
      <c r="D33" s="2">
        <v>306</v>
      </c>
      <c r="I33" s="2">
        <v>208</v>
      </c>
      <c r="J33" s="2">
        <v>229</v>
      </c>
      <c r="K33" s="6">
        <v>212</v>
      </c>
      <c r="L33" s="2">
        <v>229</v>
      </c>
      <c r="O33" s="2">
        <v>136</v>
      </c>
      <c r="P33" s="2">
        <v>186</v>
      </c>
      <c r="Q33" s="2">
        <v>135</v>
      </c>
      <c r="R33" s="2">
        <v>191</v>
      </c>
      <c r="S33" s="2"/>
    </row>
    <row r="34" spans="3:19" x14ac:dyDescent="0.2">
      <c r="C34">
        <v>50</v>
      </c>
      <c r="D34" s="2">
        <v>312</v>
      </c>
      <c r="I34" s="2">
        <v>169</v>
      </c>
      <c r="J34" s="2">
        <v>233</v>
      </c>
      <c r="K34" s="6">
        <v>186</v>
      </c>
      <c r="L34" s="2">
        <v>226</v>
      </c>
      <c r="O34" s="7">
        <v>93</v>
      </c>
      <c r="P34" s="2">
        <v>188</v>
      </c>
      <c r="Q34">
        <v>93</v>
      </c>
      <c r="R34" s="2">
        <v>188</v>
      </c>
      <c r="S34" s="2"/>
    </row>
    <row r="35" spans="3:19" x14ac:dyDescent="0.2">
      <c r="C35">
        <v>42</v>
      </c>
      <c r="D35" s="2">
        <v>314</v>
      </c>
      <c r="I35" s="2">
        <v>113</v>
      </c>
      <c r="J35" s="2">
        <v>231</v>
      </c>
      <c r="K35" s="6">
        <v>166</v>
      </c>
      <c r="L35" s="2">
        <v>231</v>
      </c>
      <c r="O35" s="7">
        <v>65</v>
      </c>
      <c r="P35" s="2">
        <v>189</v>
      </c>
      <c r="Q35">
        <v>65</v>
      </c>
      <c r="R35" s="2">
        <v>190</v>
      </c>
      <c r="S35" s="2"/>
    </row>
    <row r="36" spans="3:19" x14ac:dyDescent="0.2">
      <c r="C36">
        <v>47</v>
      </c>
      <c r="D36" s="2">
        <v>319</v>
      </c>
      <c r="I36">
        <v>91</v>
      </c>
      <c r="J36" s="2">
        <v>231</v>
      </c>
      <c r="K36" s="6">
        <v>134</v>
      </c>
      <c r="L36" s="2">
        <v>230</v>
      </c>
      <c r="O36" s="7">
        <v>53</v>
      </c>
      <c r="P36" s="2">
        <v>190</v>
      </c>
      <c r="Q36">
        <v>50</v>
      </c>
      <c r="R36" s="2">
        <v>192</v>
      </c>
      <c r="S36" s="2"/>
    </row>
    <row r="37" spans="3:19" x14ac:dyDescent="0.2">
      <c r="C37">
        <v>51</v>
      </c>
      <c r="D37" s="2">
        <v>318</v>
      </c>
      <c r="I37">
        <v>91</v>
      </c>
      <c r="J37" s="2">
        <v>236</v>
      </c>
      <c r="K37" s="6">
        <v>86</v>
      </c>
      <c r="L37" s="2">
        <v>235</v>
      </c>
      <c r="O37" s="7">
        <v>51</v>
      </c>
      <c r="P37" s="2">
        <v>196</v>
      </c>
      <c r="Q37">
        <v>50</v>
      </c>
      <c r="R37" s="2">
        <v>190</v>
      </c>
      <c r="S37" s="2"/>
    </row>
    <row r="38" spans="3:19" x14ac:dyDescent="0.2">
      <c r="C38" s="2"/>
      <c r="I38">
        <v>94</v>
      </c>
      <c r="J38" s="2">
        <v>236</v>
      </c>
      <c r="K38" s="6">
        <v>81</v>
      </c>
      <c r="L38" s="2">
        <v>237</v>
      </c>
      <c r="O38" s="7">
        <v>58</v>
      </c>
      <c r="P38" s="2">
        <v>195</v>
      </c>
      <c r="Q38">
        <v>65</v>
      </c>
      <c r="R38" s="2">
        <v>192</v>
      </c>
      <c r="S38" s="2"/>
    </row>
    <row r="39" spans="3:19" x14ac:dyDescent="0.2">
      <c r="C39" s="2"/>
      <c r="I39">
        <v>95</v>
      </c>
      <c r="J39" s="2">
        <v>236</v>
      </c>
      <c r="K39" s="6">
        <v>91</v>
      </c>
      <c r="L39" s="2">
        <v>236</v>
      </c>
      <c r="O39" s="7">
        <v>66</v>
      </c>
      <c r="P39" s="2">
        <v>195</v>
      </c>
      <c r="Q39">
        <v>77</v>
      </c>
      <c r="R39" s="2">
        <v>193</v>
      </c>
      <c r="S39" s="2"/>
    </row>
    <row r="40" spans="3:19" x14ac:dyDescent="0.2">
      <c r="C40" s="11"/>
      <c r="D40" s="11"/>
      <c r="I40" s="2"/>
    </row>
    <row r="41" spans="3:19" x14ac:dyDescent="0.2">
      <c r="D41" s="3"/>
      <c r="I41" s="11"/>
      <c r="J41" s="11"/>
    </row>
    <row r="42" spans="3:19" x14ac:dyDescent="0.2">
      <c r="D42" s="3"/>
      <c r="J42" s="2"/>
    </row>
    <row r="43" spans="3:19" x14ac:dyDescent="0.2">
      <c r="D43" s="3"/>
      <c r="J43" s="2"/>
    </row>
    <row r="44" spans="3:19" x14ac:dyDescent="0.2">
      <c r="D44" s="3"/>
      <c r="J44" s="2"/>
    </row>
    <row r="45" spans="3:19" x14ac:dyDescent="0.2">
      <c r="D45" s="3"/>
      <c r="J45" s="2"/>
    </row>
    <row r="46" spans="3:19" x14ac:dyDescent="0.2">
      <c r="D46" s="4"/>
      <c r="J46" s="2"/>
    </row>
  </sheetData>
  <mergeCells count="11">
    <mergeCell ref="C40:D40"/>
    <mergeCell ref="C1:F1"/>
    <mergeCell ref="C2:D2"/>
    <mergeCell ref="E2:F2"/>
    <mergeCell ref="I1:L1"/>
    <mergeCell ref="I41:J41"/>
    <mergeCell ref="I2:J2"/>
    <mergeCell ref="K2:L2"/>
    <mergeCell ref="O1:R1"/>
    <mergeCell ref="O2:P2"/>
    <mergeCell ref="Q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98C3-C49A-684B-9695-47F8DB08E6BA}">
  <dimension ref="A1:P15"/>
  <sheetViews>
    <sheetView tabSelected="1" topLeftCell="D1" workbookViewId="0">
      <selection activeCell="H10" sqref="H10"/>
    </sheetView>
  </sheetViews>
  <sheetFormatPr baseColWidth="10" defaultRowHeight="16" x14ac:dyDescent="0.2"/>
  <cols>
    <col min="3" max="3" width="14.6640625" customWidth="1"/>
    <col min="5" max="5" width="16" customWidth="1"/>
    <col min="7" max="7" width="15.1640625" customWidth="1"/>
    <col min="8" max="8" width="20.1640625" customWidth="1"/>
    <col min="9" max="10" width="13.83203125" customWidth="1"/>
    <col min="12" max="12" width="15.33203125" customWidth="1"/>
    <col min="14" max="14" width="19" customWidth="1"/>
    <col min="15" max="15" width="14.33203125" customWidth="1"/>
  </cols>
  <sheetData>
    <row r="1" spans="1:16" x14ac:dyDescent="0.2">
      <c r="B1" s="11" t="s">
        <v>2</v>
      </c>
      <c r="C1" s="11"/>
      <c r="D1" s="11"/>
      <c r="E1" s="11"/>
      <c r="F1" s="11" t="s">
        <v>6</v>
      </c>
      <c r="G1" s="11"/>
      <c r="H1" s="11"/>
      <c r="I1" s="11"/>
      <c r="J1" s="10"/>
      <c r="K1" s="11" t="s">
        <v>8</v>
      </c>
      <c r="L1" s="11"/>
      <c r="M1" s="11"/>
      <c r="N1" s="11"/>
    </row>
    <row r="2" spans="1:16" x14ac:dyDescent="0.2">
      <c r="B2" s="11" t="s">
        <v>4</v>
      </c>
      <c r="C2" s="11"/>
      <c r="D2" s="11" t="s">
        <v>5</v>
      </c>
      <c r="E2" s="11"/>
      <c r="F2" s="11" t="s">
        <v>4</v>
      </c>
      <c r="G2" s="11"/>
      <c r="H2" s="11" t="s">
        <v>5</v>
      </c>
      <c r="I2" s="11"/>
      <c r="J2" s="10"/>
      <c r="K2" s="11" t="s">
        <v>4</v>
      </c>
      <c r="L2" s="11"/>
      <c r="M2" s="11"/>
      <c r="N2" s="11" t="s">
        <v>5</v>
      </c>
      <c r="O2" s="11"/>
      <c r="P2" s="11"/>
    </row>
    <row r="3" spans="1:16" x14ac:dyDescent="0.2">
      <c r="B3" s="9" t="s">
        <v>9</v>
      </c>
      <c r="C3" s="9" t="s">
        <v>14</v>
      </c>
      <c r="D3" s="9" t="s">
        <v>9</v>
      </c>
      <c r="E3" s="9" t="s">
        <v>14</v>
      </c>
      <c r="F3" s="9" t="s">
        <v>9</v>
      </c>
      <c r="G3" s="9" t="s">
        <v>14</v>
      </c>
      <c r="H3" s="9" t="s">
        <v>20</v>
      </c>
      <c r="I3" s="9" t="s">
        <v>14</v>
      </c>
      <c r="J3" s="10" t="s">
        <v>19</v>
      </c>
      <c r="K3" s="9" t="s">
        <v>9</v>
      </c>
      <c r="L3" s="9" t="s">
        <v>14</v>
      </c>
      <c r="M3" s="9" t="s">
        <v>18</v>
      </c>
      <c r="N3" s="9" t="s">
        <v>20</v>
      </c>
      <c r="O3" s="9" t="s">
        <v>14</v>
      </c>
      <c r="P3" s="9" t="s">
        <v>19</v>
      </c>
    </row>
    <row r="4" spans="1:16" x14ac:dyDescent="0.2">
      <c r="C4">
        <v>2</v>
      </c>
      <c r="E4">
        <v>2</v>
      </c>
      <c r="G4">
        <v>4.22</v>
      </c>
      <c r="H4">
        <v>0.79</v>
      </c>
      <c r="J4">
        <v>0.42</v>
      </c>
      <c r="L4">
        <f>L15*C4</f>
        <v>6.9454545454545444</v>
      </c>
      <c r="N4">
        <v>1</v>
      </c>
      <c r="O4">
        <f>N15*C4</f>
        <v>4.2181818181818178</v>
      </c>
      <c r="P4">
        <v>0.46</v>
      </c>
    </row>
    <row r="6" spans="1:16" x14ac:dyDescent="0.2">
      <c r="K6" s="9"/>
      <c r="L6" s="9"/>
      <c r="M6" s="9"/>
      <c r="N6" s="9"/>
      <c r="O6" s="9"/>
    </row>
    <row r="7" spans="1:16" x14ac:dyDescent="0.2">
      <c r="G7" s="2"/>
      <c r="I7" s="2"/>
      <c r="J7" s="2"/>
    </row>
    <row r="9" spans="1:16" x14ac:dyDescent="0.2">
      <c r="A9" t="s">
        <v>10</v>
      </c>
      <c r="F9" s="2"/>
      <c r="H9" s="2"/>
      <c r="K9" s="2"/>
      <c r="N9" s="2"/>
    </row>
    <row r="11" spans="1:16" x14ac:dyDescent="0.2">
      <c r="F11" s="2"/>
      <c r="G11" s="2"/>
      <c r="H11" s="2"/>
      <c r="I11" s="2"/>
      <c r="J11" s="2"/>
      <c r="K11" s="2"/>
      <c r="L11" s="2"/>
      <c r="M11" s="2"/>
      <c r="N11" s="2"/>
      <c r="O11" s="2"/>
    </row>
    <row r="13" spans="1:16" x14ac:dyDescent="0.2">
      <c r="K13" s="11" t="s">
        <v>15</v>
      </c>
      <c r="L13" s="11"/>
      <c r="M13" s="11"/>
      <c r="N13" s="11"/>
    </row>
    <row r="14" spans="1:16" x14ac:dyDescent="0.2">
      <c r="L14" t="s">
        <v>16</v>
      </c>
      <c r="N14" t="s">
        <v>17</v>
      </c>
    </row>
    <row r="15" spans="1:16" x14ac:dyDescent="0.2">
      <c r="L15">
        <f>1.91/0.55</f>
        <v>3.4727272727272722</v>
      </c>
      <c r="N15">
        <f>1.16/0.55</f>
        <v>2.1090909090909089</v>
      </c>
    </row>
  </sheetData>
  <mergeCells count="10">
    <mergeCell ref="K13:N13"/>
    <mergeCell ref="N2:P2"/>
    <mergeCell ref="K2:M2"/>
    <mergeCell ref="K1:N1"/>
    <mergeCell ref="B1:E1"/>
    <mergeCell ref="B2:C2"/>
    <mergeCell ref="D2:E2"/>
    <mergeCell ref="F1:I1"/>
    <mergeCell ref="F2:G2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D439-B55E-804F-AED3-4B57622AC3BA}">
  <dimension ref="A1:C74"/>
  <sheetViews>
    <sheetView topLeftCell="A44" workbookViewId="0">
      <selection activeCell="A26" sqref="A26"/>
    </sheetView>
  </sheetViews>
  <sheetFormatPr baseColWidth="10" defaultRowHeight="16" x14ac:dyDescent="0.2"/>
  <sheetData>
    <row r="1" spans="1:3" x14ac:dyDescent="0.2">
      <c r="A1" s="4" t="s">
        <v>2</v>
      </c>
      <c r="B1" s="4" t="s">
        <v>4</v>
      </c>
      <c r="C1" s="4" t="s">
        <v>11</v>
      </c>
    </row>
    <row r="2" spans="1:3" x14ac:dyDescent="0.2">
      <c r="A2" s="4" t="s">
        <v>12</v>
      </c>
      <c r="B2" s="4" t="s">
        <v>13</v>
      </c>
      <c r="C2" s="4" t="s">
        <v>13</v>
      </c>
    </row>
    <row r="3" spans="1:3" x14ac:dyDescent="0.2">
      <c r="A3" s="8">
        <v>2</v>
      </c>
      <c r="B3" s="4">
        <v>8.0265000000000003E-2</v>
      </c>
      <c r="C3" s="4">
        <v>3.6219139999999997E-2</v>
      </c>
    </row>
    <row r="4" spans="1:3" x14ac:dyDescent="0.2">
      <c r="A4" s="8">
        <v>4</v>
      </c>
      <c r="B4" s="4">
        <v>0.13068544000000001</v>
      </c>
      <c r="C4" s="4">
        <v>6.2764639999999997E-2</v>
      </c>
    </row>
    <row r="5" spans="1:3" x14ac:dyDescent="0.2">
      <c r="A5" s="8">
        <v>6</v>
      </c>
      <c r="B5" s="4">
        <v>0.17960887</v>
      </c>
      <c r="C5" s="4">
        <v>0.12917724999999999</v>
      </c>
    </row>
    <row r="6" spans="1:3" x14ac:dyDescent="0.2">
      <c r="A6" s="8">
        <v>8</v>
      </c>
      <c r="B6" s="4">
        <v>0.29089693</v>
      </c>
      <c r="C6" s="4">
        <v>0.20793434</v>
      </c>
    </row>
    <row r="7" spans="1:3" x14ac:dyDescent="0.2">
      <c r="A7" s="8">
        <v>10</v>
      </c>
      <c r="B7" s="4">
        <v>0.33790928999999997</v>
      </c>
      <c r="C7" s="4">
        <v>0.29659306000000002</v>
      </c>
    </row>
    <row r="8" spans="1:3" x14ac:dyDescent="0.2">
      <c r="A8" s="8">
        <v>12</v>
      </c>
      <c r="B8" s="4">
        <v>0.41690023999999998</v>
      </c>
      <c r="C8" s="4">
        <v>0.39505570000000001</v>
      </c>
    </row>
    <row r="9" spans="1:3" x14ac:dyDescent="0.2">
      <c r="A9" s="8">
        <v>14</v>
      </c>
      <c r="B9" s="4">
        <v>0.47754490999999999</v>
      </c>
      <c r="C9" s="4">
        <v>0.47658133000000003</v>
      </c>
    </row>
    <row r="10" spans="1:3" x14ac:dyDescent="0.2">
      <c r="A10" s="8">
        <v>16</v>
      </c>
      <c r="B10" s="4">
        <v>0.53029048000000001</v>
      </c>
      <c r="C10" s="4">
        <v>0.55025731</v>
      </c>
    </row>
    <row r="11" spans="1:3" x14ac:dyDescent="0.2">
      <c r="A11" s="8">
        <v>18</v>
      </c>
      <c r="B11" s="4">
        <v>0.61976047999999995</v>
      </c>
      <c r="C11" s="4">
        <v>0.59960263000000003</v>
      </c>
    </row>
    <row r="12" spans="1:3" x14ac:dyDescent="0.2">
      <c r="A12" s="8">
        <v>20</v>
      </c>
      <c r="B12" s="4">
        <v>0.65247164999999996</v>
      </c>
      <c r="C12" s="4">
        <v>0.66213926999999995</v>
      </c>
    </row>
    <row r="13" spans="1:3" x14ac:dyDescent="0.2">
      <c r="A13" s="8">
        <v>22</v>
      </c>
      <c r="B13" s="4">
        <v>0.71149191000000001</v>
      </c>
      <c r="C13" s="4">
        <v>0.71278744000000005</v>
      </c>
    </row>
    <row r="14" spans="1:3" x14ac:dyDescent="0.2">
      <c r="A14" s="8">
        <v>24</v>
      </c>
      <c r="B14" s="4">
        <v>0.81226907999999998</v>
      </c>
      <c r="C14" s="4">
        <v>0.74900657999999998</v>
      </c>
    </row>
    <row r="15" spans="1:3" x14ac:dyDescent="0.2">
      <c r="A15" s="8">
        <v>26</v>
      </c>
      <c r="B15" s="4">
        <v>0.86937825999999996</v>
      </c>
      <c r="C15" s="4">
        <v>0.77564979000000001</v>
      </c>
    </row>
    <row r="16" spans="1:3" x14ac:dyDescent="0.2">
      <c r="A16" s="8">
        <v>28</v>
      </c>
      <c r="B16" s="4">
        <v>0.88546731999999995</v>
      </c>
      <c r="C16" s="4">
        <v>0.79897074999999995</v>
      </c>
    </row>
    <row r="17" spans="1:3" x14ac:dyDescent="0.2">
      <c r="A17" s="8">
        <v>30</v>
      </c>
      <c r="B17" s="4">
        <v>0.90180278000000003</v>
      </c>
      <c r="C17" s="4">
        <v>0.81232492999999995</v>
      </c>
    </row>
    <row r="18" spans="1:3" x14ac:dyDescent="0.2">
      <c r="A18" s="8">
        <v>40</v>
      </c>
      <c r="B18" s="4">
        <v>0.92502229999999996</v>
      </c>
      <c r="C18" s="4">
        <v>0.89000716999999996</v>
      </c>
    </row>
    <row r="19" spans="1:3" x14ac:dyDescent="0.2">
      <c r="A19" s="8">
        <v>50</v>
      </c>
      <c r="B19" s="4">
        <v>0.94330488000000001</v>
      </c>
      <c r="C19" s="4">
        <v>0.91215555999999998</v>
      </c>
    </row>
    <row r="20" spans="1:3" x14ac:dyDescent="0.2">
      <c r="A20" s="8">
        <v>60</v>
      </c>
      <c r="B20" s="4">
        <v>0.96158745999999995</v>
      </c>
      <c r="C20" s="4">
        <v>0.90440361999999996</v>
      </c>
    </row>
    <row r="21" spans="1:3" x14ac:dyDescent="0.2">
      <c r="A21" s="8">
        <v>70</v>
      </c>
      <c r="B21" s="4">
        <v>0.96072747999999997</v>
      </c>
      <c r="C21" s="4">
        <v>0.91638980999999997</v>
      </c>
    </row>
    <row r="22" spans="1:3" x14ac:dyDescent="0.2">
      <c r="A22" s="8">
        <v>80</v>
      </c>
      <c r="B22" s="4">
        <v>0.96655625000000001</v>
      </c>
      <c r="C22" s="4">
        <v>0.93059084000000003</v>
      </c>
    </row>
    <row r="23" spans="1:3" x14ac:dyDescent="0.2">
      <c r="A23" s="8">
        <v>90</v>
      </c>
      <c r="B23" s="4">
        <v>0.96276596000000003</v>
      </c>
      <c r="C23" s="4">
        <v>0.93651879000000005</v>
      </c>
    </row>
    <row r="24" spans="1:3" x14ac:dyDescent="0.2">
      <c r="A24" s="8">
        <v>100</v>
      </c>
      <c r="B24" s="4">
        <v>0.96060007999999997</v>
      </c>
      <c r="C24" s="4">
        <v>0.93459709000000002</v>
      </c>
    </row>
    <row r="25" spans="1:3" x14ac:dyDescent="0.2">
      <c r="A25" s="8"/>
      <c r="B25" s="4"/>
      <c r="C25" s="4"/>
    </row>
    <row r="26" spans="1:3" x14ac:dyDescent="0.2">
      <c r="A26" s="4" t="s">
        <v>21</v>
      </c>
      <c r="B26" s="4"/>
      <c r="C26" s="4"/>
    </row>
    <row r="27" spans="1:3" x14ac:dyDescent="0.2">
      <c r="A27" s="4" t="s">
        <v>12</v>
      </c>
      <c r="B27" s="4" t="s">
        <v>13</v>
      </c>
      <c r="C27" s="4"/>
    </row>
    <row r="28" spans="1:3" x14ac:dyDescent="0.2">
      <c r="A28" s="8">
        <v>2</v>
      </c>
      <c r="B28" s="4">
        <v>3.8535149999999997E-2</v>
      </c>
      <c r="C28" s="4"/>
    </row>
    <row r="29" spans="1:3" x14ac:dyDescent="0.2">
      <c r="A29" s="8">
        <v>4</v>
      </c>
      <c r="B29" s="4">
        <v>0.18422227999999999</v>
      </c>
      <c r="C29" s="4"/>
    </row>
    <row r="30" spans="1:3" x14ac:dyDescent="0.2">
      <c r="A30" s="8">
        <v>6</v>
      </c>
      <c r="B30" s="4">
        <v>0.32649611000000001</v>
      </c>
      <c r="C30" s="4"/>
    </row>
    <row r="31" spans="1:3" x14ac:dyDescent="0.2">
      <c r="A31" s="8">
        <v>8</v>
      </c>
      <c r="B31" s="4">
        <v>0.44628045999999999</v>
      </c>
      <c r="C31" s="4"/>
    </row>
    <row r="32" spans="1:3" x14ac:dyDescent="0.2">
      <c r="A32" s="8">
        <v>10</v>
      </c>
      <c r="B32" s="4">
        <v>0.51094169</v>
      </c>
      <c r="C32" s="4"/>
    </row>
    <row r="33" spans="1:3" x14ac:dyDescent="0.2">
      <c r="A33" s="8">
        <v>12</v>
      </c>
      <c r="B33" s="4">
        <v>0.56593722000000002</v>
      </c>
      <c r="C33" s="4"/>
    </row>
    <row r="34" spans="1:3" x14ac:dyDescent="0.2">
      <c r="A34" s="8">
        <v>14</v>
      </c>
      <c r="B34" s="4">
        <v>0.64552763000000002</v>
      </c>
      <c r="C34" s="4"/>
    </row>
    <row r="35" spans="1:3" x14ac:dyDescent="0.2">
      <c r="A35" s="8">
        <v>16</v>
      </c>
      <c r="B35" s="4">
        <v>0.68929437000000005</v>
      </c>
      <c r="C35" s="4"/>
    </row>
    <row r="36" spans="1:3" x14ac:dyDescent="0.2">
      <c r="A36" s="8">
        <v>18</v>
      </c>
      <c r="B36" s="4">
        <v>0.72275743000000003</v>
      </c>
      <c r="C36" s="4"/>
    </row>
    <row r="37" spans="1:3" x14ac:dyDescent="0.2">
      <c r="A37" s="8">
        <v>20</v>
      </c>
      <c r="B37" s="4">
        <v>0.76365318000000004</v>
      </c>
      <c r="C37" s="4"/>
    </row>
    <row r="38" spans="1:3" x14ac:dyDescent="0.2">
      <c r="A38" s="8">
        <v>22</v>
      </c>
      <c r="B38" s="4">
        <v>0.80592063000000003</v>
      </c>
      <c r="C38" s="4"/>
    </row>
    <row r="39" spans="1:3" x14ac:dyDescent="0.2">
      <c r="A39" s="8">
        <v>24</v>
      </c>
      <c r="B39" s="4">
        <v>0.84630598000000001</v>
      </c>
      <c r="C39" s="4"/>
    </row>
    <row r="40" spans="1:3" x14ac:dyDescent="0.2">
      <c r="A40" s="8">
        <v>26</v>
      </c>
      <c r="B40" s="4">
        <v>0.86790226000000004</v>
      </c>
      <c r="C40" s="4"/>
    </row>
    <row r="41" spans="1:3" x14ac:dyDescent="0.2">
      <c r="A41" s="8">
        <v>28</v>
      </c>
      <c r="B41" s="4">
        <v>0.88649993999999999</v>
      </c>
      <c r="C41" s="4"/>
    </row>
    <row r="42" spans="1:3" x14ac:dyDescent="0.2">
      <c r="A42" s="8">
        <v>30</v>
      </c>
      <c r="B42" s="4">
        <v>0.91096721000000003</v>
      </c>
      <c r="C42" s="4"/>
    </row>
    <row r="43" spans="1:3" x14ac:dyDescent="0.2">
      <c r="A43" s="8">
        <v>40</v>
      </c>
      <c r="B43" s="4">
        <v>0.94746076000000001</v>
      </c>
      <c r="C43" s="4"/>
    </row>
    <row r="44" spans="1:3" x14ac:dyDescent="0.2">
      <c r="A44" s="8">
        <v>50</v>
      </c>
      <c r="B44" s="4">
        <v>0.95578664999999996</v>
      </c>
      <c r="C44" s="4"/>
    </row>
    <row r="45" spans="1:3" x14ac:dyDescent="0.2">
      <c r="A45" s="8">
        <v>60</v>
      </c>
      <c r="B45" s="4">
        <v>0.96794053999999996</v>
      </c>
      <c r="C45" s="4"/>
    </row>
    <row r="46" spans="1:3" x14ac:dyDescent="0.2">
      <c r="A46" s="8">
        <v>70</v>
      </c>
      <c r="B46" s="4">
        <v>0.96242185000000002</v>
      </c>
      <c r="C46" s="4"/>
    </row>
    <row r="47" spans="1:3" x14ac:dyDescent="0.2">
      <c r="A47" s="8">
        <v>80</v>
      </c>
      <c r="B47" s="4">
        <v>0.96433584000000006</v>
      </c>
      <c r="C47" s="4"/>
    </row>
    <row r="48" spans="1:3" x14ac:dyDescent="0.2">
      <c r="A48" s="8">
        <v>90</v>
      </c>
      <c r="B48" s="4">
        <v>0.96433584000000006</v>
      </c>
      <c r="C48" s="4"/>
    </row>
    <row r="49" spans="1:3" x14ac:dyDescent="0.2">
      <c r="A49" s="8">
        <v>100</v>
      </c>
      <c r="B49" s="4">
        <v>0.96624984000000003</v>
      </c>
      <c r="C49" s="4"/>
    </row>
    <row r="50" spans="1:3" x14ac:dyDescent="0.2">
      <c r="A50" s="4"/>
      <c r="B50" s="4"/>
      <c r="C50" s="4"/>
    </row>
    <row r="51" spans="1:3" x14ac:dyDescent="0.2">
      <c r="A51" s="4" t="s">
        <v>6</v>
      </c>
      <c r="B51" s="4"/>
      <c r="C51" s="4"/>
    </row>
    <row r="52" spans="1:3" x14ac:dyDescent="0.2">
      <c r="A52" s="4" t="s">
        <v>12</v>
      </c>
      <c r="B52" s="4" t="s">
        <v>13</v>
      </c>
      <c r="C52" s="4" t="s">
        <v>13</v>
      </c>
    </row>
    <row r="53" spans="1:3" x14ac:dyDescent="0.2">
      <c r="A53" s="8">
        <v>2</v>
      </c>
      <c r="B53" s="4">
        <v>5.3702989999999999E-2</v>
      </c>
      <c r="C53" s="4">
        <v>3.6219139999999997E-2</v>
      </c>
    </row>
    <row r="54" spans="1:3" x14ac:dyDescent="0.2">
      <c r="A54" s="8">
        <v>4</v>
      </c>
      <c r="B54" s="4">
        <v>0.17054414000000001</v>
      </c>
      <c r="C54" s="4">
        <v>6.2764639999999997E-2</v>
      </c>
    </row>
    <row r="55" spans="1:3" x14ac:dyDescent="0.2">
      <c r="A55" s="8">
        <v>6</v>
      </c>
      <c r="B55" s="4">
        <v>0.34160527000000002</v>
      </c>
      <c r="C55" s="4">
        <v>0.12917724999999999</v>
      </c>
    </row>
    <row r="56" spans="1:3" x14ac:dyDescent="0.2">
      <c r="A56" s="8">
        <v>8</v>
      </c>
      <c r="B56" s="4">
        <v>0.41666667000000002</v>
      </c>
      <c r="C56" s="4">
        <v>0.20793434</v>
      </c>
    </row>
    <row r="57" spans="1:3" x14ac:dyDescent="0.2">
      <c r="A57" s="8">
        <v>10</v>
      </c>
      <c r="B57" s="4">
        <v>0.52927491000000004</v>
      </c>
      <c r="C57" s="4">
        <v>0.29659306000000002</v>
      </c>
    </row>
    <row r="58" spans="1:3" x14ac:dyDescent="0.2">
      <c r="A58" s="8">
        <v>12</v>
      </c>
      <c r="B58" s="4">
        <v>0.62055705999999999</v>
      </c>
      <c r="C58" s="4">
        <v>0.39505570000000001</v>
      </c>
    </row>
    <row r="59" spans="1:3" x14ac:dyDescent="0.2">
      <c r="A59" s="8">
        <v>14</v>
      </c>
      <c r="B59" s="4">
        <v>0.66799147000000003</v>
      </c>
      <c r="C59" s="4">
        <v>0.47658133000000003</v>
      </c>
    </row>
    <row r="60" spans="1:3" x14ac:dyDescent="0.2">
      <c r="A60" s="8">
        <v>16</v>
      </c>
      <c r="B60" s="4">
        <v>0.71170997000000003</v>
      </c>
      <c r="C60" s="4">
        <v>0.55025731</v>
      </c>
    </row>
    <row r="61" spans="1:3" x14ac:dyDescent="0.2">
      <c r="A61" s="8">
        <v>18</v>
      </c>
      <c r="B61" s="4">
        <v>0.77297402000000004</v>
      </c>
      <c r="C61" s="4">
        <v>0.59960263000000003</v>
      </c>
    </row>
    <row r="62" spans="1:3" x14ac:dyDescent="0.2">
      <c r="A62" s="8">
        <v>20</v>
      </c>
      <c r="B62" s="4">
        <v>0.79604498000000001</v>
      </c>
      <c r="C62" s="4">
        <v>0.66213926999999995</v>
      </c>
    </row>
    <row r="63" spans="1:3" x14ac:dyDescent="0.2">
      <c r="A63" s="8">
        <v>22</v>
      </c>
      <c r="B63" s="4">
        <v>0.82321959</v>
      </c>
      <c r="C63" s="4">
        <v>0.71278744000000005</v>
      </c>
    </row>
    <row r="64" spans="1:3" x14ac:dyDescent="0.2">
      <c r="A64" s="8">
        <v>24</v>
      </c>
      <c r="B64" s="4">
        <v>0.83879411000000004</v>
      </c>
      <c r="C64" s="4">
        <v>0.74900657999999998</v>
      </c>
    </row>
    <row r="65" spans="1:3" x14ac:dyDescent="0.2">
      <c r="A65" s="8">
        <v>26</v>
      </c>
      <c r="B65" s="4">
        <v>0.86147731999999999</v>
      </c>
      <c r="C65" s="4">
        <v>0.77564979000000001</v>
      </c>
    </row>
    <row r="66" spans="1:3" x14ac:dyDescent="0.2">
      <c r="A66" s="8">
        <v>28</v>
      </c>
      <c r="B66" s="4">
        <v>0.89372496000000001</v>
      </c>
      <c r="C66" s="4">
        <v>0.79897074999999995</v>
      </c>
    </row>
    <row r="67" spans="1:3" x14ac:dyDescent="0.2">
      <c r="A67" s="8">
        <v>30</v>
      </c>
      <c r="B67" s="4">
        <v>0.91262763000000002</v>
      </c>
      <c r="C67" s="4">
        <v>0.81232492999999995</v>
      </c>
    </row>
    <row r="68" spans="1:3" x14ac:dyDescent="0.2">
      <c r="A68" s="8">
        <v>40</v>
      </c>
      <c r="B68" s="4">
        <v>0.93692646000000002</v>
      </c>
      <c r="C68" s="4">
        <v>0.89000716999999996</v>
      </c>
    </row>
    <row r="69" spans="1:3" x14ac:dyDescent="0.2">
      <c r="A69" s="8">
        <v>50</v>
      </c>
      <c r="B69" s="4">
        <v>0.94355047000000003</v>
      </c>
      <c r="C69" s="4">
        <v>0.91215555999999998</v>
      </c>
    </row>
    <row r="70" spans="1:3" x14ac:dyDescent="0.2">
      <c r="A70" s="8">
        <v>60</v>
      </c>
      <c r="B70" s="4">
        <v>0.96490887999999997</v>
      </c>
      <c r="C70" s="4">
        <v>0.90440361999999996</v>
      </c>
    </row>
    <row r="71" spans="1:3" x14ac:dyDescent="0.2">
      <c r="A71" s="8">
        <v>70</v>
      </c>
      <c r="B71" s="4">
        <v>0.95918961000000003</v>
      </c>
      <c r="C71" s="4">
        <v>0.91638980999999997</v>
      </c>
    </row>
    <row r="72" spans="1:3" x14ac:dyDescent="0.2">
      <c r="A72" s="8">
        <v>80</v>
      </c>
      <c r="B72" s="4">
        <v>0.96048210000000001</v>
      </c>
      <c r="C72" s="4">
        <v>0.93059084000000003</v>
      </c>
    </row>
    <row r="73" spans="1:3" x14ac:dyDescent="0.2">
      <c r="A73" s="8">
        <v>90</v>
      </c>
      <c r="B73" s="4">
        <v>0.96952952999999997</v>
      </c>
      <c r="C73" s="4">
        <v>0.93651879000000005</v>
      </c>
    </row>
    <row r="74" spans="1:3" x14ac:dyDescent="0.2">
      <c r="A74" s="8">
        <v>100</v>
      </c>
      <c r="B74" s="4">
        <v>0.96952952999999997</v>
      </c>
      <c r="C74" s="4">
        <v>0.93459709000000002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</vt:lpstr>
      <vt:lpstr>Late</vt:lpstr>
      <vt:lpstr>recovery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2023-04-12T12:14:19Z</dcterms:created>
  <dcterms:modified xsi:type="dcterms:W3CDTF">2023-06-07T13:05:36Z</dcterms:modified>
</cp:coreProperties>
</file>