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AIC\HW6\"/>
    </mc:Choice>
  </mc:AlternateContent>
  <xr:revisionPtr revIDLastSave="0" documentId="13_ncr:1_{B7BF73A4-D194-4B3B-AE32-4ECB8F3D04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C12" i="1"/>
  <c r="B12" i="1"/>
  <c r="G4" i="1"/>
  <c r="F4" i="1"/>
  <c r="E4" i="1"/>
  <c r="G7" i="1"/>
  <c r="F7" i="1"/>
  <c r="D4" i="1"/>
  <c r="C4" i="1"/>
  <c r="B4" i="1"/>
  <c r="E7" i="1"/>
  <c r="D7" i="1"/>
  <c r="C7" i="1"/>
  <c r="B7" i="1"/>
  <c r="A4" i="1"/>
  <c r="A1" i="1"/>
  <c r="D1" i="1" l="1"/>
  <c r="C1" i="1"/>
  <c r="B1" i="1"/>
  <c r="E1" i="1"/>
</calcChain>
</file>

<file path=xl/sharedStrings.xml><?xml version="1.0" encoding="utf-8"?>
<sst xmlns="http://schemas.openxmlformats.org/spreadsheetml/2006/main" count="17" uniqueCount="17">
  <si>
    <t>gm1</t>
    <phoneticPr fontId="1" type="noConversion"/>
  </si>
  <si>
    <t>gm8+gmb8</t>
    <phoneticPr fontId="1" type="noConversion"/>
  </si>
  <si>
    <t>gm6+gmb6</t>
    <phoneticPr fontId="1" type="noConversion"/>
  </si>
  <si>
    <t>gm8</t>
    <phoneticPr fontId="1" type="noConversion"/>
  </si>
  <si>
    <t>gmb8</t>
    <phoneticPr fontId="1" type="noConversion"/>
  </si>
  <si>
    <t>gm6</t>
    <phoneticPr fontId="1" type="noConversion"/>
  </si>
  <si>
    <t>gmb6</t>
    <phoneticPr fontId="1" type="noConversion"/>
  </si>
  <si>
    <t>ro8</t>
    <phoneticPr fontId="1" type="noConversion"/>
  </si>
  <si>
    <t>ro1 || ro10</t>
    <phoneticPr fontId="1" type="noConversion"/>
  </si>
  <si>
    <t>ro1</t>
    <phoneticPr fontId="1" type="noConversion"/>
  </si>
  <si>
    <t>ro10</t>
    <phoneticPr fontId="1" type="noConversion"/>
  </si>
  <si>
    <t>ro6</t>
    <phoneticPr fontId="1" type="noConversion"/>
  </si>
  <si>
    <t>ro4</t>
    <phoneticPr fontId="1" type="noConversion"/>
  </si>
  <si>
    <t>左</t>
    <phoneticPr fontId="1" type="noConversion"/>
  </si>
  <si>
    <t>右</t>
    <phoneticPr fontId="1" type="noConversion"/>
  </si>
  <si>
    <t>和</t>
    <phoneticPr fontId="1" type="noConversion"/>
  </si>
  <si>
    <t>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</si>
</sst>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3" workbookViewId="0">
      <selection activeCell="E13" sqref="E13"/>
    </sheetView>
  </sheetViews>
  <sheetFormatPr defaultRowHeight="14.5" x14ac:dyDescent="0.3"/>
  <cols>
    <col min="1" max="1" width="13.19921875" bestFit="1" customWidth="1"/>
    <col min="2" max="2" width="17.59765625" bestFit="1" customWidth="1"/>
    <col min="3" max="4" width="13.19921875" bestFit="1" customWidth="1"/>
    <col min="5" max="5" width="12.59765625" bestFit="1" customWidth="1"/>
    <col min="6" max="6" width="10.3984375" bestFit="1" customWidth="1"/>
    <col min="7" max="7" width="11.5" bestFit="1" customWidth="1"/>
  </cols>
  <sheetData>
    <row r="1" spans="1:7" x14ac:dyDescent="0.3">
      <c r="A1">
        <f>1/(401.7127*10^-9)</f>
        <v>2489341.2630469487</v>
      </c>
      <c r="B1">
        <f>10^9/605.796</f>
        <v>1650720.7046596543</v>
      </c>
      <c r="C1">
        <f>10^9/198.6416</f>
        <v>5034192.2336509572</v>
      </c>
      <c r="D1">
        <f>10^9/96.5442</f>
        <v>10357950.037392199</v>
      </c>
      <c r="E1">
        <f>10^9/117.8696</f>
        <v>8483951.7568567302</v>
      </c>
    </row>
    <row r="3" spans="1:7" x14ac:dyDescent="0.3">
      <c r="A3" t="s">
        <v>0</v>
      </c>
      <c r="B3" t="s">
        <v>1</v>
      </c>
      <c r="C3" t="s">
        <v>2</v>
      </c>
      <c r="D3" t="s">
        <v>7</v>
      </c>
      <c r="E3" t="s">
        <v>8</v>
      </c>
      <c r="F3" t="s">
        <v>11</v>
      </c>
      <c r="G3" t="s">
        <v>12</v>
      </c>
    </row>
    <row r="4" spans="1:7" x14ac:dyDescent="0.3">
      <c r="A4">
        <f>58.8852*10^-6</f>
        <v>5.8885199999999997E-5</v>
      </c>
      <c r="B4">
        <f>B7+C7</f>
        <v>1.4825999999999998E-5</v>
      </c>
      <c r="C4">
        <f>D7+E7</f>
        <v>1.2890899999999999E-5</v>
      </c>
      <c r="D4">
        <f>5408671.07</f>
        <v>5408671.0700000003</v>
      </c>
      <c r="E4">
        <f>F7*G7/(F7+G7)</f>
        <v>4060910.4103710474</v>
      </c>
      <c r="F4">
        <f>16729821.7</f>
        <v>16729821.699999999</v>
      </c>
      <c r="G4">
        <f>6519283.06</f>
        <v>6519283.0599999996</v>
      </c>
    </row>
    <row r="6" spans="1:7" x14ac:dyDescent="0.3">
      <c r="B6" t="s">
        <v>3</v>
      </c>
      <c r="C6" t="s">
        <v>4</v>
      </c>
      <c r="D6" t="s">
        <v>5</v>
      </c>
      <c r="E6" t="s">
        <v>6</v>
      </c>
      <c r="F6" t="s">
        <v>9</v>
      </c>
      <c r="G6" t="s">
        <v>10</v>
      </c>
    </row>
    <row r="7" spans="1:7" ht="93" x14ac:dyDescent="5.55">
      <c r="B7" s="1">
        <f>12.9644*10^-6</f>
        <v>1.2964399999999999E-5</v>
      </c>
      <c r="C7">
        <f>1.8616*10^-6</f>
        <v>1.8615999999999999E-6</v>
      </c>
      <c r="D7">
        <f>10.2296*10^-6</f>
        <v>1.0229599999999999E-5</v>
      </c>
      <c r="E7">
        <f>2.6613*10^-6</f>
        <v>2.6613000000000003E-6</v>
      </c>
      <c r="F7">
        <f>5903877.79</f>
        <v>5903877.79</v>
      </c>
      <c r="G7">
        <f>13008976.2</f>
        <v>13008976.199999999</v>
      </c>
    </row>
    <row r="11" spans="1:7" x14ac:dyDescent="0.3">
      <c r="B11" t="s">
        <v>13</v>
      </c>
      <c r="C11" t="s">
        <v>14</v>
      </c>
      <c r="D11" t="s">
        <v>15</v>
      </c>
      <c r="E11" t="s">
        <v>16</v>
      </c>
    </row>
    <row r="12" spans="1:7" x14ac:dyDescent="0.3">
      <c r="B12">
        <f>B4*D4*E4</f>
        <v>325640171.43066388</v>
      </c>
      <c r="C12">
        <f>C4*F4*G4</f>
        <v>1405964612.7194607</v>
      </c>
      <c r="D12">
        <f>B12*C12/(B12+C12)</f>
        <v>264401300.86388063</v>
      </c>
      <c r="E12">
        <f>D12*A4</f>
        <v>15569.323481629783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林士登</cp:lastModifiedBy>
  <dcterms:created xsi:type="dcterms:W3CDTF">2015-06-05T18:19:34Z</dcterms:created>
  <dcterms:modified xsi:type="dcterms:W3CDTF">2024-06-04T17:34:22Z</dcterms:modified>
</cp:coreProperties>
</file>