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<sst xmlns="http://schemas.openxmlformats.org/spreadsheetml/2006/main" count="52" uniqueCount="43">
  <si>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</si>
  <si>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</si>
  <si>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</si>
  <si>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</si>
  <si>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2025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</si>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</sst>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3" t="s">
        <v>4</v>
      </c>
      <c r="D2" s="2">
        <f>100*(SUM(E6:E15)/COUNT(E6:E15)*0.25 + SUM(E20:E22)*0.15 + E23*0.3)</f>
        <v>100</v>
      </c>
    </row>
    <row r="3">
      <c r="G3" s="4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5" t="s">
        <v>10</v>
      </c>
    </row>
    <row r="6">
      <c r="B6" s="2" t="s">
        <v>11</v>
      </c>
      <c r="C6" s="6"/>
      <c r="D6" s="7">
        <v>20.0</v>
      </c>
      <c r="E6" s="7">
        <v>1.0</v>
      </c>
      <c r="G6" s="5"/>
    </row>
    <row r="7">
      <c r="B7" s="2" t="s">
        <v>12</v>
      </c>
      <c r="C7" s="6"/>
      <c r="D7" s="7">
        <v>20.0</v>
      </c>
      <c r="E7" s="7">
        <v>1.0</v>
      </c>
      <c r="G7" s="5" t="s">
        <v>13</v>
      </c>
    </row>
    <row r="8">
      <c r="B8" s="2" t="s">
        <v>14</v>
      </c>
      <c r="C8" s="6"/>
      <c r="D8" s="7">
        <v>20.0</v>
      </c>
      <c r="E8" s="7">
        <v>1.0</v>
      </c>
    </row>
    <row r="9">
      <c r="B9" s="2" t="s">
        <v>15</v>
      </c>
      <c r="C9" s="6"/>
      <c r="D9" s="7">
        <v>20.0</v>
      </c>
      <c r="E9" s="7">
        <v>1.0</v>
      </c>
      <c r="G9" s="4" t="s">
        <v>16</v>
      </c>
      <c r="H9" s="3" t="s">
        <v>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</row>
    <row r="10">
      <c r="B10" s="2" t="s">
        <v>22</v>
      </c>
      <c r="C10" s="6"/>
      <c r="D10" s="7">
        <v>20.0</v>
      </c>
      <c r="E10" s="7">
        <v>1.0</v>
      </c>
      <c r="G10" s="3" t="s">
        <v>23</v>
      </c>
      <c r="H10" s="8">
        <f>0.93*D16</f>
        <v>167.4</v>
      </c>
      <c r="I10" s="8">
        <v>56.0</v>
      </c>
      <c r="J10" s="8">
        <v>60.0</v>
      </c>
      <c r="K10" s="7">
        <v>61.0</v>
      </c>
      <c r="L10" s="8">
        <v>87.0</v>
      </c>
      <c r="M10" s="8">
        <f>IF(D16=0, 0, H10/D16)*H23 + IF(D20=0, 0, I10/D20)*I23 + IF(D21=0, 0, J10/D21)*J23 + IF(D22=0, 0, K10/D22)*K23 + IF(D23=0, 0, L10/D23)*L23</f>
        <v>83.625</v>
      </c>
    </row>
    <row r="11">
      <c r="B11" s="3" t="s">
        <v>24</v>
      </c>
      <c r="C11" s="6"/>
      <c r="D11" s="7">
        <v>20.0</v>
      </c>
      <c r="E11" s="7">
        <v>1.0</v>
      </c>
      <c r="G11" s="3" t="s">
        <v>25</v>
      </c>
      <c r="H11" s="8">
        <f>0.9*D16</f>
        <v>162</v>
      </c>
      <c r="I11" s="8">
        <v>50.0</v>
      </c>
      <c r="J11" s="8">
        <v>53.0</v>
      </c>
      <c r="K11" s="7">
        <v>54.0</v>
      </c>
      <c r="L11" s="8">
        <v>75.0</v>
      </c>
      <c r="M11" s="8">
        <f>IF(D16=0, 0, H11/D16)*H23 + IF(D20=0, 0, I11/D20)*I23 + IF(D21=0, 0, J11/D21)*J23 + IF(D22=0, 0, K11/D22)*K23 + IF(D23=0, 0, L11/D23)*L23</f>
        <v>75.475</v>
      </c>
    </row>
    <row r="12">
      <c r="B12" s="3" t="s">
        <v>26</v>
      </c>
      <c r="C12" s="6"/>
      <c r="D12" s="7">
        <v>20.0</v>
      </c>
      <c r="E12" s="7">
        <v>1.0</v>
      </c>
      <c r="G12" s="3" t="s">
        <v>27</v>
      </c>
      <c r="H12" s="8">
        <f>0.87*D16</f>
        <v>156.6</v>
      </c>
      <c r="I12" s="8">
        <v>44.0</v>
      </c>
      <c r="J12" s="8">
        <v>46.0</v>
      </c>
      <c r="K12" s="7">
        <v>47.0</v>
      </c>
      <c r="L12" s="8">
        <v>64.0</v>
      </c>
      <c r="M12" s="8">
        <f>IF(D16=0, 0, H12/D16)*H23 + IF(D20=0, 0, I12/D20)*I23 + IF(D21=0, 0, J12/D21)*J23 + IF(D22=0, 0, K12/D22)*K23 + IF(D23=0, 0, L12/D23)*L23</f>
        <v>67.59285714</v>
      </c>
    </row>
    <row r="13">
      <c r="B13" s="3" t="s">
        <v>28</v>
      </c>
      <c r="C13" s="6"/>
      <c r="D13" s="7">
        <v>20.0</v>
      </c>
      <c r="E13" s="7">
        <v>1.0</v>
      </c>
      <c r="G13" s="3" t="s">
        <v>29</v>
      </c>
      <c r="H13" s="8">
        <f>0.83*D16</f>
        <v>149.4</v>
      </c>
      <c r="I13" s="8">
        <v>38.0</v>
      </c>
      <c r="J13" s="8">
        <v>39.0</v>
      </c>
      <c r="K13" s="7">
        <v>40.0</v>
      </c>
      <c r="L13" s="8">
        <v>53.0</v>
      </c>
      <c r="M13" s="8">
        <f>IF(D16=0, 0, H13/D16)*H23 + IF(D20=0, 0, I13/D20)*I23 + IF(D21=0, 0, J13/D21)*J23 + IF(D22=0, 0, K13/D22)*K23 + IF(D23=0, 0, L13/D23)*L23</f>
        <v>59.46071429</v>
      </c>
    </row>
    <row r="14">
      <c r="B14" s="3" t="s">
        <v>30</v>
      </c>
      <c r="C14" s="6"/>
      <c r="D14" s="7">
        <v>20.0</v>
      </c>
      <c r="E14" s="7">
        <v>1.0</v>
      </c>
      <c r="G14" s="3" t="s">
        <v>31</v>
      </c>
      <c r="H14" s="8">
        <f>0.8*D16</f>
        <v>144</v>
      </c>
      <c r="I14" s="8">
        <v>32.0</v>
      </c>
      <c r="J14" s="8">
        <v>32.0</v>
      </c>
      <c r="K14" s="7">
        <v>33.0</v>
      </c>
      <c r="L14" s="8">
        <v>42.0</v>
      </c>
      <c r="M14" s="8">
        <f>IF(D16=0, 0, H14/D16)*H23 + IF(D20=0, 0, I14/D20)*I23 + IF(D21=0, 0, J14/D21)*J23 + IF(D22=0, 0, K14/D22)*K23 + IF(D23=0, 0, L14/D23)*L23</f>
        <v>51.57857143</v>
      </c>
    </row>
    <row r="15">
      <c r="B15" s="3" t="s">
        <v>32</v>
      </c>
      <c r="C15" s="6"/>
      <c r="D15" s="7">
        <v>20.0</v>
      </c>
      <c r="E15" s="7">
        <v>1.0</v>
      </c>
      <c r="G15" s="3" t="s">
        <v>33</v>
      </c>
      <c r="H15" s="8">
        <f>0.77*D16</f>
        <v>138.6</v>
      </c>
      <c r="I15" s="8">
        <v>26.0</v>
      </c>
      <c r="J15" s="8">
        <v>25.0</v>
      </c>
      <c r="K15" s="7">
        <v>26.0</v>
      </c>
      <c r="L15" s="8">
        <v>30.0</v>
      </c>
      <c r="M15" s="8">
        <f>IF(D16=0, 0, H15/D16)*H23 + IF(D20=0, 0, I15/D20)*I23 + IF(D21=0, 0, J15/D21)*J23 + IF(D22=0, 0, K15/D22)*K23 + IF(D23=0, 0, L15/D23)*L23</f>
        <v>43.42857143</v>
      </c>
    </row>
    <row r="16">
      <c r="B16" s="3" t="s">
        <v>34</v>
      </c>
      <c r="C16" s="7">
        <f t="array" ref="C16">SUM(IFERROR(LARGE(C6:C15,{1,2,3,4,5,6,7,8,9}),0))</f>
        <v>0</v>
      </c>
      <c r="D16" s="7">
        <f>20*MIN(SUM(E6:E15),COUNT(E6:E15)-1)</f>
        <v>180</v>
      </c>
      <c r="E16" s="7">
        <v>0.0</v>
      </c>
      <c r="G16" s="3" t="s">
        <v>35</v>
      </c>
      <c r="H16" s="8">
        <f>0.73*D16</f>
        <v>131.4</v>
      </c>
      <c r="I16" s="8">
        <v>20.0</v>
      </c>
      <c r="J16" s="8">
        <v>20.0</v>
      </c>
      <c r="K16" s="7">
        <v>20.0</v>
      </c>
      <c r="L16" s="8">
        <v>25.0</v>
      </c>
      <c r="M16" s="8">
        <f>IF(D16=0, 0, H16/D16)*H23 + IF(D20=0, 0, I16/D20)*I23 + IF(D21=0, 0, J16/D21)*J23 + IF(D22=0, 0, K16/D22)*K23 + IF(D23=0, 0, L16/D23)*L23</f>
        <v>37.51785714</v>
      </c>
    </row>
    <row r="17">
      <c r="G17" s="3" t="s">
        <v>36</v>
      </c>
      <c r="H17" s="8">
        <f>0.7*D16</f>
        <v>126</v>
      </c>
      <c r="I17" s="8">
        <v>14.0</v>
      </c>
      <c r="J17" s="8">
        <v>15.0</v>
      </c>
      <c r="K17" s="7">
        <v>14.0</v>
      </c>
      <c r="L17" s="8">
        <v>20.0</v>
      </c>
      <c r="M17" s="8">
        <f>IF(D16=0, 0, H17/D16)*H23 + IF(D20=0, 0, I17/D20)*I23 + IF(D21=0, 0, J17/D21)*J23 + IF(D22=0, 0, K17/D22)*K23 + IF(D23=0, 0, L17/D23)*L23</f>
        <v>31.85714286</v>
      </c>
    </row>
    <row r="18">
      <c r="G18" s="3" t="s">
        <v>37</v>
      </c>
      <c r="H18" s="8">
        <f>0.67*D16</f>
        <v>120.6</v>
      </c>
      <c r="I18" s="8">
        <v>11.0</v>
      </c>
      <c r="J18" s="8">
        <v>10.0</v>
      </c>
      <c r="K18" s="7">
        <v>11.0</v>
      </c>
      <c r="L18" s="8">
        <v>15.0</v>
      </c>
      <c r="M18" s="8">
        <f>IF(D16=0, 0, H18/D16)*H23 + IF(D20=0, 0, I18/D20)*I23 + IF(D21=0, 0, J18/D21)*J23 + IF(D22=0, 0, K18/D22)*K23 + IF(D23=0, 0, L18/D23)*L23</f>
        <v>27.48214286</v>
      </c>
    </row>
    <row r="19">
      <c r="B19" s="4" t="s">
        <v>38</v>
      </c>
      <c r="C19" s="3" t="s">
        <v>7</v>
      </c>
      <c r="D19" s="3" t="s">
        <v>8</v>
      </c>
      <c r="E19" s="3" t="s">
        <v>9</v>
      </c>
      <c r="G19" s="3" t="s">
        <v>39</v>
      </c>
      <c r="H19" s="8">
        <f>0.63*D16</f>
        <v>113.4</v>
      </c>
      <c r="I19" s="8">
        <v>8.0</v>
      </c>
      <c r="J19" s="8">
        <v>7.0</v>
      </c>
      <c r="K19" s="7">
        <v>8.0</v>
      </c>
      <c r="L19" s="8">
        <v>10.0</v>
      </c>
      <c r="M19" s="8">
        <f>IF(D16=0, 0, H19/D16)*H23 + IF(D20=0, 0, I19/D20)*I23 + IF(D21=0, 0, J19/D21)*J23 + IF(D22=0, 0, K19/D22)*K23 + IF(D23=0, 0, L19/D23)*L23</f>
        <v>23.25714286</v>
      </c>
    </row>
    <row r="20">
      <c r="B20" s="3" t="s">
        <v>17</v>
      </c>
      <c r="C20" s="6"/>
      <c r="D20" s="3">
        <v>70.0</v>
      </c>
      <c r="E20" s="3">
        <v>1.0</v>
      </c>
      <c r="G20" s="3" t="s">
        <v>40</v>
      </c>
      <c r="H20" s="8">
        <f>0.6*D16</f>
        <v>108</v>
      </c>
      <c r="I20" s="8">
        <v>4.0</v>
      </c>
      <c r="J20" s="8">
        <v>4.0</v>
      </c>
      <c r="K20" s="7">
        <v>4.0</v>
      </c>
      <c r="L20" s="8">
        <v>5.0</v>
      </c>
      <c r="M20" s="8">
        <f>IF(D16=0, 0, H20/D16)*H23 + IF(D20=0, 0, I20/D20)*I23 + IF(D21=0, 0, J20/D21)*J23 + IF(D22=0, 0, K20/D22)*K23 + IF(D23=0, 0, L20/D23)*L23</f>
        <v>18.85357143</v>
      </c>
    </row>
    <row r="21">
      <c r="B21" s="3" t="s">
        <v>18</v>
      </c>
      <c r="C21" s="6"/>
      <c r="D21" s="3">
        <v>75.0</v>
      </c>
      <c r="E21" s="3">
        <v>1.0</v>
      </c>
      <c r="G21" s="3" t="s">
        <v>41</v>
      </c>
      <c r="H21" s="8">
        <f>0*D16</f>
        <v>0</v>
      </c>
      <c r="I21" s="8">
        <v>0.0</v>
      </c>
      <c r="J21" s="8">
        <v>0.0</v>
      </c>
      <c r="K21" s="7">
        <v>0.0</v>
      </c>
      <c r="L21" s="8">
        <v>0.0</v>
      </c>
      <c r="M21" s="8">
        <f>IF(D16=0, 0, H21/D16)*H23 + IF(D20=0, 0, I21/D20)*I23 + IF(D21=0, 0, J21/D21)*J23 + IF(D22=0, 0, K21/D22)*K23 + IF(D23=0, 0, L21/D23)*L23</f>
        <v>0</v>
      </c>
    </row>
    <row r="22">
      <c r="B22" s="3" t="s">
        <v>19</v>
      </c>
      <c r="C22" s="6"/>
      <c r="D22" s="3">
        <v>70.0</v>
      </c>
      <c r="E22" s="3">
        <v>1.0</v>
      </c>
      <c r="G22" s="3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3" t="s">
        <v>20</v>
      </c>
      <c r="C23" s="6"/>
      <c r="D23" s="3">
        <v>112.0</v>
      </c>
      <c r="E23" s="3">
        <v>1.0</v>
      </c>
      <c r="G23" s="3" t="s">
        <v>42</v>
      </c>
      <c r="H23" s="8">
        <v>25.0</v>
      </c>
      <c r="I23" s="8">
        <f>75*E20/(E20+E21+E22+2*E23)</f>
        <v>15</v>
      </c>
      <c r="J23" s="8">
        <f>75*E21/(E20+E21+E22+2*E23)</f>
        <v>15</v>
      </c>
      <c r="K23" s="8">
        <f>75*E22/(E20+E21+E22+2*E23)</f>
        <v>15</v>
      </c>
      <c r="L23" s="8">
        <f>75*2*E23/(E20+E21+E22+2*E23)</f>
        <v>30</v>
      </c>
      <c r="M23" s="8">
        <f>SUM(H23:L23)</f>
        <v>100</v>
      </c>
    </row>
    <row r="26">
      <c r="B26" s="4"/>
    </row>
  </sheetData>
  <drawing r:id="rId1"/>
</worksheet>
</file>