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ne\projects\Paul Coly\wastage graph\"/>
    </mc:Choice>
  </mc:AlternateContent>
  <bookViews>
    <workbookView xWindow="240" yWindow="192" windowWidth="15600" windowHeight="7872"/>
  </bookViews>
  <sheets>
    <sheet name="6 hours" sheetId="1" r:id="rId1"/>
    <sheet name="28 days" sheetId="2" r:id="rId2"/>
  </sheets>
  <calcPr calcId="152511"/>
</workbook>
</file>

<file path=xl/calcChain.xml><?xml version="1.0" encoding="utf-8"?>
<calcChain xmlns="http://schemas.openxmlformats.org/spreadsheetml/2006/main">
  <c r="O4" i="2" l="1"/>
  <c r="D9" i="2"/>
  <c r="C9" i="2"/>
  <c r="D8" i="2"/>
  <c r="C8" i="2"/>
  <c r="E7" i="2"/>
  <c r="L5" i="2"/>
  <c r="E9" i="2" l="1"/>
  <c r="E10" i="2" s="1"/>
  <c r="E8" i="2"/>
  <c r="D10" i="2"/>
  <c r="F7" i="2"/>
  <c r="F9" i="2" l="1"/>
  <c r="F10" i="2" s="1"/>
  <c r="F8" i="2"/>
  <c r="G7" i="2"/>
  <c r="C10" i="2"/>
  <c r="D37" i="1"/>
  <c r="D40" i="1" s="1"/>
  <c r="C37" i="1"/>
  <c r="E36" i="1"/>
  <c r="B35" i="1"/>
  <c r="C38" i="1" s="1"/>
  <c r="C39" i="1" s="1"/>
  <c r="G9" i="2" l="1"/>
  <c r="G10" i="2" s="1"/>
  <c r="G8" i="2"/>
  <c r="H7" i="2"/>
  <c r="E38" i="1"/>
  <c r="E39" i="1" s="1"/>
  <c r="D38" i="1"/>
  <c r="E37" i="1"/>
  <c r="E40" i="1" s="1"/>
  <c r="F36" i="1"/>
  <c r="F38" i="1" s="1"/>
  <c r="F39" i="1" s="1"/>
  <c r="D39" i="1" l="1"/>
  <c r="H9" i="2"/>
  <c r="H8" i="2"/>
  <c r="H10" i="2"/>
  <c r="I7" i="2"/>
  <c r="G36" i="1"/>
  <c r="H36" i="1" s="1"/>
  <c r="F37" i="1"/>
  <c r="F40" i="1" s="1"/>
  <c r="I9" i="2" l="1"/>
  <c r="I8" i="2"/>
  <c r="J7" i="2"/>
  <c r="G38" i="1"/>
  <c r="G37" i="1"/>
  <c r="G40" i="1" s="1"/>
  <c r="I36" i="1"/>
  <c r="H37" i="1"/>
  <c r="H40" i="1" s="1"/>
  <c r="H38" i="1"/>
  <c r="H39" i="1" s="1"/>
  <c r="G39" i="1" l="1"/>
  <c r="J9" i="2"/>
  <c r="J10" i="2" s="1"/>
  <c r="J8" i="2"/>
  <c r="K7" i="2"/>
  <c r="I10" i="2"/>
  <c r="J36" i="1"/>
  <c r="I38" i="1"/>
  <c r="I39" i="1" s="1"/>
  <c r="I37" i="1"/>
  <c r="I40" i="1" s="1"/>
  <c r="K9" i="2" l="1"/>
  <c r="K10" i="2" s="1"/>
  <c r="K8" i="2"/>
  <c r="L7" i="2"/>
  <c r="K36" i="1"/>
  <c r="J37" i="1"/>
  <c r="J40" i="1" s="1"/>
  <c r="J38" i="1"/>
  <c r="J39" i="1" s="1"/>
  <c r="L9" i="2" l="1"/>
  <c r="L10" i="2" s="1"/>
  <c r="L8" i="2"/>
  <c r="M7" i="2"/>
  <c r="L36" i="1"/>
  <c r="K37" i="1"/>
  <c r="K40" i="1" s="1"/>
  <c r="K38" i="1"/>
  <c r="K39" i="1" s="1"/>
  <c r="M9" i="2" l="1"/>
  <c r="M10" i="2" s="1"/>
  <c r="M8" i="2"/>
  <c r="N7" i="2"/>
  <c r="M36" i="1"/>
  <c r="M37" i="1" s="1"/>
  <c r="M40" i="1" s="1"/>
  <c r="L37" i="1"/>
  <c r="L40" i="1" s="1"/>
  <c r="L38" i="1"/>
  <c r="L39" i="1" l="1"/>
  <c r="N9" i="2"/>
  <c r="N10" i="2" s="1"/>
  <c r="N8" i="2"/>
  <c r="O7" i="2"/>
  <c r="N36" i="1"/>
  <c r="M38" i="1"/>
  <c r="M39" i="1" s="1"/>
  <c r="O9" i="2" l="1"/>
  <c r="O10" i="2" s="1"/>
  <c r="O8" i="2"/>
  <c r="P7" i="2"/>
  <c r="O36" i="1"/>
  <c r="N37" i="1"/>
  <c r="N40" i="1" s="1"/>
  <c r="N38" i="1"/>
  <c r="N39" i="1" s="1"/>
  <c r="P9" i="2" l="1"/>
  <c r="P10" i="2" s="1"/>
  <c r="P8" i="2"/>
  <c r="Q7" i="2"/>
  <c r="P36" i="1"/>
  <c r="O37" i="1"/>
  <c r="O40" i="1" s="1"/>
  <c r="O38" i="1"/>
  <c r="O39" i="1" s="1"/>
  <c r="Q8" i="2" l="1"/>
  <c r="Q9" i="2"/>
  <c r="Q10" i="2" s="1"/>
  <c r="R7" i="2"/>
  <c r="Q36" i="1"/>
  <c r="P37" i="1"/>
  <c r="P40" i="1" s="1"/>
  <c r="P38" i="1"/>
  <c r="P39" i="1" s="1"/>
  <c r="R9" i="2" l="1"/>
  <c r="R10" i="2" s="1"/>
  <c r="R8" i="2"/>
  <c r="S7" i="2"/>
  <c r="R36" i="1"/>
  <c r="Q38" i="1"/>
  <c r="Q39" i="1" s="1"/>
  <c r="Q37" i="1"/>
  <c r="Q40" i="1" s="1"/>
  <c r="S9" i="2" l="1"/>
  <c r="S10" i="2" s="1"/>
  <c r="S8" i="2"/>
  <c r="T7" i="2"/>
  <c r="S36" i="1"/>
  <c r="R37" i="1"/>
  <c r="R40" i="1" s="1"/>
  <c r="R38" i="1"/>
  <c r="R39" i="1" s="1"/>
  <c r="T9" i="2" l="1"/>
  <c r="T10" i="2" s="1"/>
  <c r="T8" i="2"/>
  <c r="U7" i="2"/>
  <c r="T36" i="1"/>
  <c r="S37" i="1"/>
  <c r="S40" i="1" s="1"/>
  <c r="S38" i="1"/>
  <c r="S39" i="1" s="1"/>
  <c r="U8" i="2" l="1"/>
  <c r="U9" i="2"/>
  <c r="U10" i="2" s="1"/>
  <c r="V7" i="2"/>
  <c r="U36" i="1"/>
  <c r="T37" i="1"/>
  <c r="T40" i="1" s="1"/>
  <c r="T38" i="1"/>
  <c r="T39" i="1" s="1"/>
  <c r="V9" i="2" l="1"/>
  <c r="V10" i="2" s="1"/>
  <c r="V8" i="2"/>
  <c r="W7" i="2"/>
  <c r="V36" i="1"/>
  <c r="U38" i="1"/>
  <c r="U39" i="1" s="1"/>
  <c r="U37" i="1"/>
  <c r="U40" i="1" s="1"/>
  <c r="W9" i="2" l="1"/>
  <c r="W10" i="2" s="1"/>
  <c r="W8" i="2"/>
  <c r="X7" i="2"/>
  <c r="W36" i="1"/>
  <c r="V38" i="1"/>
  <c r="V39" i="1" s="1"/>
  <c r="V37" i="1"/>
  <c r="V40" i="1" s="1"/>
  <c r="X9" i="2" l="1"/>
  <c r="X8" i="2"/>
  <c r="Y7" i="2"/>
  <c r="X10" i="2"/>
  <c r="X36" i="1"/>
  <c r="W38" i="1"/>
  <c r="W37" i="1"/>
  <c r="W40" i="1" s="1"/>
  <c r="W39" i="1" l="1"/>
  <c r="J32" i="1"/>
  <c r="Y8" i="2"/>
  <c r="Y9" i="2"/>
  <c r="Y10" i="2" s="1"/>
  <c r="Z7" i="2"/>
  <c r="Y36" i="1"/>
  <c r="X37" i="1"/>
  <c r="X40" i="1" s="1"/>
  <c r="X38" i="1"/>
  <c r="X39" i="1" s="1"/>
  <c r="Z9" i="2" l="1"/>
  <c r="Z10" i="2" s="1"/>
  <c r="Z8" i="2"/>
  <c r="AA7" i="2"/>
  <c r="Z36" i="1"/>
  <c r="Y38" i="1"/>
  <c r="Y39" i="1" s="1"/>
  <c r="Y37" i="1"/>
  <c r="Y40" i="1" s="1"/>
  <c r="AA9" i="2" l="1"/>
  <c r="AA10" i="2" s="1"/>
  <c r="AA8" i="2"/>
  <c r="AB7" i="2"/>
  <c r="AA36" i="1"/>
  <c r="Z38" i="1"/>
  <c r="Z39" i="1" s="1"/>
  <c r="Z37" i="1"/>
  <c r="Z40" i="1" s="1"/>
  <c r="AB9" i="2" l="1"/>
  <c r="AB10" i="2" s="1"/>
  <c r="AB8" i="2"/>
  <c r="AC7" i="2"/>
  <c r="AB36" i="1"/>
  <c r="AA37" i="1"/>
  <c r="AA40" i="1" s="1"/>
  <c r="AA38" i="1"/>
  <c r="AA39" i="1" s="1"/>
  <c r="AC8" i="2" l="1"/>
  <c r="AC9" i="2"/>
  <c r="AC10" i="2" s="1"/>
  <c r="AD7" i="2"/>
  <c r="AC36" i="1"/>
  <c r="AB37" i="1"/>
  <c r="AB40" i="1" s="1"/>
  <c r="AB38" i="1"/>
  <c r="AB39" i="1" s="1"/>
  <c r="AD9" i="2" l="1"/>
  <c r="AD10" i="2" s="1"/>
  <c r="AD8" i="2"/>
  <c r="AE7" i="2"/>
  <c r="AD36" i="1"/>
  <c r="AC38" i="1"/>
  <c r="AC39" i="1" s="1"/>
  <c r="AC37" i="1"/>
  <c r="AC40" i="1" s="1"/>
  <c r="AE9" i="2" l="1"/>
  <c r="AE10" i="2" s="1"/>
  <c r="AE8" i="2"/>
  <c r="AF7" i="2"/>
  <c r="AE36" i="1"/>
  <c r="AD38" i="1"/>
  <c r="AD39" i="1" s="1"/>
  <c r="AD37" i="1"/>
  <c r="AD40" i="1" s="1"/>
  <c r="AF9" i="2" l="1"/>
  <c r="AF10" i="2" s="1"/>
  <c r="AF8" i="2"/>
  <c r="AG7" i="2"/>
  <c r="AF36" i="1"/>
  <c r="AE38" i="1"/>
  <c r="AE39" i="1" s="1"/>
  <c r="AE37" i="1"/>
  <c r="AE40" i="1" s="1"/>
  <c r="AG8" i="2" l="1"/>
  <c r="AG9" i="2"/>
  <c r="AG10" i="2" s="1"/>
  <c r="AH7" i="2"/>
  <c r="AG36" i="1"/>
  <c r="AF37" i="1"/>
  <c r="AF40" i="1" s="1"/>
  <c r="AF38" i="1"/>
  <c r="AF39" i="1" s="1"/>
  <c r="AH9" i="2" l="1"/>
  <c r="AH10" i="2" s="1"/>
  <c r="AH8" i="2"/>
  <c r="AI7" i="2"/>
  <c r="AH36" i="1"/>
  <c r="AG38" i="1"/>
  <c r="AG39" i="1" s="1"/>
  <c r="AG37" i="1"/>
  <c r="AG40" i="1" s="1"/>
  <c r="AI9" i="2" l="1"/>
  <c r="AI10" i="2" s="1"/>
  <c r="AI8" i="2"/>
  <c r="AJ7" i="2"/>
  <c r="AI36" i="1"/>
  <c r="AH38" i="1"/>
  <c r="AH39" i="1" s="1"/>
  <c r="AH37" i="1"/>
  <c r="AH40" i="1" s="1"/>
  <c r="AJ9" i="2" l="1"/>
  <c r="AJ8" i="2"/>
  <c r="AJ10" i="2"/>
  <c r="AK7" i="2"/>
  <c r="AJ36" i="1"/>
  <c r="AI37" i="1"/>
  <c r="AI40" i="1" s="1"/>
  <c r="AI38" i="1"/>
  <c r="AI39" i="1" s="1"/>
  <c r="AK8" i="2" l="1"/>
  <c r="AK9" i="2"/>
  <c r="AK10" i="2"/>
  <c r="AL7" i="2"/>
  <c r="AK36" i="1"/>
  <c r="AJ37" i="1"/>
  <c r="AJ40" i="1" s="1"/>
  <c r="AJ38" i="1"/>
  <c r="AJ39" i="1" s="1"/>
  <c r="AL9" i="2" l="1"/>
  <c r="AL8" i="2"/>
  <c r="AL10" i="2"/>
  <c r="AM7" i="2"/>
  <c r="AL36" i="1"/>
  <c r="AK38" i="1"/>
  <c r="AK39" i="1" s="1"/>
  <c r="AK37" i="1"/>
  <c r="AK40" i="1" s="1"/>
  <c r="AM9" i="2" l="1"/>
  <c r="AM8" i="2"/>
  <c r="AM10" i="2"/>
  <c r="AN7" i="2"/>
  <c r="AM36" i="1"/>
  <c r="AL38" i="1"/>
  <c r="AL39" i="1" s="1"/>
  <c r="AL37" i="1"/>
  <c r="AL40" i="1" s="1"/>
  <c r="AN9" i="2" l="1"/>
  <c r="AN8" i="2"/>
  <c r="AO7" i="2"/>
  <c r="AN10" i="2"/>
  <c r="AN36" i="1"/>
  <c r="AM37" i="1"/>
  <c r="AM40" i="1" s="1"/>
  <c r="AM38" i="1"/>
  <c r="AM39" i="1" s="1"/>
  <c r="AO8" i="2" l="1"/>
  <c r="AO9" i="2"/>
  <c r="AO10" i="2" s="1"/>
  <c r="AP7" i="2"/>
  <c r="AO36" i="1"/>
  <c r="AN37" i="1"/>
  <c r="AN40" i="1" s="1"/>
  <c r="AN38" i="1"/>
  <c r="AN39" i="1" s="1"/>
  <c r="AP9" i="2" l="1"/>
  <c r="AP8" i="2"/>
  <c r="AP10" i="2"/>
  <c r="AQ7" i="2"/>
  <c r="AP36" i="1"/>
  <c r="AO38" i="1"/>
  <c r="AO39" i="1" s="1"/>
  <c r="AO37" i="1"/>
  <c r="AO40" i="1" s="1"/>
  <c r="AQ9" i="2" l="1"/>
  <c r="AQ8" i="2"/>
  <c r="AQ10" i="2"/>
  <c r="AR7" i="2"/>
  <c r="AQ36" i="1"/>
  <c r="AP38" i="1"/>
  <c r="AP39" i="1" s="1"/>
  <c r="AP37" i="1"/>
  <c r="AP40" i="1" s="1"/>
  <c r="AR9" i="2" l="1"/>
  <c r="AR8" i="2"/>
  <c r="AR10" i="2"/>
  <c r="AS7" i="2"/>
  <c r="AR36" i="1"/>
  <c r="AQ37" i="1"/>
  <c r="AQ40" i="1" s="1"/>
  <c r="AQ38" i="1"/>
  <c r="AQ39" i="1" s="1"/>
  <c r="AS8" i="2" l="1"/>
  <c r="AS9" i="2"/>
  <c r="AT7" i="2"/>
  <c r="AS10" i="2"/>
  <c r="AS36" i="1"/>
  <c r="AR37" i="1"/>
  <c r="AR40" i="1" s="1"/>
  <c r="AR38" i="1"/>
  <c r="AR39" i="1" s="1"/>
  <c r="AT9" i="2" l="1"/>
  <c r="AT8" i="2"/>
  <c r="AT10" i="2"/>
  <c r="AU7" i="2"/>
  <c r="AT36" i="1"/>
  <c r="AS38" i="1"/>
  <c r="AS39" i="1" s="1"/>
  <c r="AS37" i="1"/>
  <c r="AS40" i="1" s="1"/>
  <c r="AU9" i="2" l="1"/>
  <c r="AU8" i="2"/>
  <c r="AV7" i="2"/>
  <c r="AU10" i="2"/>
  <c r="AU36" i="1"/>
  <c r="AT38" i="1"/>
  <c r="AT39" i="1" s="1"/>
  <c r="AT37" i="1"/>
  <c r="AT40" i="1" s="1"/>
  <c r="AV9" i="2" l="1"/>
  <c r="AV8" i="2"/>
  <c r="AV10" i="2"/>
  <c r="AW7" i="2"/>
  <c r="AV36" i="1"/>
  <c r="AU38" i="1"/>
  <c r="AU39" i="1" s="1"/>
  <c r="AU37" i="1"/>
  <c r="AU40" i="1" s="1"/>
  <c r="AW8" i="2" l="1"/>
  <c r="AW9" i="2"/>
  <c r="AW10" i="2" s="1"/>
  <c r="AX7" i="2"/>
  <c r="AW36" i="1"/>
  <c r="AV37" i="1"/>
  <c r="AV40" i="1" s="1"/>
  <c r="AV38" i="1"/>
  <c r="AV39" i="1" s="1"/>
  <c r="AX9" i="2" l="1"/>
  <c r="AX8" i="2"/>
  <c r="AX10" i="2"/>
  <c r="AY7" i="2"/>
  <c r="AX36" i="1"/>
  <c r="AW38" i="1"/>
  <c r="AW39" i="1" s="1"/>
  <c r="AW37" i="1"/>
  <c r="AW40" i="1" s="1"/>
  <c r="AY9" i="2" l="1"/>
  <c r="AY8" i="2"/>
  <c r="AZ7" i="2"/>
  <c r="AY10" i="2"/>
  <c r="AY36" i="1"/>
  <c r="AX38" i="1"/>
  <c r="AX39" i="1" s="1"/>
  <c r="AX37" i="1"/>
  <c r="AX40" i="1" s="1"/>
  <c r="AZ9" i="2" l="1"/>
  <c r="AZ8" i="2"/>
  <c r="AZ10" i="2"/>
  <c r="BA7" i="2"/>
  <c r="AZ36" i="1"/>
  <c r="AY37" i="1"/>
  <c r="AY40" i="1" s="1"/>
  <c r="AY38" i="1"/>
  <c r="AY39" i="1" s="1"/>
  <c r="BA8" i="2" l="1"/>
  <c r="BA9" i="2"/>
  <c r="BA10" i="2" s="1"/>
  <c r="BB7" i="2"/>
  <c r="BA36" i="1"/>
  <c r="AZ37" i="1"/>
  <c r="AZ40" i="1" s="1"/>
  <c r="AZ38" i="1"/>
  <c r="AZ39" i="1" s="1"/>
  <c r="BB9" i="2" l="1"/>
  <c r="BB8" i="2"/>
  <c r="BB10" i="2"/>
  <c r="BC7" i="2"/>
  <c r="BB36" i="1"/>
  <c r="BA38" i="1"/>
  <c r="BA39" i="1" s="1"/>
  <c r="BA37" i="1"/>
  <c r="BA40" i="1" s="1"/>
  <c r="BC9" i="2" l="1"/>
  <c r="BC8" i="2"/>
  <c r="BC10" i="2"/>
  <c r="BD7" i="2"/>
  <c r="BC36" i="1"/>
  <c r="BB38" i="1"/>
  <c r="BB39" i="1" s="1"/>
  <c r="BB37" i="1"/>
  <c r="BB40" i="1" s="1"/>
  <c r="BD9" i="2" l="1"/>
  <c r="BD8" i="2"/>
  <c r="BD10" i="2"/>
  <c r="BE7" i="2"/>
  <c r="BD36" i="1"/>
  <c r="BC38" i="1"/>
  <c r="BC39" i="1" s="1"/>
  <c r="BC37" i="1"/>
  <c r="BC40" i="1" s="1"/>
  <c r="BE8" i="2" l="1"/>
  <c r="BE9" i="2"/>
  <c r="BE10" i="2"/>
  <c r="BF7" i="2"/>
  <c r="BE36" i="1"/>
  <c r="BD37" i="1"/>
  <c r="BD40" i="1" s="1"/>
  <c r="BD38" i="1"/>
  <c r="BD39" i="1" s="1"/>
  <c r="BF9" i="2" l="1"/>
  <c r="BF8" i="2"/>
  <c r="BF10" i="2"/>
  <c r="BG7" i="2"/>
  <c r="BF36" i="1"/>
  <c r="BE38" i="1"/>
  <c r="BE39" i="1" s="1"/>
  <c r="BE37" i="1"/>
  <c r="BE40" i="1" s="1"/>
  <c r="BG9" i="2" l="1"/>
  <c r="BG10" i="2" s="1"/>
  <c r="BG8" i="2"/>
  <c r="BH7" i="2"/>
  <c r="BG36" i="1"/>
  <c r="BF38" i="1"/>
  <c r="BF39" i="1" s="1"/>
  <c r="BF37" i="1"/>
  <c r="BF40" i="1" s="1"/>
  <c r="BH9" i="2" l="1"/>
  <c r="BH10" i="2" s="1"/>
  <c r="BH8" i="2"/>
  <c r="BI7" i="2"/>
  <c r="BH36" i="1"/>
  <c r="BG37" i="1"/>
  <c r="BG40" i="1" s="1"/>
  <c r="BG38" i="1"/>
  <c r="BG39" i="1" s="1"/>
  <c r="BI8" i="2" l="1"/>
  <c r="BI9" i="2"/>
  <c r="BJ7" i="2"/>
  <c r="BI10" i="2"/>
  <c r="BI36" i="1"/>
  <c r="BH37" i="1"/>
  <c r="BH40" i="1" s="1"/>
  <c r="BH38" i="1"/>
  <c r="BH39" i="1" s="1"/>
  <c r="BJ9" i="2" l="1"/>
  <c r="BJ10" i="2" s="1"/>
  <c r="BJ8" i="2"/>
  <c r="BK7" i="2"/>
  <c r="BJ36" i="1"/>
  <c r="BI38" i="1"/>
  <c r="BI39" i="1" s="1"/>
  <c r="BI37" i="1"/>
  <c r="BI40" i="1" s="1"/>
  <c r="BK9" i="2" l="1"/>
  <c r="BK10" i="2" s="1"/>
  <c r="BK8" i="2"/>
  <c r="BL7" i="2"/>
  <c r="BK36" i="1"/>
  <c r="BJ38" i="1"/>
  <c r="BJ39" i="1" s="1"/>
  <c r="BJ37" i="1"/>
  <c r="BJ40" i="1" s="1"/>
  <c r="BL9" i="2" l="1"/>
  <c r="BL10" i="2" s="1"/>
  <c r="BL8" i="2"/>
  <c r="BM7" i="2"/>
  <c r="BL36" i="1"/>
  <c r="BK37" i="1"/>
  <c r="BK40" i="1" s="1"/>
  <c r="BK38" i="1"/>
  <c r="BK39" i="1" s="1"/>
  <c r="BM8" i="2" l="1"/>
  <c r="BM9" i="2"/>
  <c r="BM10" i="2" s="1"/>
  <c r="BN7" i="2"/>
  <c r="BM36" i="1"/>
  <c r="BL37" i="1"/>
  <c r="BL40" i="1" s="1"/>
  <c r="BL38" i="1"/>
  <c r="BL39" i="1" s="1"/>
  <c r="BN9" i="2" l="1"/>
  <c r="BN10" i="2" s="1"/>
  <c r="BN8" i="2"/>
  <c r="BO7" i="2"/>
  <c r="BN36" i="1"/>
  <c r="BM38" i="1"/>
  <c r="BM39" i="1" s="1"/>
  <c r="BM37" i="1"/>
  <c r="BM40" i="1" s="1"/>
  <c r="BO9" i="2" l="1"/>
  <c r="BO10" i="2" s="1"/>
  <c r="BO8" i="2"/>
  <c r="BP7" i="2"/>
  <c r="BO36" i="1"/>
  <c r="BN38" i="1"/>
  <c r="BN39" i="1" s="1"/>
  <c r="BN37" i="1"/>
  <c r="BN40" i="1" s="1"/>
  <c r="BP9" i="2" l="1"/>
  <c r="BP10" i="2" s="1"/>
  <c r="BP8" i="2"/>
  <c r="BQ7" i="2"/>
  <c r="BP36" i="1"/>
  <c r="BO37" i="1"/>
  <c r="BO40" i="1" s="1"/>
  <c r="BO38" i="1"/>
  <c r="BO39" i="1" s="1"/>
  <c r="BQ8" i="2" l="1"/>
  <c r="BQ9" i="2"/>
  <c r="BQ10" i="2" s="1"/>
  <c r="BR7" i="2"/>
  <c r="BQ36" i="1"/>
  <c r="BP37" i="1"/>
  <c r="BP40" i="1" s="1"/>
  <c r="BP38" i="1"/>
  <c r="BP39" i="1" s="1"/>
  <c r="BR9" i="2" l="1"/>
  <c r="BR10" i="2" s="1"/>
  <c r="BR8" i="2"/>
  <c r="BS7" i="2"/>
  <c r="BR36" i="1"/>
  <c r="BQ38" i="1"/>
  <c r="BQ39" i="1" s="1"/>
  <c r="BQ37" i="1"/>
  <c r="BQ40" i="1" s="1"/>
  <c r="BS9" i="2" l="1"/>
  <c r="BS10" i="2" s="1"/>
  <c r="BS8" i="2"/>
  <c r="BT7" i="2"/>
  <c r="BS36" i="1"/>
  <c r="BR38" i="1"/>
  <c r="BR39" i="1" s="1"/>
  <c r="BR37" i="1"/>
  <c r="BR40" i="1" s="1"/>
  <c r="BT9" i="2" l="1"/>
  <c r="BT8" i="2"/>
  <c r="BU7" i="2"/>
  <c r="BT10" i="2"/>
  <c r="BT36" i="1"/>
  <c r="BS37" i="1"/>
  <c r="BS40" i="1" s="1"/>
  <c r="BS38" i="1"/>
  <c r="BS39" i="1" s="1"/>
  <c r="BU8" i="2" l="1"/>
  <c r="BU9" i="2"/>
  <c r="BU10" i="2" s="1"/>
  <c r="BV7" i="2"/>
  <c r="BU36" i="1"/>
  <c r="BT37" i="1"/>
  <c r="BT40" i="1" s="1"/>
  <c r="BT38" i="1"/>
  <c r="BT39" i="1" s="1"/>
  <c r="BV9" i="2" l="1"/>
  <c r="BV10" i="2" s="1"/>
  <c r="BV8" i="2"/>
  <c r="BW7" i="2"/>
  <c r="BV36" i="1"/>
  <c r="BU38" i="1"/>
  <c r="BU39" i="1" s="1"/>
  <c r="BU37" i="1"/>
  <c r="BU40" i="1" s="1"/>
  <c r="BW9" i="2" l="1"/>
  <c r="BW10" i="2" s="1"/>
  <c r="BW8" i="2"/>
  <c r="BX7" i="2"/>
  <c r="BW36" i="1"/>
  <c r="BV38" i="1"/>
  <c r="BV39" i="1" s="1"/>
  <c r="BV37" i="1"/>
  <c r="BV40" i="1" s="1"/>
  <c r="BX9" i="2" l="1"/>
  <c r="BX10" i="2" s="1"/>
  <c r="BX8" i="2"/>
  <c r="BY7" i="2"/>
  <c r="BX36" i="1"/>
  <c r="BW37" i="1"/>
  <c r="BW40" i="1" s="1"/>
  <c r="BW38" i="1"/>
  <c r="BW39" i="1" s="1"/>
  <c r="BY8" i="2" l="1"/>
  <c r="BY9" i="2"/>
  <c r="BY10" i="2" s="1"/>
  <c r="BZ7" i="2"/>
  <c r="BY36" i="1"/>
  <c r="BX37" i="1"/>
  <c r="BX40" i="1" s="1"/>
  <c r="BX38" i="1"/>
  <c r="BX39" i="1" s="1"/>
  <c r="BZ9" i="2" l="1"/>
  <c r="BZ10" i="2" s="1"/>
  <c r="BZ8" i="2"/>
  <c r="CA7" i="2"/>
  <c r="BZ36" i="1"/>
  <c r="BY38" i="1"/>
  <c r="BY39" i="1" s="1"/>
  <c r="BY37" i="1"/>
  <c r="BY40" i="1" s="1"/>
  <c r="CA9" i="2" l="1"/>
  <c r="CA10" i="2" s="1"/>
  <c r="CA8" i="2"/>
  <c r="CB7" i="2"/>
  <c r="CA36" i="1"/>
  <c r="BZ38" i="1"/>
  <c r="BZ39" i="1" s="1"/>
  <c r="BZ37" i="1"/>
  <c r="BZ40" i="1" s="1"/>
  <c r="CB9" i="2" l="1"/>
  <c r="CB10" i="2" s="1"/>
  <c r="CB8" i="2"/>
  <c r="CC7" i="2"/>
  <c r="CB36" i="1"/>
  <c r="CA37" i="1"/>
  <c r="CA40" i="1" s="1"/>
  <c r="CA38" i="1"/>
  <c r="CA39" i="1" s="1"/>
  <c r="CC8" i="2" l="1"/>
  <c r="CC9" i="2"/>
  <c r="CC10" i="2" s="1"/>
  <c r="CD7" i="2"/>
  <c r="CC36" i="1"/>
  <c r="CB37" i="1"/>
  <c r="CB40" i="1" s="1"/>
  <c r="CB38" i="1"/>
  <c r="CB39" i="1" s="1"/>
  <c r="CD8" i="2" l="1"/>
  <c r="CD9" i="2"/>
  <c r="CD10" i="2" s="1"/>
  <c r="CE7" i="2"/>
  <c r="CD36" i="1"/>
  <c r="CC38" i="1"/>
  <c r="CC39" i="1" s="1"/>
  <c r="CC37" i="1"/>
  <c r="CC40" i="1" s="1"/>
  <c r="CE9" i="2" l="1"/>
  <c r="CE10" i="2" s="1"/>
  <c r="CE8" i="2"/>
  <c r="CF7" i="2"/>
  <c r="CE36" i="1"/>
  <c r="CD38" i="1"/>
  <c r="CD39" i="1" s="1"/>
  <c r="CD37" i="1"/>
  <c r="CD40" i="1" s="1"/>
  <c r="CF9" i="2" l="1"/>
  <c r="CF10" i="2" s="1"/>
  <c r="CF8" i="2"/>
  <c r="CG7" i="2"/>
  <c r="CF36" i="1"/>
  <c r="CE37" i="1"/>
  <c r="CE40" i="1" s="1"/>
  <c r="CE38" i="1"/>
  <c r="CE39" i="1" s="1"/>
  <c r="CG8" i="2" l="1"/>
  <c r="CG9" i="2"/>
  <c r="CG10" i="2" s="1"/>
  <c r="CH7" i="2"/>
  <c r="CG36" i="1"/>
  <c r="CF37" i="1"/>
  <c r="CF40" i="1" s="1"/>
  <c r="CF38" i="1"/>
  <c r="CF39" i="1" s="1"/>
  <c r="CH9" i="2" l="1"/>
  <c r="CH10" i="2" s="1"/>
  <c r="CH8" i="2"/>
  <c r="CI7" i="2"/>
  <c r="CH36" i="1"/>
  <c r="CG38" i="1"/>
  <c r="CG39" i="1" s="1"/>
  <c r="CG37" i="1"/>
  <c r="CG40" i="1" s="1"/>
  <c r="CI9" i="2" l="1"/>
  <c r="CI10" i="2" s="1"/>
  <c r="CI8" i="2"/>
  <c r="CJ7" i="2"/>
  <c r="CI36" i="1"/>
  <c r="CH38" i="1"/>
  <c r="CH39" i="1" s="1"/>
  <c r="CH37" i="1"/>
  <c r="CH40" i="1" s="1"/>
  <c r="CJ9" i="2" l="1"/>
  <c r="CJ10" i="2" s="1"/>
  <c r="CJ8" i="2"/>
  <c r="CK7" i="2"/>
  <c r="CJ36" i="1"/>
  <c r="CI38" i="1"/>
  <c r="CI39" i="1" s="1"/>
  <c r="CI37" i="1"/>
  <c r="CI40" i="1" s="1"/>
  <c r="CK8" i="2" l="1"/>
  <c r="CK9" i="2"/>
  <c r="CK10" i="2" s="1"/>
  <c r="CL7" i="2"/>
  <c r="CK36" i="1"/>
  <c r="CJ37" i="1"/>
  <c r="CJ40" i="1" s="1"/>
  <c r="CJ38" i="1"/>
  <c r="CJ39" i="1" s="1"/>
  <c r="CL9" i="2" l="1"/>
  <c r="CL10" i="2" s="1"/>
  <c r="CL8" i="2"/>
  <c r="CM7" i="2"/>
  <c r="CL36" i="1"/>
  <c r="CK38" i="1"/>
  <c r="CK39" i="1" s="1"/>
  <c r="CK37" i="1"/>
  <c r="CK40" i="1" s="1"/>
  <c r="CM9" i="2" l="1"/>
  <c r="CM10" i="2" s="1"/>
  <c r="CM8" i="2"/>
  <c r="CN7" i="2"/>
  <c r="CM36" i="1"/>
  <c r="CL38" i="1"/>
  <c r="CL39" i="1" s="1"/>
  <c r="CL37" i="1"/>
  <c r="CL40" i="1" s="1"/>
  <c r="CN9" i="2" l="1"/>
  <c r="CN10" i="2" s="1"/>
  <c r="CN8" i="2"/>
  <c r="CO7" i="2"/>
  <c r="CN36" i="1"/>
  <c r="CM37" i="1"/>
  <c r="CM40" i="1" s="1"/>
  <c r="CM38" i="1"/>
  <c r="CM39" i="1" s="1"/>
  <c r="CO8" i="2" l="1"/>
  <c r="CO9" i="2"/>
  <c r="CO10" i="2" s="1"/>
  <c r="CP7" i="2"/>
  <c r="CO36" i="1"/>
  <c r="CN37" i="1"/>
  <c r="CN40" i="1" s="1"/>
  <c r="CN38" i="1"/>
  <c r="CN39" i="1" s="1"/>
  <c r="CP9" i="2" l="1"/>
  <c r="CP10" i="2" s="1"/>
  <c r="CP8" i="2"/>
  <c r="CQ7" i="2"/>
  <c r="CP36" i="1"/>
  <c r="CO38" i="1"/>
  <c r="CO39" i="1" s="1"/>
  <c r="CO37" i="1"/>
  <c r="CO40" i="1" s="1"/>
  <c r="CQ9" i="2" l="1"/>
  <c r="CQ10" i="2" s="1"/>
  <c r="CQ8" i="2"/>
  <c r="CR7" i="2"/>
  <c r="CQ36" i="1"/>
  <c r="CP38" i="1"/>
  <c r="CP39" i="1" s="1"/>
  <c r="CP37" i="1"/>
  <c r="CP40" i="1" s="1"/>
  <c r="CR9" i="2" l="1"/>
  <c r="CR10" i="2" s="1"/>
  <c r="CR8" i="2"/>
  <c r="CS7" i="2"/>
  <c r="CR36" i="1"/>
  <c r="CQ37" i="1"/>
  <c r="CQ40" i="1" s="1"/>
  <c r="CQ38" i="1"/>
  <c r="CQ39" i="1" s="1"/>
  <c r="CS8" i="2" l="1"/>
  <c r="CS9" i="2"/>
  <c r="CS10" i="2" s="1"/>
  <c r="CT7" i="2"/>
  <c r="CS36" i="1"/>
  <c r="CR37" i="1"/>
  <c r="CR40" i="1" s="1"/>
  <c r="CR38" i="1"/>
  <c r="CR39" i="1" s="1"/>
  <c r="CT8" i="2" l="1"/>
  <c r="CT9" i="2"/>
  <c r="CT10" i="2" s="1"/>
  <c r="CU7" i="2"/>
  <c r="CT36" i="1"/>
  <c r="CS38" i="1"/>
  <c r="CS39" i="1" s="1"/>
  <c r="CS37" i="1"/>
  <c r="CS40" i="1" s="1"/>
  <c r="CU9" i="2" l="1"/>
  <c r="CU10" i="2" s="1"/>
  <c r="CU8" i="2"/>
  <c r="CV7" i="2"/>
  <c r="CU36" i="1"/>
  <c r="CT38" i="1"/>
  <c r="CT39" i="1" s="1"/>
  <c r="CT37" i="1"/>
  <c r="CT40" i="1" s="1"/>
  <c r="CV9" i="2" l="1"/>
  <c r="CV10" i="2" s="1"/>
  <c r="CV8" i="2"/>
  <c r="CW7" i="2"/>
  <c r="CV36" i="1"/>
  <c r="CU37" i="1"/>
  <c r="CU40" i="1" s="1"/>
  <c r="CU38" i="1"/>
  <c r="CU39" i="1" s="1"/>
  <c r="CW8" i="2" l="1"/>
  <c r="CW9" i="2"/>
  <c r="CW10" i="2" s="1"/>
  <c r="CX7" i="2"/>
  <c r="CW36" i="1"/>
  <c r="CV37" i="1"/>
  <c r="CV40" i="1" s="1"/>
  <c r="CV38" i="1"/>
  <c r="CV39" i="1" s="1"/>
  <c r="CX9" i="2" l="1"/>
  <c r="CX10" i="2" s="1"/>
  <c r="CX8" i="2"/>
  <c r="CY7" i="2"/>
  <c r="CX36" i="1"/>
  <c r="CW38" i="1"/>
  <c r="CW39" i="1" s="1"/>
  <c r="CW37" i="1"/>
  <c r="CW40" i="1" s="1"/>
  <c r="CY9" i="2" l="1"/>
  <c r="CY8" i="2"/>
  <c r="CY10" i="2"/>
  <c r="CZ7" i="2"/>
  <c r="CY36" i="1"/>
  <c r="CX38" i="1"/>
  <c r="CX39" i="1" s="1"/>
  <c r="CX37" i="1"/>
  <c r="CX40" i="1" s="1"/>
  <c r="CZ9" i="2" l="1"/>
  <c r="CZ10" i="2" s="1"/>
  <c r="CZ8" i="2"/>
  <c r="DA7" i="2"/>
  <c r="CZ36" i="1"/>
  <c r="CY38" i="1"/>
  <c r="CY39" i="1" s="1"/>
  <c r="CY37" i="1"/>
  <c r="CY40" i="1" s="1"/>
  <c r="DA8" i="2" l="1"/>
  <c r="DA9" i="2"/>
  <c r="DA10" i="2" s="1"/>
  <c r="DB7" i="2"/>
  <c r="DA36" i="1"/>
  <c r="CZ37" i="1"/>
  <c r="CZ40" i="1" s="1"/>
  <c r="CZ38" i="1"/>
  <c r="CZ39" i="1" s="1"/>
  <c r="DB9" i="2" l="1"/>
  <c r="DB10" i="2" s="1"/>
  <c r="DB8" i="2"/>
  <c r="DC7" i="2"/>
  <c r="DB36" i="1"/>
  <c r="DA38" i="1"/>
  <c r="DA39" i="1" s="1"/>
  <c r="DA37" i="1"/>
  <c r="DA40" i="1" s="1"/>
  <c r="DC9" i="2" l="1"/>
  <c r="DC10" i="2" s="1"/>
  <c r="DC8" i="2"/>
  <c r="DD7" i="2"/>
  <c r="DC36" i="1"/>
  <c r="DB38" i="1"/>
  <c r="DB39" i="1" s="1"/>
  <c r="DB37" i="1"/>
  <c r="DB40" i="1" s="1"/>
  <c r="DD9" i="2" l="1"/>
  <c r="DD10" i="2" s="1"/>
  <c r="DD8" i="2"/>
  <c r="DE7" i="2"/>
  <c r="DD36" i="1"/>
  <c r="DC37" i="1"/>
  <c r="DC40" i="1" s="1"/>
  <c r="DC38" i="1"/>
  <c r="DC39" i="1" s="1"/>
  <c r="DE8" i="2" l="1"/>
  <c r="DE9" i="2"/>
  <c r="DE10" i="2" s="1"/>
  <c r="DF7" i="2"/>
  <c r="DE36" i="1"/>
  <c r="DD37" i="1"/>
  <c r="DD40" i="1" s="1"/>
  <c r="DD38" i="1"/>
  <c r="DD39" i="1" s="1"/>
  <c r="DF9" i="2" l="1"/>
  <c r="DF10" i="2" s="1"/>
  <c r="DF8" i="2"/>
  <c r="DG7" i="2"/>
  <c r="DF36" i="1"/>
  <c r="DE38" i="1"/>
  <c r="DE39" i="1" s="1"/>
  <c r="DE37" i="1"/>
  <c r="DE40" i="1" s="1"/>
  <c r="DG9" i="2" l="1"/>
  <c r="DG10" i="2" s="1"/>
  <c r="DG8" i="2"/>
  <c r="DH7" i="2"/>
  <c r="DG36" i="1"/>
  <c r="DF38" i="1"/>
  <c r="DF39" i="1" s="1"/>
  <c r="DF37" i="1"/>
  <c r="DF40" i="1" s="1"/>
  <c r="DH9" i="2" l="1"/>
  <c r="DH10" i="2" s="1"/>
  <c r="DH8" i="2"/>
  <c r="DI7" i="2"/>
  <c r="DH36" i="1"/>
  <c r="DG37" i="1"/>
  <c r="DG40" i="1" s="1"/>
  <c r="DG38" i="1"/>
  <c r="DG39" i="1" s="1"/>
  <c r="DI8" i="2" l="1"/>
  <c r="DI9" i="2"/>
  <c r="DI10" i="2" s="1"/>
  <c r="DJ7" i="2"/>
  <c r="DI36" i="1"/>
  <c r="DH37" i="1"/>
  <c r="DH40" i="1" s="1"/>
  <c r="DH38" i="1"/>
  <c r="DH39" i="1" s="1"/>
  <c r="DJ8" i="2" l="1"/>
  <c r="DJ9" i="2"/>
  <c r="DJ10" i="2"/>
  <c r="DK7" i="2"/>
  <c r="DJ36" i="1"/>
  <c r="DI38" i="1"/>
  <c r="DI39" i="1" s="1"/>
  <c r="DI37" i="1"/>
  <c r="DI40" i="1" s="1"/>
  <c r="DK9" i="2" l="1"/>
  <c r="DK10" i="2" s="1"/>
  <c r="DK8" i="2"/>
  <c r="DL7" i="2"/>
  <c r="DK36" i="1"/>
  <c r="DJ38" i="1"/>
  <c r="DJ39" i="1" s="1"/>
  <c r="DJ37" i="1"/>
  <c r="DJ40" i="1" s="1"/>
  <c r="DL8" i="2" l="1"/>
  <c r="DL9" i="2"/>
  <c r="DL10" i="2"/>
  <c r="DM7" i="2"/>
  <c r="DL36" i="1"/>
  <c r="DK37" i="1"/>
  <c r="DK40" i="1" s="1"/>
  <c r="DK38" i="1"/>
  <c r="DK39" i="1" s="1"/>
  <c r="DM8" i="2" l="1"/>
  <c r="DM9" i="2"/>
  <c r="DM36" i="1"/>
  <c r="DL37" i="1"/>
  <c r="DL40" i="1" s="1"/>
  <c r="DL38" i="1"/>
  <c r="DL39" i="1" s="1"/>
  <c r="K22" i="2" l="1"/>
  <c r="N13" i="2"/>
  <c r="DM10" i="2"/>
  <c r="DN10" i="2" s="1"/>
  <c r="DN9" i="2"/>
  <c r="DM38" i="1"/>
  <c r="DM39" i="1" s="1"/>
  <c r="DM37" i="1"/>
  <c r="DM40" i="1" s="1"/>
  <c r="DN39" i="1" l="1"/>
  <c r="DN38" i="1"/>
</calcChain>
</file>

<file path=xl/sharedStrings.xml><?xml version="1.0" encoding="utf-8"?>
<sst xmlns="http://schemas.openxmlformats.org/spreadsheetml/2006/main" count="19" uniqueCount="17">
  <si>
    <t>expected number of doses administered per year</t>
  </si>
  <si>
    <t>number of sessions per week</t>
  </si>
  <si>
    <t>number of doses per vial</t>
  </si>
  <si>
    <r>
      <rPr>
        <b/>
        <sz val="20"/>
        <rFont val="Symbol"/>
        <family val="1"/>
        <charset val="2"/>
      </rPr>
      <t>Þ</t>
    </r>
    <r>
      <rPr>
        <b/>
        <sz val="20"/>
        <rFont val="Calibri"/>
        <family val="2"/>
      </rPr>
      <t xml:space="preserve"> expected wastage rate = </t>
    </r>
  </si>
  <si>
    <t># admin</t>
  </si>
  <si>
    <t># wasted</t>
  </si>
  <si>
    <t>prob</t>
  </si>
  <si>
    <t>exp # sessions</t>
  </si>
  <si>
    <t>Health facility expected vaccine wastage rate (discard after 28 days)</t>
  </si>
  <si>
    <t>expected # sessions</t>
  </si>
  <si>
    <t>probability</t>
  </si>
  <si>
    <t># admininistered</t>
  </si>
  <si>
    <t xml:space="preserve">expected number of doses administered per year </t>
  </si>
  <si>
    <t xml:space="preserve">number of sessions per week </t>
  </si>
  <si>
    <t xml:space="preserve">number of doses per vial </t>
  </si>
  <si>
    <t>watage rate</t>
  </si>
  <si>
    <t>opened vial wastage rate (discard after 6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</si>
</sst>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</font>
    <font>
      <b/>
      <sz val="20"/>
      <name val="Symbol"/>
      <family val="1"/>
      <charset val="2"/>
    </font>
    <font>
      <b/>
      <sz val="16"/>
      <color theme="0"/>
      <name val="Calibri"/>
      <family val="2"/>
    </font>
    <font>
      <b/>
      <sz val="16"/>
      <color theme="0"/>
      <name val="Calibri"/>
      <family val="2"/>
      <scheme val="minor"/>
    </font>
    <font>
      <b/>
      <sz val="16"/>
      <name val="Calibri"/>
      <family val="2"/>
    </font>
    <font>
      <b/>
      <sz val="16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9" fontId="1" fillId="2" borderId="0" xfId="0" applyNumberFormat="1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right"/>
    </xf>
    <xf numFmtId="0" fontId="4" fillId="3" borderId="1" xfId="0" applyFont="1" applyFill="1" applyBorder="1" applyProtection="1">
      <protection locked="0"/>
    </xf>
    <xf numFmtId="0" fontId="5" fillId="2" borderId="0" xfId="0" applyFont="1" applyFill="1" applyAlignment="1">
      <alignment horizontal="right"/>
    </xf>
    <xf numFmtId="9" fontId="3" fillId="2" borderId="0" xfId="0" applyNumberFormat="1" applyFont="1" applyFill="1" applyAlignment="1">
      <alignment horizontal="left"/>
    </xf>
    <xf numFmtId="0" fontId="7" fillId="2" borderId="0" xfId="0" applyFont="1" applyFill="1"/>
    <xf numFmtId="0" fontId="8" fillId="2" borderId="0" xfId="0" applyFont="1" applyFill="1"/>
    <xf numFmtId="0" fontId="10" fillId="2" borderId="0" xfId="0" applyFont="1" applyFill="1"/>
    <xf numFmtId="0" fontId="2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1" fillId="0" borderId="1" xfId="0" applyFont="1" applyFill="1" applyBorder="1" applyProtection="1">
      <protection locked="0"/>
    </xf>
    <xf numFmtId="0" fontId="12" fillId="0" borderId="1" xfId="0" applyFont="1" applyFill="1" applyBorder="1" applyProtection="1">
      <protection locked="0"/>
    </xf>
    <xf numFmtId="0" fontId="13" fillId="2" borderId="0" xfId="0" applyFont="1" applyFill="1" applyAlignment="1">
      <alignment horizontal="right"/>
    </xf>
    <xf numFmtId="0" fontId="13" fillId="0" borderId="0" xfId="0" applyFont="1" applyFill="1" applyBorder="1" applyProtection="1">
      <protection locked="0"/>
    </xf>
    <xf numFmtId="0" fontId="13" fillId="2" borderId="0" xfId="0" applyFont="1" applyFill="1" applyBorder="1" applyProtection="1">
      <protection locked="0"/>
    </xf>
    <xf numFmtId="9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3" fillId="2" borderId="2" xfId="0" applyFont="1" applyFill="1" applyBorder="1"/>
    <xf numFmtId="0" fontId="2" fillId="2" borderId="3" xfId="0" applyFont="1" applyFill="1" applyBorder="1"/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5" xfId="0" applyFont="1" applyFill="1" applyBorder="1"/>
    <xf numFmtId="0" fontId="2" fillId="2" borderId="0" xfId="0" applyFont="1" applyFill="1" applyBorder="1"/>
    <xf numFmtId="0" fontId="2" fillId="2" borderId="6" xfId="0" applyFont="1" applyFill="1" applyBorder="1"/>
    <xf numFmtId="0" fontId="11" fillId="2" borderId="0" xfId="0" applyFont="1" applyFill="1" applyBorder="1" applyAlignment="1">
      <alignment horizontal="right"/>
    </xf>
    <xf numFmtId="0" fontId="12" fillId="2" borderId="0" xfId="0" applyFont="1" applyFill="1" applyBorder="1" applyAlignment="1">
      <alignment horizontal="right"/>
    </xf>
    <xf numFmtId="0" fontId="13" fillId="2" borderId="0" xfId="0" applyFont="1" applyFill="1" applyBorder="1" applyAlignment="1">
      <alignment horizontal="right"/>
    </xf>
    <xf numFmtId="0" fontId="10" fillId="2" borderId="5" xfId="0" applyFont="1" applyFill="1" applyBorder="1"/>
    <xf numFmtId="0" fontId="10" fillId="2" borderId="0" xfId="0" applyFont="1" applyFill="1" applyBorder="1"/>
    <xf numFmtId="0" fontId="9" fillId="2" borderId="0" xfId="0" applyFont="1" applyFill="1" applyBorder="1"/>
    <xf numFmtId="0" fontId="5" fillId="2" borderId="0" xfId="0" applyFont="1" applyFill="1" applyBorder="1" applyAlignment="1">
      <alignment horizontal="right"/>
    </xf>
    <xf numFmtId="9" fontId="3" fillId="2" borderId="0" xfId="0" applyNumberFormat="1" applyFont="1" applyFill="1" applyBorder="1" applyAlignment="1">
      <alignment horizontal="left"/>
    </xf>
    <xf numFmtId="0" fontId="10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13" fillId="2" borderId="8" xfId="0" applyFont="1" applyFill="1" applyBorder="1" applyAlignment="1">
      <alignment horizontal="right"/>
    </xf>
    <xf numFmtId="0" fontId="13" fillId="0" borderId="8" xfId="0" applyFont="1" applyFill="1" applyBorder="1" applyProtection="1">
      <protection locked="0"/>
    </xf>
    <xf numFmtId="0" fontId="2" fillId="2" borderId="9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4894228858842"/>
          <c:y val="7.4769333920063533E-2"/>
          <c:w val="0.72018153109347394"/>
          <c:h val="0.70322878672477496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chemeClr val="accent2"/>
              </a:solidFill>
            </a:ln>
          </c:spPr>
          <c:marker>
            <c:symbol val="circle"/>
            <c:size val="7"/>
          </c:marker>
          <c:xVal>
            <c:numRef>
              <c:f>'6 hours'!$C$36:$DM$36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'6 hours'!$C$39:$DM$39</c:f>
              <c:numCache>
                <c:formatCode>General</c:formatCode>
                <c:ptCount val="115"/>
                <c:pt idx="0">
                  <c:v>0.18649646937543399</c:v>
                </c:pt>
                <c:pt idx="1">
                  <c:v>1.3117819295199606</c:v>
                </c:pt>
                <c:pt idx="2">
                  <c:v>4.6102480856317465</c:v>
                </c:pt>
                <c:pt idx="3">
                  <c:v>10.794365082944541</c:v>
                </c:pt>
                <c:pt idx="4">
                  <c:v>18.942285586374897</c:v>
                </c:pt>
                <c:pt idx="5">
                  <c:v>26.574104996537542</c:v>
                </c:pt>
                <c:pt idx="6">
                  <c:v>31.045914935568401</c:v>
                </c:pt>
                <c:pt idx="7">
                  <c:v>31.067340687766865</c:v>
                </c:pt>
                <c:pt idx="8">
                  <c:v>27.183923101796005</c:v>
                </c:pt>
                <c:pt idx="9">
                  <c:v>21.128459823618147</c:v>
                </c:pt>
                <c:pt idx="10">
                  <c:v>14.769507905688625</c:v>
                </c:pt>
                <c:pt idx="11">
                  <c:v>9.379318590964326</c:v>
                </c:pt>
                <c:pt idx="12">
                  <c:v>5.4561656054522789</c:v>
                </c:pt>
                <c:pt idx="13">
                  <c:v>2.9277975229554327</c:v>
                </c:pt>
                <c:pt idx="14">
                  <c:v>1.4578370688836082</c:v>
                </c:pt>
                <c:pt idx="15">
                  <c:v>0.67703737627380511</c:v>
                </c:pt>
                <c:pt idx="16">
                  <c:v>0.29456849613845199</c:v>
                </c:pt>
                <c:pt idx="17">
                  <c:v>0.12053953806177047</c:v>
                </c:pt>
                <c:pt idx="18">
                  <c:v>4.6552977796802772E-2</c:v>
                </c:pt>
                <c:pt idx="19">
                  <c:v>1.7020895517875057E-2</c:v>
                </c:pt>
                <c:pt idx="20">
                  <c:v>5.9079775022189539E-3</c:v>
                </c:pt>
                <c:pt idx="21">
                  <c:v>1.951657624381506E-3</c:v>
                </c:pt>
                <c:pt idx="22">
                  <c:v>6.1498214558354416E-4</c:v>
                </c:pt>
                <c:pt idx="23">
                  <c:v>1.8523091719529596E-4</c:v>
                </c:pt>
                <c:pt idx="24">
                  <c:v>5.3429127282781733E-5</c:v>
                </c:pt>
                <c:pt idx="25">
                  <c:v>1.4784639665496257E-5</c:v>
                </c:pt>
                <c:pt idx="26">
                  <c:v>3.9310329545383098E-6</c:v>
                </c:pt>
                <c:pt idx="27">
                  <c:v>1.0057930085864609E-6</c:v>
                </c:pt>
                <c:pt idx="28">
                  <c:v>2.47977606844387E-7</c:v>
                </c:pt>
                <c:pt idx="29">
                  <c:v>5.898917584104316E-8</c:v>
                </c:pt>
                <c:pt idx="30">
                  <c:v>1.3555161662668209E-8</c:v>
                </c:pt>
                <c:pt idx="31">
                  <c:v>3.0122581472595907E-9</c:v>
                </c:pt>
                <c:pt idx="32">
                  <c:v>6.4801749091862252E-10</c:v>
                </c:pt>
                <c:pt idx="33">
                  <c:v>1.3508665013440327E-10</c:v>
                </c:pt>
                <c:pt idx="34">
                  <c:v>2.7312916047350885E-11</c:v>
                </c:pt>
                <c:pt idx="35">
                  <c:v>5.3607959446974585E-12</c:v>
                </c:pt>
                <c:pt idx="36">
                  <c:v>1.0222344387298765E-12</c:v>
                </c:pt>
                <c:pt idx="37">
                  <c:v>1.8952512116417739E-13</c:v>
                </c:pt>
                <c:pt idx="38">
                  <c:v>3.4189695770654332E-14</c:v>
                </c:pt>
                <c:pt idx="39">
                  <c:v>6.0053249848616387E-15</c:v>
                </c:pt>
                <c:pt idx="40">
                  <c:v>1.0277228869020428E-15</c:v>
                </c:pt>
                <c:pt idx="41">
                  <c:v>1.7146878848277095E-16</c:v>
                </c:pt>
                <c:pt idx="42">
                  <c:v>2.7907561042457483E-17</c:v>
                </c:pt>
                <c:pt idx="43">
                  <c:v>4.433354826877277E-18</c:v>
                </c:pt>
                <c:pt idx="44">
                  <c:v>6.8778330812227368E-19</c:v>
                </c:pt>
                <c:pt idx="45">
                  <c:v>1.042565787513316E-19</c:v>
                </c:pt>
                <c:pt idx="46">
                  <c:v>1.5449068747965394E-20</c:v>
                </c:pt>
                <c:pt idx="47">
                  <c:v>2.2389954707196409E-21</c:v>
                </c:pt>
                <c:pt idx="48">
                  <c:v>3.1750650344645111E-22</c:v>
                </c:pt>
                <c:pt idx="49">
                  <c:v>4.4074648215774805E-23</c:v>
                </c:pt>
                <c:pt idx="50">
                  <c:v>5.9915971052749932E-24</c:v>
                </c:pt>
                <c:pt idx="51">
                  <c:v>7.9797153831737724E-25</c:v>
                </c:pt>
                <c:pt idx="52">
                  <c:v>1.041573774931171E-25</c:v>
                </c:pt>
                <c:pt idx="53">
                  <c:v>1.3329410081153546E-26</c:v>
                </c:pt>
                <c:pt idx="54">
                  <c:v>1.6730329525727635E-27</c:v>
                </c:pt>
                <c:pt idx="55">
                  <c:v>2.0602478695713541E-28</c:v>
                </c:pt>
                <c:pt idx="56">
                  <c:v>2.4899993661745406E-29</c:v>
                </c:pt>
                <c:pt idx="57">
                  <c:v>2.9544869163864441E-30</c:v>
                </c:pt>
                <c:pt idx="58">
                  <c:v>3.4427179710349848E-31</c:v>
                </c:pt>
                <c:pt idx="59">
                  <c:v>3.9408169356479911E-32</c:v>
                </c:pt>
                <c:pt idx="60">
                  <c:v>4.4326258124801212E-33</c:v>
                </c:pt>
                <c:pt idx="61">
                  <c:v>4.9005667492058491E-34</c:v>
                </c:pt>
                <c:pt idx="62">
                  <c:v>5.3267029882671917E-35</c:v>
                </c:pt>
                <c:pt idx="63">
                  <c:v>5.6939068826350529E-36</c:v>
                </c:pt>
                <c:pt idx="64">
                  <c:v>5.9870261832054959E-37</c:v>
                </c:pt>
                <c:pt idx="65">
                  <c:v>6.1939356722572508E-38</c:v>
                </c:pt>
                <c:pt idx="66">
                  <c:v>6.3063713366344018E-39</c:v>
                </c:pt>
                <c:pt idx="67">
                  <c:v>6.3204673429387698E-40</c:v>
                </c:pt>
                <c:pt idx="68">
                  <c:v>6.2369488060116742E-41</c:v>
                </c:pt>
                <c:pt idx="69">
                  <c:v>6.0609710444192141E-42</c:v>
                </c:pt>
                <c:pt idx="70">
                  <c:v>5.8016334289920952E-43</c:v>
                </c:pt>
                <c:pt idx="71">
                  <c:v>5.4712280959264435E-44</c:v>
                </c:pt>
                <c:pt idx="72">
                  <c:v>5.0843068390085007E-45</c:v>
                </c:pt>
                <c:pt idx="73">
                  <c:v>4.6566611509413303E-46</c:v>
                </c:pt>
                <c:pt idx="74">
                  <c:v>4.2043102048256999E-47</c:v>
                </c:pt>
                <c:pt idx="75">
                  <c:v>3.7425808071299479E-48</c:v>
                </c:pt>
                <c:pt idx="76">
                  <c:v>3.2853445808838965E-49</c:v>
                </c:pt>
                <c:pt idx="77">
                  <c:v>2.8444541825833555E-50</c:v>
                </c:pt>
                <c:pt idx="78">
                  <c:v>2.4293957127354033E-51</c:v>
                </c:pt>
                <c:pt idx="79">
                  <c:v>2.0471517716316719E-52</c:v>
                </c:pt>
                <c:pt idx="80">
                  <c:v>1.7022512014111521E-53</c:v>
                </c:pt>
                <c:pt idx="81">
                  <c:v>1.3969688394714283E-54</c:v>
                </c:pt>
                <c:pt idx="82">
                  <c:v>1.1316319985113758E-55</c:v>
                </c:pt>
                <c:pt idx="83">
                  <c:v>9.0498944529107427E-57</c:v>
                </c:pt>
                <c:pt idx="84">
                  <c:v>7.1460231676137661E-58</c:v>
                </c:pt>
                <c:pt idx="85">
                  <c:v>5.5722328990997767E-59</c:v>
                </c:pt>
                <c:pt idx="86">
                  <c:v>4.291389340897416E-60</c:v>
                </c:pt>
                <c:pt idx="87">
                  <c:v>3.2645918135541945E-61</c:v>
                </c:pt>
                <c:pt idx="88">
                  <c:v>2.4534618976480104E-62</c:v>
                </c:pt>
                <c:pt idx="89">
                  <c:v>1.8218183118832038E-63</c:v>
                </c:pt>
                <c:pt idx="90">
                  <c:v>1.3367824113496012E-64</c:v>
                </c:pt>
                <c:pt idx="91">
                  <c:v>9.6939256458223344E-66</c:v>
                </c:pt>
                <c:pt idx="92">
                  <c:v>6.9482296295672937E-67</c:v>
                </c:pt>
                <c:pt idx="93">
                  <c:v>4.9230612512228631E-68</c:v>
                </c:pt>
                <c:pt idx="94">
                  <c:v>3.4485211663156037E-69</c:v>
                </c:pt>
                <c:pt idx="95">
                  <c:v>2.3884494424216454E-70</c:v>
                </c:pt>
                <c:pt idx="96">
                  <c:v>1.6358090233170431E-71</c:v>
                </c:pt>
                <c:pt idx="97">
                  <c:v>1.1079736399777173E-72</c:v>
                </c:pt>
                <c:pt idx="98">
                  <c:v>7.4225385819270028E-74</c:v>
                </c:pt>
                <c:pt idx="99">
                  <c:v>4.9186587587257453E-75</c:v>
                </c:pt>
                <c:pt idx="100">
                  <c:v>3.2244540751647242E-76</c:v>
                </c:pt>
                <c:pt idx="101">
                  <c:v>2.0913376983417191E-77</c:v>
                </c:pt>
                <c:pt idx="102">
                  <c:v>1.3421249319187223E-78</c:v>
                </c:pt>
                <c:pt idx="103">
                  <c:v>8.5232266676893755E-80</c:v>
                </c:pt>
                <c:pt idx="104">
                  <c:v>5.3567101827310041E-81</c:v>
                </c:pt>
                <c:pt idx="105">
                  <c:v>3.3320782917194927E-82</c:v>
                </c:pt>
                <c:pt idx="106">
                  <c:v>2.0516077714487438E-83</c:v>
                </c:pt>
                <c:pt idx="107">
                  <c:v>1.2504720264824665E-84</c:v>
                </c:pt>
                <c:pt idx="108">
                  <c:v>7.5455661286666726E-86</c:v>
                </c:pt>
                <c:pt idx="109">
                  <c:v>4.5080100790864287E-87</c:v>
                </c:pt>
                <c:pt idx="110">
                  <c:v>2.6667938412514924E-88</c:v>
                </c:pt>
                <c:pt idx="111">
                  <c:v>1.5622163512749802E-89</c:v>
                </c:pt>
                <c:pt idx="112">
                  <c:v>9.0630650123568518E-91</c:v>
                </c:pt>
                <c:pt idx="113">
                  <c:v>5.207455592581389E-92</c:v>
                </c:pt>
                <c:pt idx="114">
                  <c:v>2.9636464364932813E-93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43-4CE8-815A-F28A07D7F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9584"/>
        <c:axId val="209843688"/>
      </c:scatterChart>
      <c:valAx>
        <c:axId val="209779584"/>
        <c:scaling>
          <c:orientation val="minMax"/>
          <c:max val="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</a:t>
                </a:r>
                <a:r>
                  <a:rPr lang="en-US" sz="1200" baseline="0"/>
                  <a:t> of doses administered per session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43688"/>
        <c:crosses val="autoZero"/>
        <c:crossBetween val="midCat"/>
        <c:majorUnit val="1"/>
      </c:valAx>
      <c:valAx>
        <c:axId val="209843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solidFill>
                      <a:schemeClr val="accent2"/>
                    </a:solidFill>
                  </a:defRPr>
                </a:pPr>
                <a:r>
                  <a:rPr lang="en-US" sz="1200">
                    <a:solidFill>
                      <a:schemeClr val="accent2"/>
                    </a:solidFill>
                  </a:rPr>
                  <a:t>expected # of sessions</a:t>
                </a:r>
              </a:p>
            </c:rich>
          </c:tx>
          <c:layout>
            <c:manualLayout>
              <c:xMode val="edge"/>
              <c:yMode val="edge"/>
              <c:x val="2.9759888612379687E-2"/>
              <c:y val="0.159678665166854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7795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4894228858842"/>
          <c:y val="7.4769333920063533E-2"/>
          <c:w val="0.72018153109347394"/>
          <c:h val="0.70322878672477496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accent1"/>
              </a:solidFill>
            </a:ln>
          </c:spPr>
          <c:marker>
            <c:symbol val="circle"/>
            <c:size val="7"/>
          </c:marker>
          <c:xVal>
            <c:numRef>
              <c:f>'6 hours'!$C$36:$DM$36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'6 hours'!$C$40:$DM$40</c:f>
              <c:numCache>
                <c:formatCode>General</c:formatCode>
                <c:ptCount val="115"/>
                <c:pt idx="0">
                  <c:v>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  <c:pt idx="20">
                  <c:v>0</c:v>
                </c:pt>
                <c:pt idx="21">
                  <c:v>0.3</c:v>
                </c:pt>
                <c:pt idx="22">
                  <c:v>0.26666666666666666</c:v>
                </c:pt>
                <c:pt idx="23">
                  <c:v>0.23333333333333334</c:v>
                </c:pt>
                <c:pt idx="24">
                  <c:v>0.2</c:v>
                </c:pt>
                <c:pt idx="25">
                  <c:v>0.16666666666666666</c:v>
                </c:pt>
                <c:pt idx="26">
                  <c:v>0.13333333333333333</c:v>
                </c:pt>
                <c:pt idx="27">
                  <c:v>0.1</c:v>
                </c:pt>
                <c:pt idx="28">
                  <c:v>6.6666666666666666E-2</c:v>
                </c:pt>
                <c:pt idx="29">
                  <c:v>3.3333333333333333E-2</c:v>
                </c:pt>
                <c:pt idx="30">
                  <c:v>0</c:v>
                </c:pt>
                <c:pt idx="31">
                  <c:v>0.22500000000000001</c:v>
                </c:pt>
                <c:pt idx="32">
                  <c:v>0.2</c:v>
                </c:pt>
                <c:pt idx="33">
                  <c:v>0.17499999999999999</c:v>
                </c:pt>
                <c:pt idx="34">
                  <c:v>0.15</c:v>
                </c:pt>
                <c:pt idx="35">
                  <c:v>0.125</c:v>
                </c:pt>
                <c:pt idx="36">
                  <c:v>0.1</c:v>
                </c:pt>
                <c:pt idx="37">
                  <c:v>7.4999999999999997E-2</c:v>
                </c:pt>
                <c:pt idx="38">
                  <c:v>0.05</c:v>
                </c:pt>
                <c:pt idx="39">
                  <c:v>2.5000000000000001E-2</c:v>
                </c:pt>
                <c:pt idx="40">
                  <c:v>0</c:v>
                </c:pt>
                <c:pt idx="41">
                  <c:v>0.18</c:v>
                </c:pt>
                <c:pt idx="42">
                  <c:v>0.16</c:v>
                </c:pt>
                <c:pt idx="43">
                  <c:v>0.14000000000000001</c:v>
                </c:pt>
                <c:pt idx="44">
                  <c:v>0.12</c:v>
                </c:pt>
                <c:pt idx="45">
                  <c:v>0.1</c:v>
                </c:pt>
                <c:pt idx="46">
                  <c:v>0.08</c:v>
                </c:pt>
                <c:pt idx="47">
                  <c:v>0.06</c:v>
                </c:pt>
                <c:pt idx="48">
                  <c:v>0.04</c:v>
                </c:pt>
                <c:pt idx="49">
                  <c:v>0.02</c:v>
                </c:pt>
                <c:pt idx="50">
                  <c:v>0</c:v>
                </c:pt>
                <c:pt idx="51">
                  <c:v>0.15</c:v>
                </c:pt>
                <c:pt idx="52">
                  <c:v>0.13333333333333333</c:v>
                </c:pt>
                <c:pt idx="53">
                  <c:v>0.11666666666666667</c:v>
                </c:pt>
                <c:pt idx="54">
                  <c:v>0.1</c:v>
                </c:pt>
                <c:pt idx="55">
                  <c:v>8.3333333333333329E-2</c:v>
                </c:pt>
                <c:pt idx="56">
                  <c:v>6.6666666666666666E-2</c:v>
                </c:pt>
                <c:pt idx="57">
                  <c:v>0.05</c:v>
                </c:pt>
                <c:pt idx="58">
                  <c:v>3.3333333333333333E-2</c:v>
                </c:pt>
                <c:pt idx="59">
                  <c:v>1.6666666666666666E-2</c:v>
                </c:pt>
                <c:pt idx="60">
                  <c:v>0</c:v>
                </c:pt>
                <c:pt idx="61">
                  <c:v>0.12857142857142856</c:v>
                </c:pt>
                <c:pt idx="62">
                  <c:v>0.11428571428571428</c:v>
                </c:pt>
                <c:pt idx="63">
                  <c:v>0.1</c:v>
                </c:pt>
                <c:pt idx="64">
                  <c:v>8.5714285714285715E-2</c:v>
                </c:pt>
                <c:pt idx="65">
                  <c:v>7.1428571428571425E-2</c:v>
                </c:pt>
                <c:pt idx="66">
                  <c:v>5.7142857142857141E-2</c:v>
                </c:pt>
                <c:pt idx="67">
                  <c:v>4.2857142857142858E-2</c:v>
                </c:pt>
                <c:pt idx="68">
                  <c:v>2.8571428571428571E-2</c:v>
                </c:pt>
                <c:pt idx="69">
                  <c:v>1.4285714285714285E-2</c:v>
                </c:pt>
                <c:pt idx="70">
                  <c:v>0</c:v>
                </c:pt>
                <c:pt idx="71">
                  <c:v>0.1125</c:v>
                </c:pt>
                <c:pt idx="72">
                  <c:v>0.1</c:v>
                </c:pt>
                <c:pt idx="73">
                  <c:v>8.7499999999999994E-2</c:v>
                </c:pt>
                <c:pt idx="74">
                  <c:v>7.4999999999999997E-2</c:v>
                </c:pt>
                <c:pt idx="75">
                  <c:v>6.25E-2</c:v>
                </c:pt>
                <c:pt idx="76">
                  <c:v>0.05</c:v>
                </c:pt>
                <c:pt idx="77">
                  <c:v>3.7499999999999999E-2</c:v>
                </c:pt>
                <c:pt idx="78">
                  <c:v>2.5000000000000001E-2</c:v>
                </c:pt>
                <c:pt idx="79">
                  <c:v>1.2500000000000001E-2</c:v>
                </c:pt>
                <c:pt idx="80">
                  <c:v>0</c:v>
                </c:pt>
                <c:pt idx="81">
                  <c:v>0.1</c:v>
                </c:pt>
                <c:pt idx="82">
                  <c:v>8.8888888888888892E-2</c:v>
                </c:pt>
                <c:pt idx="83">
                  <c:v>7.7777777777777779E-2</c:v>
                </c:pt>
                <c:pt idx="84">
                  <c:v>6.6666666666666666E-2</c:v>
                </c:pt>
                <c:pt idx="85">
                  <c:v>5.5555555555555552E-2</c:v>
                </c:pt>
                <c:pt idx="86">
                  <c:v>4.4444444444444446E-2</c:v>
                </c:pt>
                <c:pt idx="87">
                  <c:v>3.3333333333333333E-2</c:v>
                </c:pt>
                <c:pt idx="88">
                  <c:v>2.2222222222222223E-2</c:v>
                </c:pt>
                <c:pt idx="89">
                  <c:v>1.1111111111111112E-2</c:v>
                </c:pt>
                <c:pt idx="90">
                  <c:v>0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  <c:pt idx="101">
                  <c:v>8.1818181818181818E-2</c:v>
                </c:pt>
                <c:pt idx="102">
                  <c:v>7.2727272727272724E-2</c:v>
                </c:pt>
                <c:pt idx="103">
                  <c:v>6.363636363636363E-2</c:v>
                </c:pt>
                <c:pt idx="104">
                  <c:v>5.4545454545454543E-2</c:v>
                </c:pt>
                <c:pt idx="105">
                  <c:v>4.5454545454545456E-2</c:v>
                </c:pt>
                <c:pt idx="106">
                  <c:v>3.6363636363636362E-2</c:v>
                </c:pt>
                <c:pt idx="107">
                  <c:v>2.7272727272727271E-2</c:v>
                </c:pt>
                <c:pt idx="108">
                  <c:v>1.8181818181818181E-2</c:v>
                </c:pt>
                <c:pt idx="109">
                  <c:v>9.0909090909090905E-3</c:v>
                </c:pt>
                <c:pt idx="110">
                  <c:v>0</c:v>
                </c:pt>
                <c:pt idx="111">
                  <c:v>7.4999999999999997E-2</c:v>
                </c:pt>
                <c:pt idx="112">
                  <c:v>6.6666666666666666E-2</c:v>
                </c:pt>
                <c:pt idx="113">
                  <c:v>5.8333333333333334E-2</c:v>
                </c:pt>
                <c:pt idx="114">
                  <c:v>0.05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14-40EA-88FC-A709BE239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5664"/>
        <c:axId val="209403856"/>
      </c:scatterChart>
      <c:valAx>
        <c:axId val="209805664"/>
        <c:scaling>
          <c:orientation val="minMax"/>
          <c:max val="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</a:t>
                </a:r>
                <a:r>
                  <a:rPr lang="en-US" sz="1200" baseline="0"/>
                  <a:t> of doses administered per session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03856"/>
        <c:crosses val="autoZero"/>
        <c:crossBetween val="midCat"/>
        <c:majorUnit val="1"/>
      </c:valAx>
      <c:valAx>
        <c:axId val="209403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solidFill>
                      <a:schemeClr val="accent1"/>
                    </a:solidFill>
                  </a:defRPr>
                </a:pPr>
                <a:r>
                  <a:rPr lang="en-US" sz="1200">
                    <a:solidFill>
                      <a:schemeClr val="accent1"/>
                    </a:solidFill>
                  </a:rPr>
                  <a:t>wastage</a:t>
                </a:r>
                <a:r>
                  <a:rPr lang="en-US" sz="1200" baseline="0">
                    <a:solidFill>
                      <a:schemeClr val="accent1"/>
                    </a:solidFill>
                  </a:rPr>
                  <a:t> rate</a:t>
                </a:r>
                <a:endParaRPr lang="en-US" sz="1200">
                  <a:solidFill>
                    <a:schemeClr val="accent1"/>
                  </a:solidFill>
                </a:endParaRPr>
              </a:p>
            </c:rich>
          </c:tx>
          <c:layout>
            <c:manualLayout>
              <c:xMode val="edge"/>
              <c:yMode val="edge"/>
              <c:x val="2.9759888612379687E-2"/>
              <c:y val="0.1596786651668541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209805664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'28 days'!$O$4</c:f>
          <c:strCache>
            <c:ptCount val="1"/>
            <c:pt idx="0">
              <c:v>150 doses administered per year; 10 doses per vial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2700">
              <a:solidFill>
                <a:schemeClr val="accent2"/>
              </a:solidFill>
            </a:ln>
          </c:spPr>
          <c:marker>
            <c:symbol val="circle"/>
            <c:size val="7"/>
          </c:marker>
          <c:xVal>
            <c:numRef>
              <c:f>'28 days'!$C$7:$DM$7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'28 days'!$C$9:$DM$9</c:f>
              <c:numCache>
                <c:formatCode>General</c:formatCode>
                <c:ptCount val="115"/>
                <c:pt idx="0">
                  <c:v>6.1049774077026213E-6</c:v>
                </c:pt>
                <c:pt idx="1">
                  <c:v>7.631221759628303E-5</c:v>
                </c:pt>
                <c:pt idx="2">
                  <c:v>4.7377168424359099E-4</c:v>
                </c:pt>
                <c:pt idx="3">
                  <c:v>1.9477280352236468E-3</c:v>
                </c:pt>
                <c:pt idx="4">
                  <c:v>5.9649171078724212E-3</c:v>
                </c:pt>
                <c:pt idx="5">
                  <c:v>1.4514631629156227E-2</c:v>
                </c:pt>
                <c:pt idx="6">
                  <c:v>2.9230855364272942E-2</c:v>
                </c:pt>
                <c:pt idx="7">
                  <c:v>5.0110037767324984E-2</c:v>
                </c:pt>
                <c:pt idx="8">
                  <c:v>7.4643077090911197E-2</c:v>
                </c:pt>
                <c:pt idx="9">
                  <c:v>9.8141823582494306E-2</c:v>
                </c:pt>
                <c:pt idx="10">
                  <c:v>0.11531664270943086</c:v>
                </c:pt>
                <c:pt idx="11">
                  <c:v>0.12230553014636603</c:v>
                </c:pt>
                <c:pt idx="12">
                  <c:v>0.11805881034961717</c:v>
                </c:pt>
                <c:pt idx="13">
                  <c:v>0.1044366399246613</c:v>
                </c:pt>
                <c:pt idx="14">
                  <c:v>8.5165593271896406E-2</c:v>
                </c:pt>
                <c:pt idx="15">
                  <c:v>6.4347337138766197E-2</c:v>
                </c:pt>
                <c:pt idx="16">
                  <c:v>4.5244221425695022E-2</c:v>
                </c:pt>
                <c:pt idx="17">
                  <c:v>2.9719243485505541E-2</c:v>
                </c:pt>
                <c:pt idx="18">
                  <c:v>1.8299348998019577E-2</c:v>
                </c:pt>
                <c:pt idx="19">
                  <c:v>1.0594359946221855E-2</c:v>
                </c:pt>
                <c:pt idx="20">
                  <c:v>5.7827548039794301E-3</c:v>
                </c:pt>
                <c:pt idx="21">
                  <c:v>2.9831671607830428E-3</c:v>
                </c:pt>
                <c:pt idx="22">
                  <c:v>1.4576839535644403E-3</c:v>
                </c:pt>
                <c:pt idx="23">
                  <c:v>6.760273407835091E-4</c:v>
                </c:pt>
                <c:pt idx="24">
                  <c:v>2.9810927874828342E-4</c:v>
                </c:pt>
                <c:pt idx="25">
                  <c:v>1.2520589707427923E-4</c:v>
                </c:pt>
                <c:pt idx="26">
                  <c:v>5.016261902014396E-5</c:v>
                </c:pt>
                <c:pt idx="27">
                  <c:v>1.9198039378079768E-5</c:v>
                </c:pt>
                <c:pt idx="28">
                  <c:v>7.0278537009041673E-6</c:v>
                </c:pt>
                <c:pt idx="29">
                  <c:v>2.4637877916963012E-6</c:v>
                </c:pt>
                <c:pt idx="30">
                  <c:v>8.2810645220903499E-7</c:v>
                </c:pt>
                <c:pt idx="31">
                  <c:v>2.6713111361581762E-7</c:v>
                </c:pt>
                <c:pt idx="32">
                  <c:v>8.2782819063234781E-8</c:v>
                </c:pt>
                <c:pt idx="33">
                  <c:v>2.4667607700660807E-8</c:v>
                </c:pt>
                <c:pt idx="34">
                  <c:v>7.0737992671013114E-9</c:v>
                </c:pt>
                <c:pt idx="35">
                  <c:v>1.9537159880565403E-9</c:v>
                </c:pt>
                <c:pt idx="36">
                  <c:v>5.2008643200578759E-10</c:v>
                </c:pt>
                <c:pt idx="37">
                  <c:v>1.3353570551500105E-10</c:v>
                </c:pt>
                <c:pt idx="38">
                  <c:v>3.3091084919287185E-11</c:v>
                </c:pt>
                <c:pt idx="39">
                  <c:v>7.9192339977782598E-12</c:v>
                </c:pt>
                <c:pt idx="40">
                  <c:v>1.8313228619861996E-12</c:v>
                </c:pt>
                <c:pt idx="41">
                  <c:v>4.094421032895968E-13</c:v>
                </c:pt>
                <c:pt idx="42">
                  <c:v>8.8549978687631336E-14</c:v>
                </c:pt>
                <c:pt idx="43">
                  <c:v>1.8533716469504345E-14</c:v>
                </c:pt>
                <c:pt idx="44">
                  <c:v>3.7558857239336063E-15</c:v>
                </c:pt>
                <c:pt idx="45">
                  <c:v>7.3726645692031118E-16</c:v>
                </c:pt>
                <c:pt idx="46">
                  <c:v>1.4024090213157974E-16</c:v>
                </c:pt>
                <c:pt idx="47">
                  <c:v>2.586002450653225E-17</c:v>
                </c:pt>
                <c:pt idx="48">
                  <c:v>4.6242752155778004E-18</c:v>
                </c:pt>
                <c:pt idx="49">
                  <c:v>8.0217019045737508E-19</c:v>
                </c:pt>
                <c:pt idx="50">
                  <c:v>1.3503198206032636E-19</c:v>
                </c:pt>
                <c:pt idx="51">
                  <c:v>2.20640493562622E-20</c:v>
                </c:pt>
                <c:pt idx="52">
                  <c:v>3.5005462920993337E-21</c:v>
                </c:pt>
                <c:pt idx="53">
                  <c:v>5.3939235318511875E-22</c:v>
                </c:pt>
                <c:pt idx="54">
                  <c:v>8.07423738564141E-23</c:v>
                </c:pt>
                <c:pt idx="55">
                  <c:v>1.174434528820574E-23</c:v>
                </c:pt>
                <c:pt idx="56">
                  <c:v>1.6602869083028969E-24</c:v>
                </c:pt>
                <c:pt idx="57">
                  <c:v>2.2816808388957583E-25</c:v>
                </c:pt>
                <c:pt idx="58">
                  <c:v>3.0487976726624354E-26</c:v>
                </c:pt>
                <c:pt idx="59">
                  <c:v>3.9617144899003416E-27</c:v>
                </c:pt>
                <c:pt idx="60">
                  <c:v>5.0071669247351956E-28</c:v>
                </c:pt>
                <c:pt idx="61">
                  <c:v>6.1563527763137172E-29</c:v>
                </c:pt>
                <c:pt idx="62">
                  <c:v>7.3644542619882834E-30</c:v>
                </c:pt>
                <c:pt idx="63">
                  <c:v>8.5723806224202906E-31</c:v>
                </c:pt>
                <c:pt idx="64">
                  <c:v>9.710899923835157E-32</c:v>
                </c:pt>
                <c:pt idx="65">
                  <c:v>1.0706889659613221E-32</c:v>
                </c:pt>
                <c:pt idx="66">
                  <c:v>1.1490980063978973E-33</c:v>
                </c:pt>
                <c:pt idx="67">
                  <c:v>1.2005501559381157E-34</c:v>
                </c:pt>
                <c:pt idx="68">
                  <c:v>1.2211478301821325E-35</c:v>
                </c:pt>
                <c:pt idx="69">
                  <c:v>1.2093493004219191E-36</c:v>
                </c:pt>
                <c:pt idx="70">
                  <c:v>1.1661582539783008E-37</c:v>
                </c:pt>
                <c:pt idx="71">
                  <c:v>1.0949842760359237E-38</c:v>
                </c:pt>
                <c:pt idx="72">
                  <c:v>1.0012009005421101E-39</c:v>
                </c:pt>
                <c:pt idx="73">
                  <c:v>8.9148025390735711E-41</c:v>
                </c:pt>
                <c:pt idx="74">
                  <c:v>7.7301778773498921E-42</c:v>
                </c:pt>
                <c:pt idx="75">
                  <c:v>6.5277057630953032E-43</c:v>
                </c:pt>
                <c:pt idx="76">
                  <c:v>5.3681790814930427E-44</c:v>
                </c:pt>
                <c:pt idx="77">
                  <c:v>4.2991910392909189E-45</c:v>
                </c:pt>
                <c:pt idx="78">
                  <c:v>3.3530015584213791E-46</c:v>
                </c:pt>
                <c:pt idx="79">
                  <c:v>2.5465834620921697E-47</c:v>
                </c:pt>
                <c:pt idx="80">
                  <c:v>1.8834106855056225E-48</c:v>
                </c:pt>
                <c:pt idx="81">
                  <c:v>1.3563657200143853E-49</c:v>
                </c:pt>
                <c:pt idx="82">
                  <c:v>9.5111010854665626E-51</c:v>
                </c:pt>
                <c:pt idx="83">
                  <c:v>6.4935228294349955E-52</c:v>
                </c:pt>
                <c:pt idx="84">
                  <c:v>4.3161312457554033E-53</c:v>
                </c:pt>
                <c:pt idx="85">
                  <c:v>2.7927908060770243E-54</c:v>
                </c:pt>
                <c:pt idx="86">
                  <c:v>1.7590252170059317E-55</c:v>
                </c:pt>
                <c:pt idx="87">
                  <c:v>1.0783296349461218E-56</c:v>
                </c:pt>
                <c:pt idx="88">
                  <c:v>6.4332165721218642E-58</c:v>
                </c:pt>
                <c:pt idx="89">
                  <c:v>3.7346388340032691E-59</c:v>
                </c:pt>
                <c:pt idx="90">
                  <c:v>2.1093793414277529E-60</c:v>
                </c:pt>
                <c:pt idx="91">
                  <c:v>1.1589996381471205E-61</c:v>
                </c:pt>
                <c:pt idx="92">
                  <c:v>6.1939292256051958E-63</c:v>
                </c:pt>
                <c:pt idx="93">
                  <c:v>3.2190671602607554E-64</c:v>
                </c:pt>
                <c:pt idx="94">
                  <c:v>1.6266562777913143E-65</c:v>
                </c:pt>
                <c:pt idx="95">
                  <c:v>7.9905922417818615E-67</c:v>
                </c:pt>
                <c:pt idx="96">
                  <c:v>3.8149528932118805E-68</c:v>
                </c:pt>
                <c:pt idx="97">
                  <c:v>1.7698235071602147E-69</c:v>
                </c:pt>
                <c:pt idx="98">
                  <c:v>7.9762453979153815E-71</c:v>
                </c:pt>
                <c:pt idx="99">
                  <c:v>3.4912858644074785E-72</c:v>
                </c:pt>
                <c:pt idx="100">
                  <c:v>1.4837964923732454E-73</c:v>
                </c:pt>
                <c:pt idx="101">
                  <c:v>6.121272658305468E-75</c:v>
                </c:pt>
                <c:pt idx="102">
                  <c:v>2.4505094792236001E-76</c:v>
                </c:pt>
                <c:pt idx="103">
                  <c:v>9.5165416668873005E-78</c:v>
                </c:pt>
                <c:pt idx="104">
                  <c:v>3.5839539931386371E-79</c:v>
                </c:pt>
                <c:pt idx="105">
                  <c:v>1.3084276482888185E-80</c:v>
                </c:pt>
                <c:pt idx="106">
                  <c:v>4.6288713972479177E-82</c:v>
                </c:pt>
                <c:pt idx="107">
                  <c:v>1.5862176127640849E-83</c:v>
                </c:pt>
                <c:pt idx="108">
                  <c:v>5.2629133756832973E-85</c:v>
                </c:pt>
                <c:pt idx="109">
                  <c:v>1.6899263132927618E-86</c:v>
                </c:pt>
                <c:pt idx="110">
                  <c:v>5.2490135488638947E-88</c:v>
                </c:pt>
                <c:pt idx="111">
                  <c:v>1.5762803450041939E-89</c:v>
                </c:pt>
                <c:pt idx="112">
                  <c:v>4.574027786842487E-91</c:v>
                </c:pt>
                <c:pt idx="113">
                  <c:v>1.2818071969027904E-92</c:v>
                </c:pt>
                <c:pt idx="114">
                  <c:v>3.46687619045338E-94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DB-4938-BA95-24AF338BE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13808"/>
        <c:axId val="209522384"/>
      </c:scatterChart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accent1"/>
              </a:solidFill>
            </a:ln>
          </c:spPr>
          <c:marker>
            <c:symbol val="circle"/>
            <c:size val="7"/>
          </c:marker>
          <c:xVal>
            <c:numRef>
              <c:f>'28 days'!$C$7:$DM$7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'28 days'!$C$8:$DM$8</c:f>
              <c:numCache>
                <c:formatCode>General</c:formatCode>
                <c:ptCount val="115"/>
                <c:pt idx="0">
                  <c:v>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DB-4938-BA95-24AF338BE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23152"/>
        <c:axId val="209522768"/>
      </c:scatterChart>
      <c:valAx>
        <c:axId val="209513808"/>
        <c:scaling>
          <c:orientation val="minMax"/>
          <c:max val="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</a:t>
                </a:r>
                <a:r>
                  <a:rPr lang="en-US" sz="1200" baseline="0"/>
                  <a:t> of doses administered per 28 days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522384"/>
        <c:crosses val="autoZero"/>
        <c:crossBetween val="midCat"/>
        <c:majorUnit val="1"/>
      </c:valAx>
      <c:valAx>
        <c:axId val="209522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solidFill>
                      <a:schemeClr val="accent2"/>
                    </a:solidFill>
                  </a:defRPr>
                </a:pPr>
                <a:r>
                  <a:rPr lang="en-US" sz="1200">
                    <a:solidFill>
                      <a:schemeClr val="accent2"/>
                    </a:solidFill>
                  </a:rPr>
                  <a:t>probability</a:t>
                </a:r>
              </a:p>
            </c:rich>
          </c:tx>
          <c:layout>
            <c:manualLayout>
              <c:xMode val="edge"/>
              <c:yMode val="edge"/>
              <c:x val="2.9759888596500209E-2"/>
              <c:y val="0.211595979206276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513808"/>
        <c:crosses val="autoZero"/>
        <c:crossBetween val="midCat"/>
      </c:valAx>
      <c:valAx>
        <c:axId val="2095227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>
                    <a:solidFill>
                      <a:schemeClr val="accent1"/>
                    </a:solidFill>
                  </a:defRPr>
                </a:pPr>
                <a:r>
                  <a:rPr lang="en-US" sz="1200">
                    <a:solidFill>
                      <a:schemeClr val="accent1"/>
                    </a:solidFill>
                  </a:rPr>
                  <a:t>number of doses wasted</a:t>
                </a:r>
              </a:p>
            </c:rich>
          </c:tx>
          <c:layout>
            <c:manualLayout>
              <c:xMode val="edge"/>
              <c:yMode val="edge"/>
              <c:x val="0.92548764629388813"/>
              <c:y val="0.214289218273145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523152"/>
        <c:crosses val="max"/>
        <c:crossBetween val="midCat"/>
      </c:valAx>
      <c:valAx>
        <c:axId val="20952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5227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11</xdr:col>
      <xdr:colOff>633818</xdr:colOff>
      <xdr:row>18</xdr:row>
      <xdr:rowOff>142874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11</xdr:col>
      <xdr:colOff>633818</xdr:colOff>
      <xdr:row>30</xdr:row>
      <xdr:rowOff>134937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6</xdr:row>
      <xdr:rowOff>50800</xdr:rowOff>
    </xdr:from>
    <xdr:to>
      <xdr:col>11</xdr:col>
      <xdr:colOff>285750</xdr:colOff>
      <xdr:row>20</xdr:row>
      <xdr:rowOff>163512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N42"/>
  <sheetViews>
    <sheetView tabSelected="1" zoomScale="110" zoomScaleNormal="110" workbookViewId="0">
      <selection activeCell="J4" sqref="J4"/>
    </sheetView>
  </sheetViews>
  <sheetFormatPr defaultColWidth="9.109375" defaultRowHeight="14.4" x14ac:dyDescent="0.3"/>
  <cols>
    <col min="1" max="1" width="9.5546875" style="3" customWidth="1"/>
    <col min="2" max="2" width="9.5546875" style="12" customWidth="1"/>
    <col min="3" max="3" width="2.6640625" style="3" customWidth="1"/>
    <col min="4" max="11" width="9.5546875" style="3" customWidth="1"/>
    <col min="12" max="12" width="6.6640625" style="3" customWidth="1"/>
    <col min="13" max="13" width="2.6640625" style="3" customWidth="1"/>
    <col min="14" max="14" width="9.5546875" style="12" customWidth="1"/>
    <col min="15" max="18" width="9.5546875" style="3" customWidth="1"/>
    <col min="19" max="27" width="12.109375" style="3" bestFit="1" customWidth="1"/>
    <col min="28" max="28" width="12" style="3" bestFit="1" customWidth="1"/>
    <col min="29" max="29" width="12.109375" style="3" bestFit="1" customWidth="1"/>
    <col min="30" max="30" width="11.109375" style="3" bestFit="1" customWidth="1"/>
    <col min="31" max="33" width="12.109375" style="3" bestFit="1" customWidth="1"/>
    <col min="34" max="34" width="12" style="3" bestFit="1" customWidth="1"/>
    <col min="35" max="63" width="12.109375" style="3" bestFit="1" customWidth="1"/>
    <col min="64" max="64" width="12" style="3" bestFit="1" customWidth="1"/>
    <col min="65" max="76" width="12.109375" style="3" bestFit="1" customWidth="1"/>
    <col min="77" max="77" width="12" style="3" bestFit="1" customWidth="1"/>
    <col min="78" max="87" width="12.109375" style="3" bestFit="1" customWidth="1"/>
    <col min="88" max="88" width="12" style="3" bestFit="1" customWidth="1"/>
    <col min="89" max="93" width="12.109375" style="3" bestFit="1" customWidth="1"/>
    <col min="94" max="94" width="12" style="3" bestFit="1" customWidth="1"/>
    <col min="95" max="95" width="12.109375" style="3" bestFit="1" customWidth="1"/>
    <col min="96" max="96" width="11.109375" style="3" bestFit="1" customWidth="1"/>
    <col min="97" max="114" width="12.109375" style="3" bestFit="1" customWidth="1"/>
    <col min="115" max="115" width="11.109375" style="3" bestFit="1" customWidth="1"/>
    <col min="116" max="117" width="12.109375" style="3" bestFit="1" customWidth="1"/>
    <col min="118" max="118" width="9.44140625" style="3" bestFit="1" customWidth="1"/>
    <col min="119" max="16384" width="9.109375" style="3"/>
  </cols>
  <sheetData>
    <row r="1" spans="3:20" ht="15" thickBot="1" x14ac:dyDescent="0.35"/>
    <row r="2" spans="3:20" ht="25.8" x14ac:dyDescent="0.5">
      <c r="C2" s="21"/>
      <c r="D2" s="22"/>
      <c r="E2" s="22"/>
      <c r="F2" s="22"/>
      <c r="G2" s="22"/>
      <c r="H2" s="23" t="s">
        <v>16</v>
      </c>
      <c r="I2" s="22"/>
      <c r="J2" s="22"/>
      <c r="K2" s="22"/>
      <c r="L2" s="22"/>
      <c r="M2" s="24"/>
    </row>
    <row r="3" spans="3:20" x14ac:dyDescent="0.3">
      <c r="C3" s="25"/>
      <c r="D3" s="26"/>
      <c r="E3" s="26"/>
      <c r="F3" s="26"/>
      <c r="G3" s="26"/>
      <c r="H3" s="26"/>
      <c r="I3" s="26"/>
      <c r="J3" s="26"/>
      <c r="K3" s="26"/>
      <c r="L3" s="26"/>
      <c r="M3" s="27"/>
    </row>
    <row r="4" spans="3:20" ht="15.6" x14ac:dyDescent="0.3">
      <c r="C4" s="25"/>
      <c r="D4" s="26"/>
      <c r="E4" s="26"/>
      <c r="F4" s="26"/>
      <c r="G4" s="26"/>
      <c r="H4" s="26"/>
      <c r="I4" s="28" t="s">
        <v>12</v>
      </c>
      <c r="J4" s="14">
        <v>1456</v>
      </c>
      <c r="K4" s="26"/>
      <c r="L4" s="26"/>
      <c r="M4" s="27"/>
      <c r="N4" s="3"/>
      <c r="S4" s="12"/>
    </row>
    <row r="5" spans="3:20" ht="15.6" x14ac:dyDescent="0.3">
      <c r="C5" s="25"/>
      <c r="D5" s="26"/>
      <c r="E5" s="26"/>
      <c r="F5" s="26"/>
      <c r="G5" s="26"/>
      <c r="H5" s="26"/>
      <c r="I5" s="28" t="s">
        <v>13</v>
      </c>
      <c r="J5" s="14">
        <v>4</v>
      </c>
      <c r="K5" s="26"/>
      <c r="L5" s="26"/>
      <c r="M5" s="27"/>
      <c r="N5" s="3"/>
      <c r="S5" s="12"/>
      <c r="T5" s="20"/>
    </row>
    <row r="6" spans="3:20" ht="15.6" x14ac:dyDescent="0.3">
      <c r="C6" s="25"/>
      <c r="D6" s="26"/>
      <c r="E6" s="26"/>
      <c r="F6" s="26"/>
      <c r="G6" s="26"/>
      <c r="H6" s="26"/>
      <c r="I6" s="29" t="s">
        <v>14</v>
      </c>
      <c r="J6" s="15">
        <v>10</v>
      </c>
      <c r="K6" s="26"/>
      <c r="L6" s="26"/>
      <c r="M6" s="27"/>
    </row>
    <row r="7" spans="3:20" ht="15.6" x14ac:dyDescent="0.3">
      <c r="C7" s="25"/>
      <c r="D7" s="26"/>
      <c r="E7" s="26"/>
      <c r="F7" s="26"/>
      <c r="G7" s="26"/>
      <c r="H7" s="26"/>
      <c r="I7" s="26"/>
      <c r="J7" s="30"/>
      <c r="K7" s="17"/>
      <c r="L7" s="26"/>
      <c r="M7" s="27"/>
    </row>
    <row r="8" spans="3:20" ht="15.6" x14ac:dyDescent="0.3">
      <c r="C8" s="25"/>
      <c r="D8" s="26"/>
      <c r="E8" s="26"/>
      <c r="F8" s="26"/>
      <c r="G8" s="26"/>
      <c r="H8" s="26"/>
      <c r="I8" s="26"/>
      <c r="J8" s="30"/>
      <c r="K8" s="18"/>
      <c r="L8" s="26"/>
      <c r="M8" s="27"/>
    </row>
    <row r="9" spans="3:20" ht="15.6" x14ac:dyDescent="0.3">
      <c r="C9" s="25"/>
      <c r="D9" s="26"/>
      <c r="E9" s="26"/>
      <c r="F9" s="26"/>
      <c r="G9" s="26"/>
      <c r="H9" s="26"/>
      <c r="I9" s="26"/>
      <c r="J9" s="30"/>
      <c r="K9" s="18"/>
      <c r="L9" s="26"/>
      <c r="M9" s="27"/>
    </row>
    <row r="10" spans="3:20" ht="15.6" x14ac:dyDescent="0.3">
      <c r="C10" s="25"/>
      <c r="D10" s="26"/>
      <c r="E10" s="26"/>
      <c r="F10" s="26"/>
      <c r="G10" s="26"/>
      <c r="H10" s="26"/>
      <c r="I10" s="26"/>
      <c r="J10" s="30"/>
      <c r="K10" s="18"/>
      <c r="L10" s="26"/>
      <c r="M10" s="27"/>
    </row>
    <row r="11" spans="3:20" ht="15.6" x14ac:dyDescent="0.3">
      <c r="C11" s="25"/>
      <c r="D11" s="26"/>
      <c r="E11" s="26"/>
      <c r="F11" s="26"/>
      <c r="G11" s="26"/>
      <c r="H11" s="26"/>
      <c r="I11" s="26"/>
      <c r="J11" s="30"/>
      <c r="K11" s="18"/>
      <c r="L11" s="26"/>
      <c r="M11" s="27"/>
    </row>
    <row r="12" spans="3:20" ht="15.6" x14ac:dyDescent="0.3">
      <c r="C12" s="25"/>
      <c r="D12" s="26"/>
      <c r="E12" s="26"/>
      <c r="F12" s="26"/>
      <c r="G12" s="26"/>
      <c r="H12" s="26"/>
      <c r="I12" s="26"/>
      <c r="J12" s="30"/>
      <c r="K12" s="18"/>
      <c r="L12" s="26"/>
      <c r="M12" s="27"/>
    </row>
    <row r="13" spans="3:20" ht="15.6" x14ac:dyDescent="0.3">
      <c r="C13" s="25"/>
      <c r="D13" s="26"/>
      <c r="E13" s="26"/>
      <c r="F13" s="26"/>
      <c r="G13" s="26"/>
      <c r="H13" s="26"/>
      <c r="I13" s="26"/>
      <c r="J13" s="30"/>
      <c r="K13" s="18"/>
      <c r="L13" s="26"/>
      <c r="M13" s="27"/>
    </row>
    <row r="14" spans="3:20" ht="15.6" x14ac:dyDescent="0.3">
      <c r="C14" s="25"/>
      <c r="D14" s="26"/>
      <c r="E14" s="26"/>
      <c r="F14" s="26"/>
      <c r="G14" s="26"/>
      <c r="H14" s="26"/>
      <c r="I14" s="26"/>
      <c r="J14" s="30"/>
      <c r="K14" s="18"/>
      <c r="L14" s="26"/>
      <c r="M14" s="27"/>
    </row>
    <row r="15" spans="3:20" ht="15.6" x14ac:dyDescent="0.3">
      <c r="C15" s="25"/>
      <c r="D15" s="26"/>
      <c r="E15" s="26"/>
      <c r="F15" s="26"/>
      <c r="G15" s="26"/>
      <c r="H15" s="26"/>
      <c r="I15" s="26"/>
      <c r="J15" s="30"/>
      <c r="K15" s="18"/>
      <c r="L15" s="26"/>
      <c r="M15" s="27"/>
    </row>
    <row r="16" spans="3:20" ht="15.6" x14ac:dyDescent="0.3">
      <c r="C16" s="25"/>
      <c r="D16" s="26"/>
      <c r="E16" s="26"/>
      <c r="F16" s="26"/>
      <c r="G16" s="26"/>
      <c r="H16" s="26"/>
      <c r="I16" s="26"/>
      <c r="J16" s="30"/>
      <c r="K16" s="18"/>
      <c r="L16" s="26"/>
      <c r="M16" s="27"/>
    </row>
    <row r="17" spans="2:14" ht="15.6" x14ac:dyDescent="0.3">
      <c r="C17" s="25"/>
      <c r="D17" s="26"/>
      <c r="E17" s="26"/>
      <c r="F17" s="26"/>
      <c r="G17" s="26"/>
      <c r="H17" s="26"/>
      <c r="I17" s="26"/>
      <c r="J17" s="30"/>
      <c r="K17" s="18"/>
      <c r="L17" s="26"/>
      <c r="M17" s="27"/>
    </row>
    <row r="18" spans="2:14" ht="15.6" x14ac:dyDescent="0.3">
      <c r="C18" s="25"/>
      <c r="D18" s="26"/>
      <c r="E18" s="26"/>
      <c r="F18" s="26"/>
      <c r="G18" s="26"/>
      <c r="H18" s="26"/>
      <c r="I18" s="26"/>
      <c r="J18" s="30"/>
      <c r="K18" s="18"/>
      <c r="L18" s="26"/>
      <c r="M18" s="27"/>
    </row>
    <row r="19" spans="2:14" ht="15.6" x14ac:dyDescent="0.3">
      <c r="C19" s="25"/>
      <c r="D19" s="26"/>
      <c r="E19" s="26"/>
      <c r="F19" s="26"/>
      <c r="G19" s="26"/>
      <c r="H19" s="26"/>
      <c r="I19" s="26"/>
      <c r="J19" s="30"/>
      <c r="K19" s="18"/>
      <c r="L19" s="26"/>
      <c r="M19" s="27"/>
    </row>
    <row r="20" spans="2:14" ht="15.6" x14ac:dyDescent="0.3">
      <c r="C20" s="25"/>
      <c r="D20" s="26"/>
      <c r="E20" s="26"/>
      <c r="F20" s="26"/>
      <c r="G20" s="26"/>
      <c r="H20" s="26"/>
      <c r="I20" s="26"/>
      <c r="J20" s="30"/>
      <c r="K20" s="18"/>
      <c r="L20" s="26"/>
      <c r="M20" s="27"/>
    </row>
    <row r="21" spans="2:14" ht="15.6" x14ac:dyDescent="0.3">
      <c r="C21" s="25"/>
      <c r="D21" s="26"/>
      <c r="E21" s="26"/>
      <c r="F21" s="26"/>
      <c r="G21" s="26"/>
      <c r="H21" s="26"/>
      <c r="I21" s="26"/>
      <c r="J21" s="30"/>
      <c r="K21" s="18"/>
      <c r="L21" s="26"/>
      <c r="M21" s="27"/>
    </row>
    <row r="22" spans="2:14" ht="15.6" x14ac:dyDescent="0.3">
      <c r="C22" s="25"/>
      <c r="D22" s="26"/>
      <c r="E22" s="26"/>
      <c r="F22" s="26"/>
      <c r="G22" s="26"/>
      <c r="H22" s="26"/>
      <c r="I22" s="26"/>
      <c r="J22" s="30"/>
      <c r="K22" s="18"/>
      <c r="L22" s="26"/>
      <c r="M22" s="27"/>
    </row>
    <row r="23" spans="2:14" ht="15.6" x14ac:dyDescent="0.3">
      <c r="C23" s="25"/>
      <c r="D23" s="26"/>
      <c r="E23" s="26"/>
      <c r="F23" s="26"/>
      <c r="G23" s="26"/>
      <c r="H23" s="26"/>
      <c r="I23" s="26"/>
      <c r="J23" s="30"/>
      <c r="K23" s="18"/>
      <c r="L23" s="26"/>
      <c r="M23" s="27"/>
    </row>
    <row r="24" spans="2:14" ht="15.6" x14ac:dyDescent="0.3">
      <c r="C24" s="25"/>
      <c r="D24" s="26"/>
      <c r="E24" s="26"/>
      <c r="F24" s="26"/>
      <c r="G24" s="26"/>
      <c r="H24" s="26"/>
      <c r="I24" s="26"/>
      <c r="J24" s="30"/>
      <c r="K24" s="18"/>
      <c r="L24" s="26"/>
      <c r="M24" s="27"/>
    </row>
    <row r="25" spans="2:14" ht="15.6" x14ac:dyDescent="0.3">
      <c r="C25" s="25"/>
      <c r="D25" s="26"/>
      <c r="E25" s="26"/>
      <c r="F25" s="26"/>
      <c r="G25" s="26"/>
      <c r="H25" s="26"/>
      <c r="I25" s="26"/>
      <c r="J25" s="30"/>
      <c r="K25" s="18"/>
      <c r="L25" s="26"/>
      <c r="M25" s="27"/>
    </row>
    <row r="26" spans="2:14" ht="15.6" x14ac:dyDescent="0.3">
      <c r="C26" s="25"/>
      <c r="D26" s="26"/>
      <c r="E26" s="26"/>
      <c r="F26" s="26"/>
      <c r="G26" s="26"/>
      <c r="H26" s="26"/>
      <c r="I26" s="26"/>
      <c r="J26" s="30"/>
      <c r="K26" s="18"/>
      <c r="L26" s="26"/>
      <c r="M26" s="27"/>
    </row>
    <row r="27" spans="2:14" ht="15.6" x14ac:dyDescent="0.3">
      <c r="C27" s="25"/>
      <c r="D27" s="26"/>
      <c r="E27" s="26"/>
      <c r="F27" s="26"/>
      <c r="G27" s="26"/>
      <c r="H27" s="26"/>
      <c r="I27" s="26"/>
      <c r="J27" s="30"/>
      <c r="K27" s="18"/>
      <c r="L27" s="26"/>
      <c r="M27" s="27"/>
    </row>
    <row r="28" spans="2:14" ht="15.6" x14ac:dyDescent="0.3">
      <c r="C28" s="25"/>
      <c r="D28" s="26"/>
      <c r="E28" s="26"/>
      <c r="F28" s="26"/>
      <c r="G28" s="26"/>
      <c r="H28" s="26"/>
      <c r="I28" s="26"/>
      <c r="J28" s="30"/>
      <c r="K28" s="18"/>
      <c r="L28" s="26"/>
      <c r="M28" s="27"/>
    </row>
    <row r="29" spans="2:14" ht="15.6" x14ac:dyDescent="0.3">
      <c r="C29" s="25"/>
      <c r="D29" s="26"/>
      <c r="E29" s="26"/>
      <c r="F29" s="26"/>
      <c r="G29" s="26"/>
      <c r="H29" s="26"/>
      <c r="I29" s="26"/>
      <c r="J29" s="30"/>
      <c r="K29" s="18"/>
      <c r="L29" s="26"/>
      <c r="M29" s="27"/>
    </row>
    <row r="30" spans="2:14" ht="15.6" x14ac:dyDescent="0.3">
      <c r="C30" s="25"/>
      <c r="D30" s="26"/>
      <c r="E30" s="26"/>
      <c r="F30" s="26"/>
      <c r="G30" s="26"/>
      <c r="H30" s="26"/>
      <c r="I30" s="26"/>
      <c r="J30" s="30"/>
      <c r="K30" s="18"/>
      <c r="L30" s="26"/>
      <c r="M30" s="27"/>
    </row>
    <row r="31" spans="2:14" ht="15.6" x14ac:dyDescent="0.3">
      <c r="C31" s="25"/>
      <c r="D31" s="26"/>
      <c r="E31" s="26"/>
      <c r="F31" s="26"/>
      <c r="G31" s="26"/>
      <c r="H31" s="26"/>
      <c r="I31" s="26"/>
      <c r="J31" s="30"/>
      <c r="K31" s="18"/>
      <c r="L31" s="26"/>
      <c r="M31" s="27"/>
    </row>
    <row r="32" spans="2:14" s="11" customFormat="1" ht="25.8" x14ac:dyDescent="0.5">
      <c r="B32" s="13"/>
      <c r="C32" s="31"/>
      <c r="D32" s="32"/>
      <c r="E32" s="32"/>
      <c r="F32" s="32"/>
      <c r="G32" s="33"/>
      <c r="H32" s="32"/>
      <c r="I32" s="34" t="s">
        <v>3</v>
      </c>
      <c r="J32" s="35">
        <f>(SUMPRODUCT(D37:W37,D38:W38))/(SUMPRODUCT(D36:W36,D38:W38)+SUMPRODUCT(D37:W37,D38:W38))</f>
        <v>0.36197134527575442</v>
      </c>
      <c r="K32" s="32"/>
      <c r="L32" s="32"/>
      <c r="M32" s="36"/>
      <c r="N32" s="13"/>
    </row>
    <row r="33" spans="2:118" ht="16.2" thickBot="1" x14ac:dyDescent="0.35">
      <c r="C33" s="37"/>
      <c r="D33" s="38"/>
      <c r="E33" s="38"/>
      <c r="F33" s="38"/>
      <c r="G33" s="38"/>
      <c r="H33" s="38"/>
      <c r="I33" s="38"/>
      <c r="J33" s="39"/>
      <c r="K33" s="40"/>
      <c r="L33" s="38"/>
      <c r="M33" s="41"/>
    </row>
    <row r="34" spans="2:118" ht="15.6" x14ac:dyDescent="0.3">
      <c r="C34" s="26"/>
      <c r="D34" s="26"/>
      <c r="E34" s="26"/>
      <c r="F34" s="26"/>
      <c r="G34" s="26"/>
      <c r="H34" s="26"/>
      <c r="I34" s="26"/>
      <c r="J34" s="30"/>
      <c r="K34" s="17"/>
      <c r="L34" s="26"/>
      <c r="M34" s="26"/>
    </row>
    <row r="35" spans="2:118" ht="15.6" x14ac:dyDescent="0.3">
      <c r="B35" s="3">
        <f>1/(52*J5)</f>
        <v>4.807692307692308E-3</v>
      </c>
      <c r="J35" s="16"/>
      <c r="K35" s="17"/>
    </row>
    <row r="36" spans="2:118" s="42" customFormat="1" x14ac:dyDescent="0.3">
      <c r="B36" s="43" t="s">
        <v>11</v>
      </c>
      <c r="C36" s="42">
        <v>0</v>
      </c>
      <c r="D36" s="42">
        <v>1</v>
      </c>
      <c r="E36" s="42">
        <f>D36+1</f>
        <v>2</v>
      </c>
      <c r="F36" s="42">
        <f t="shared" ref="F36:BQ36" si="0">E36+1</f>
        <v>3</v>
      </c>
      <c r="G36" s="42">
        <f t="shared" si="0"/>
        <v>4</v>
      </c>
      <c r="H36" s="42">
        <f t="shared" si="0"/>
        <v>5</v>
      </c>
      <c r="I36" s="42">
        <f t="shared" si="0"/>
        <v>6</v>
      </c>
      <c r="J36" s="42">
        <f t="shared" si="0"/>
        <v>7</v>
      </c>
      <c r="K36" s="42">
        <f t="shared" si="0"/>
        <v>8</v>
      </c>
      <c r="L36" s="42">
        <f t="shared" si="0"/>
        <v>9</v>
      </c>
      <c r="M36" s="42">
        <f t="shared" si="0"/>
        <v>10</v>
      </c>
      <c r="N36" s="43">
        <f t="shared" si="0"/>
        <v>11</v>
      </c>
      <c r="O36" s="42">
        <f t="shared" si="0"/>
        <v>12</v>
      </c>
      <c r="P36" s="42">
        <f t="shared" si="0"/>
        <v>13</v>
      </c>
      <c r="Q36" s="42">
        <f t="shared" si="0"/>
        <v>14</v>
      </c>
      <c r="R36" s="42">
        <f t="shared" si="0"/>
        <v>15</v>
      </c>
      <c r="S36" s="42">
        <f t="shared" si="0"/>
        <v>16</v>
      </c>
      <c r="T36" s="42">
        <f t="shared" si="0"/>
        <v>17</v>
      </c>
      <c r="U36" s="42">
        <f t="shared" si="0"/>
        <v>18</v>
      </c>
      <c r="V36" s="42">
        <f t="shared" si="0"/>
        <v>19</v>
      </c>
      <c r="W36" s="42">
        <f t="shared" si="0"/>
        <v>20</v>
      </c>
      <c r="X36" s="42">
        <f t="shared" si="0"/>
        <v>21</v>
      </c>
      <c r="Y36" s="42">
        <f t="shared" si="0"/>
        <v>22</v>
      </c>
      <c r="Z36" s="42">
        <f t="shared" si="0"/>
        <v>23</v>
      </c>
      <c r="AA36" s="42">
        <f t="shared" si="0"/>
        <v>24</v>
      </c>
      <c r="AB36" s="42">
        <f t="shared" si="0"/>
        <v>25</v>
      </c>
      <c r="AC36" s="42">
        <f t="shared" si="0"/>
        <v>26</v>
      </c>
      <c r="AD36" s="42">
        <f t="shared" si="0"/>
        <v>27</v>
      </c>
      <c r="AE36" s="42">
        <f t="shared" si="0"/>
        <v>28</v>
      </c>
      <c r="AF36" s="42">
        <f t="shared" si="0"/>
        <v>29</v>
      </c>
      <c r="AG36" s="42">
        <f t="shared" si="0"/>
        <v>30</v>
      </c>
      <c r="AH36" s="42">
        <f t="shared" si="0"/>
        <v>31</v>
      </c>
      <c r="AI36" s="42">
        <f t="shared" si="0"/>
        <v>32</v>
      </c>
      <c r="AJ36" s="42">
        <f t="shared" si="0"/>
        <v>33</v>
      </c>
      <c r="AK36" s="42">
        <f t="shared" si="0"/>
        <v>34</v>
      </c>
      <c r="AL36" s="42">
        <f t="shared" si="0"/>
        <v>35</v>
      </c>
      <c r="AM36" s="42">
        <f t="shared" si="0"/>
        <v>36</v>
      </c>
      <c r="AN36" s="42">
        <f t="shared" si="0"/>
        <v>37</v>
      </c>
      <c r="AO36" s="42">
        <f t="shared" si="0"/>
        <v>38</v>
      </c>
      <c r="AP36" s="42">
        <f t="shared" si="0"/>
        <v>39</v>
      </c>
      <c r="AQ36" s="42">
        <f t="shared" si="0"/>
        <v>40</v>
      </c>
      <c r="AR36" s="42">
        <f t="shared" si="0"/>
        <v>41</v>
      </c>
      <c r="AS36" s="42">
        <f t="shared" si="0"/>
        <v>42</v>
      </c>
      <c r="AT36" s="42">
        <f t="shared" si="0"/>
        <v>43</v>
      </c>
      <c r="AU36" s="42">
        <f t="shared" si="0"/>
        <v>44</v>
      </c>
      <c r="AV36" s="42">
        <f t="shared" si="0"/>
        <v>45</v>
      </c>
      <c r="AW36" s="42">
        <f t="shared" si="0"/>
        <v>46</v>
      </c>
      <c r="AX36" s="42">
        <f t="shared" si="0"/>
        <v>47</v>
      </c>
      <c r="AY36" s="42">
        <f t="shared" si="0"/>
        <v>48</v>
      </c>
      <c r="AZ36" s="42">
        <f t="shared" si="0"/>
        <v>49</v>
      </c>
      <c r="BA36" s="42">
        <f t="shared" si="0"/>
        <v>50</v>
      </c>
      <c r="BB36" s="42">
        <f t="shared" si="0"/>
        <v>51</v>
      </c>
      <c r="BC36" s="42">
        <f t="shared" si="0"/>
        <v>52</v>
      </c>
      <c r="BD36" s="42">
        <f t="shared" si="0"/>
        <v>53</v>
      </c>
      <c r="BE36" s="42">
        <f t="shared" si="0"/>
        <v>54</v>
      </c>
      <c r="BF36" s="42">
        <f t="shared" si="0"/>
        <v>55</v>
      </c>
      <c r="BG36" s="42">
        <f t="shared" si="0"/>
        <v>56</v>
      </c>
      <c r="BH36" s="42">
        <f t="shared" si="0"/>
        <v>57</v>
      </c>
      <c r="BI36" s="42">
        <f t="shared" si="0"/>
        <v>58</v>
      </c>
      <c r="BJ36" s="42">
        <f t="shared" si="0"/>
        <v>59</v>
      </c>
      <c r="BK36" s="42">
        <f t="shared" si="0"/>
        <v>60</v>
      </c>
      <c r="BL36" s="42">
        <f t="shared" si="0"/>
        <v>61</v>
      </c>
      <c r="BM36" s="42">
        <f t="shared" si="0"/>
        <v>62</v>
      </c>
      <c r="BN36" s="42">
        <f t="shared" si="0"/>
        <v>63</v>
      </c>
      <c r="BO36" s="42">
        <f t="shared" si="0"/>
        <v>64</v>
      </c>
      <c r="BP36" s="42">
        <f t="shared" si="0"/>
        <v>65</v>
      </c>
      <c r="BQ36" s="42">
        <f t="shared" si="0"/>
        <v>66</v>
      </c>
      <c r="BR36" s="42">
        <f t="shared" ref="BR36:DM36" si="1">BQ36+1</f>
        <v>67</v>
      </c>
      <c r="BS36" s="42">
        <f t="shared" si="1"/>
        <v>68</v>
      </c>
      <c r="BT36" s="42">
        <f t="shared" si="1"/>
        <v>69</v>
      </c>
      <c r="BU36" s="42">
        <f t="shared" si="1"/>
        <v>70</v>
      </c>
      <c r="BV36" s="42">
        <f t="shared" si="1"/>
        <v>71</v>
      </c>
      <c r="BW36" s="42">
        <f t="shared" si="1"/>
        <v>72</v>
      </c>
      <c r="BX36" s="42">
        <f t="shared" si="1"/>
        <v>73</v>
      </c>
      <c r="BY36" s="42">
        <f t="shared" si="1"/>
        <v>74</v>
      </c>
      <c r="BZ36" s="42">
        <f t="shared" si="1"/>
        <v>75</v>
      </c>
      <c r="CA36" s="42">
        <f t="shared" si="1"/>
        <v>76</v>
      </c>
      <c r="CB36" s="42">
        <f t="shared" si="1"/>
        <v>77</v>
      </c>
      <c r="CC36" s="42">
        <f t="shared" si="1"/>
        <v>78</v>
      </c>
      <c r="CD36" s="42">
        <f t="shared" si="1"/>
        <v>79</v>
      </c>
      <c r="CE36" s="42">
        <f t="shared" si="1"/>
        <v>80</v>
      </c>
      <c r="CF36" s="42">
        <f t="shared" si="1"/>
        <v>81</v>
      </c>
      <c r="CG36" s="42">
        <f t="shared" si="1"/>
        <v>82</v>
      </c>
      <c r="CH36" s="42">
        <f t="shared" si="1"/>
        <v>83</v>
      </c>
      <c r="CI36" s="42">
        <f t="shared" si="1"/>
        <v>84</v>
      </c>
      <c r="CJ36" s="42">
        <f t="shared" si="1"/>
        <v>85</v>
      </c>
      <c r="CK36" s="42">
        <f t="shared" si="1"/>
        <v>86</v>
      </c>
      <c r="CL36" s="42">
        <f t="shared" si="1"/>
        <v>87</v>
      </c>
      <c r="CM36" s="42">
        <f t="shared" si="1"/>
        <v>88</v>
      </c>
      <c r="CN36" s="42">
        <f t="shared" si="1"/>
        <v>89</v>
      </c>
      <c r="CO36" s="42">
        <f t="shared" si="1"/>
        <v>90</v>
      </c>
      <c r="CP36" s="42">
        <f t="shared" si="1"/>
        <v>91</v>
      </c>
      <c r="CQ36" s="42">
        <f t="shared" si="1"/>
        <v>92</v>
      </c>
      <c r="CR36" s="42">
        <f t="shared" si="1"/>
        <v>93</v>
      </c>
      <c r="CS36" s="42">
        <f t="shared" si="1"/>
        <v>94</v>
      </c>
      <c r="CT36" s="42">
        <f t="shared" si="1"/>
        <v>95</v>
      </c>
      <c r="CU36" s="42">
        <f t="shared" si="1"/>
        <v>96</v>
      </c>
      <c r="CV36" s="42">
        <f t="shared" si="1"/>
        <v>97</v>
      </c>
      <c r="CW36" s="42">
        <f t="shared" si="1"/>
        <v>98</v>
      </c>
      <c r="CX36" s="42">
        <f t="shared" si="1"/>
        <v>99</v>
      </c>
      <c r="CY36" s="42">
        <f t="shared" si="1"/>
        <v>100</v>
      </c>
      <c r="CZ36" s="42">
        <f t="shared" si="1"/>
        <v>101</v>
      </c>
      <c r="DA36" s="42">
        <f t="shared" si="1"/>
        <v>102</v>
      </c>
      <c r="DB36" s="42">
        <f t="shared" si="1"/>
        <v>103</v>
      </c>
      <c r="DC36" s="42">
        <f t="shared" si="1"/>
        <v>104</v>
      </c>
      <c r="DD36" s="42">
        <f t="shared" si="1"/>
        <v>105</v>
      </c>
      <c r="DE36" s="42">
        <f t="shared" si="1"/>
        <v>106</v>
      </c>
      <c r="DF36" s="42">
        <f t="shared" si="1"/>
        <v>107</v>
      </c>
      <c r="DG36" s="42">
        <f t="shared" si="1"/>
        <v>108</v>
      </c>
      <c r="DH36" s="42">
        <f t="shared" si="1"/>
        <v>109</v>
      </c>
      <c r="DI36" s="42">
        <f t="shared" si="1"/>
        <v>110</v>
      </c>
      <c r="DJ36" s="42">
        <f t="shared" si="1"/>
        <v>111</v>
      </c>
      <c r="DK36" s="42">
        <f t="shared" si="1"/>
        <v>112</v>
      </c>
      <c r="DL36" s="42">
        <f t="shared" si="1"/>
        <v>113</v>
      </c>
      <c r="DM36" s="42">
        <f t="shared" si="1"/>
        <v>114</v>
      </c>
    </row>
    <row r="37" spans="2:118" s="42" customFormat="1" x14ac:dyDescent="0.3">
      <c r="B37" s="43" t="s">
        <v>5</v>
      </c>
      <c r="C37" s="42">
        <f>IF(MOD(C36,$J$6)=0,0,$J$6-MOD(C36,$J$6))</f>
        <v>0</v>
      </c>
      <c r="D37" s="42">
        <f t="shared" ref="D37:S37" si="2">IF(MOD(D36,$J$6)=0,0,$J$6-MOD(D36,$J$6))</f>
        <v>9</v>
      </c>
      <c r="E37" s="42">
        <f t="shared" si="2"/>
        <v>8</v>
      </c>
      <c r="F37" s="42">
        <f t="shared" si="2"/>
        <v>7</v>
      </c>
      <c r="G37" s="42">
        <f t="shared" si="2"/>
        <v>6</v>
      </c>
      <c r="H37" s="42">
        <f t="shared" si="2"/>
        <v>5</v>
      </c>
      <c r="I37" s="42">
        <f t="shared" si="2"/>
        <v>4</v>
      </c>
      <c r="J37" s="42">
        <f t="shared" si="2"/>
        <v>3</v>
      </c>
      <c r="K37" s="42">
        <f t="shared" si="2"/>
        <v>2</v>
      </c>
      <c r="L37" s="42">
        <f t="shared" si="2"/>
        <v>1</v>
      </c>
      <c r="M37" s="42">
        <f t="shared" si="2"/>
        <v>0</v>
      </c>
      <c r="N37" s="43">
        <f t="shared" si="2"/>
        <v>9</v>
      </c>
      <c r="O37" s="42">
        <f t="shared" si="2"/>
        <v>8</v>
      </c>
      <c r="P37" s="42">
        <f t="shared" si="2"/>
        <v>7</v>
      </c>
      <c r="Q37" s="42">
        <f t="shared" si="2"/>
        <v>6</v>
      </c>
      <c r="R37" s="42">
        <f t="shared" si="2"/>
        <v>5</v>
      </c>
      <c r="S37" s="42">
        <f t="shared" si="2"/>
        <v>4</v>
      </c>
      <c r="T37" s="42">
        <f t="shared" ref="T37" si="3">IF(MOD(T36,$J$6)=0,0,$J$6-MOD(T36,$J$6))</f>
        <v>3</v>
      </c>
      <c r="U37" s="42">
        <f t="shared" ref="U37" si="4">IF(MOD(U36,$J$6)=0,0,$J$6-MOD(U36,$J$6))</f>
        <v>2</v>
      </c>
      <c r="V37" s="42">
        <f t="shared" ref="V37" si="5">IF(MOD(V36,$J$6)=0,0,$J$6-MOD(V36,$J$6))</f>
        <v>1</v>
      </c>
      <c r="W37" s="42">
        <f t="shared" ref="W37" si="6">IF(MOD(W36,$J$6)=0,0,$J$6-MOD(W36,$J$6))</f>
        <v>0</v>
      </c>
      <c r="X37" s="42">
        <f t="shared" ref="X37" si="7">IF(MOD(X36,$J$6)=0,0,$J$6-MOD(X36,$J$6))</f>
        <v>9</v>
      </c>
      <c r="Y37" s="42">
        <f t="shared" ref="Y37" si="8">IF(MOD(Y36,$J$6)=0,0,$J$6-MOD(Y36,$J$6))</f>
        <v>8</v>
      </c>
      <c r="Z37" s="42">
        <f t="shared" ref="Z37" si="9">IF(MOD(Z36,$J$6)=0,0,$J$6-MOD(Z36,$J$6))</f>
        <v>7</v>
      </c>
      <c r="AA37" s="42">
        <f t="shared" ref="AA37" si="10">IF(MOD(AA36,$J$6)=0,0,$J$6-MOD(AA36,$J$6))</f>
        <v>6</v>
      </c>
      <c r="AB37" s="42">
        <f t="shared" ref="AB37" si="11">IF(MOD(AB36,$J$6)=0,0,$J$6-MOD(AB36,$J$6))</f>
        <v>5</v>
      </c>
      <c r="AC37" s="42">
        <f t="shared" ref="AC37" si="12">IF(MOD(AC36,$J$6)=0,0,$J$6-MOD(AC36,$J$6))</f>
        <v>4</v>
      </c>
      <c r="AD37" s="42">
        <f t="shared" ref="AD37" si="13">IF(MOD(AD36,$J$6)=0,0,$J$6-MOD(AD36,$J$6))</f>
        <v>3</v>
      </c>
      <c r="AE37" s="42">
        <f t="shared" ref="AE37" si="14">IF(MOD(AE36,$J$6)=0,0,$J$6-MOD(AE36,$J$6))</f>
        <v>2</v>
      </c>
      <c r="AF37" s="42">
        <f t="shared" ref="AF37" si="15">IF(MOD(AF36,$J$6)=0,0,$J$6-MOD(AF36,$J$6))</f>
        <v>1</v>
      </c>
      <c r="AG37" s="42">
        <f t="shared" ref="AG37" si="16">IF(MOD(AG36,$J$6)=0,0,$J$6-MOD(AG36,$J$6))</f>
        <v>0</v>
      </c>
      <c r="AH37" s="42">
        <f t="shared" ref="AH37:AI37" si="17">IF(MOD(AH36,$J$6)=0,0,$J$6-MOD(AH36,$J$6))</f>
        <v>9</v>
      </c>
      <c r="AI37" s="42">
        <f t="shared" si="17"/>
        <v>8</v>
      </c>
      <c r="AJ37" s="42">
        <f t="shared" ref="AJ37" si="18">IF(MOD(AJ36,$J$6)=0,0,$J$6-MOD(AJ36,$J$6))</f>
        <v>7</v>
      </c>
      <c r="AK37" s="42">
        <f t="shared" ref="AK37" si="19">IF(MOD(AK36,$J$6)=0,0,$J$6-MOD(AK36,$J$6))</f>
        <v>6</v>
      </c>
      <c r="AL37" s="42">
        <f t="shared" ref="AL37" si="20">IF(MOD(AL36,$J$6)=0,0,$J$6-MOD(AL36,$J$6))</f>
        <v>5</v>
      </c>
      <c r="AM37" s="42">
        <f t="shared" ref="AM37" si="21">IF(MOD(AM36,$J$6)=0,0,$J$6-MOD(AM36,$J$6))</f>
        <v>4</v>
      </c>
      <c r="AN37" s="42">
        <f t="shared" ref="AN37" si="22">IF(MOD(AN36,$J$6)=0,0,$J$6-MOD(AN36,$J$6))</f>
        <v>3</v>
      </c>
      <c r="AO37" s="42">
        <f t="shared" ref="AO37" si="23">IF(MOD(AO36,$J$6)=0,0,$J$6-MOD(AO36,$J$6))</f>
        <v>2</v>
      </c>
      <c r="AP37" s="42">
        <f t="shared" ref="AP37" si="24">IF(MOD(AP36,$J$6)=0,0,$J$6-MOD(AP36,$J$6))</f>
        <v>1</v>
      </c>
      <c r="AQ37" s="42">
        <f t="shared" ref="AQ37" si="25">IF(MOD(AQ36,$J$6)=0,0,$J$6-MOD(AQ36,$J$6))</f>
        <v>0</v>
      </c>
      <c r="AR37" s="42">
        <f t="shared" ref="AR37" si="26">IF(MOD(AR36,$J$6)=0,0,$J$6-MOD(AR36,$J$6))</f>
        <v>9</v>
      </c>
      <c r="AS37" s="42">
        <f t="shared" ref="AS37" si="27">IF(MOD(AS36,$J$6)=0,0,$J$6-MOD(AS36,$J$6))</f>
        <v>8</v>
      </c>
      <c r="AT37" s="42">
        <f t="shared" ref="AT37" si="28">IF(MOD(AT36,$J$6)=0,0,$J$6-MOD(AT36,$J$6))</f>
        <v>7</v>
      </c>
      <c r="AU37" s="42">
        <f t="shared" ref="AU37" si="29">IF(MOD(AU36,$J$6)=0,0,$J$6-MOD(AU36,$J$6))</f>
        <v>6</v>
      </c>
      <c r="AV37" s="42">
        <f t="shared" ref="AV37" si="30">IF(MOD(AV36,$J$6)=0,0,$J$6-MOD(AV36,$J$6))</f>
        <v>5</v>
      </c>
      <c r="AW37" s="42">
        <f t="shared" ref="AW37" si="31">IF(MOD(AW36,$J$6)=0,0,$J$6-MOD(AW36,$J$6))</f>
        <v>4</v>
      </c>
      <c r="AX37" s="42">
        <f t="shared" ref="AX37:AY37" si="32">IF(MOD(AX36,$J$6)=0,0,$J$6-MOD(AX36,$J$6))</f>
        <v>3</v>
      </c>
      <c r="AY37" s="42">
        <f t="shared" si="32"/>
        <v>2</v>
      </c>
      <c r="AZ37" s="42">
        <f t="shared" ref="AZ37" si="33">IF(MOD(AZ36,$J$6)=0,0,$J$6-MOD(AZ36,$J$6))</f>
        <v>1</v>
      </c>
      <c r="BA37" s="42">
        <f t="shared" ref="BA37" si="34">IF(MOD(BA36,$J$6)=0,0,$J$6-MOD(BA36,$J$6))</f>
        <v>0</v>
      </c>
      <c r="BB37" s="42">
        <f t="shared" ref="BB37" si="35">IF(MOD(BB36,$J$6)=0,0,$J$6-MOD(BB36,$J$6))</f>
        <v>9</v>
      </c>
      <c r="BC37" s="42">
        <f t="shared" ref="BC37" si="36">IF(MOD(BC36,$J$6)=0,0,$J$6-MOD(BC36,$J$6))</f>
        <v>8</v>
      </c>
      <c r="BD37" s="42">
        <f t="shared" ref="BD37" si="37">IF(MOD(BD36,$J$6)=0,0,$J$6-MOD(BD36,$J$6))</f>
        <v>7</v>
      </c>
      <c r="BE37" s="42">
        <f t="shared" ref="BE37" si="38">IF(MOD(BE36,$J$6)=0,0,$J$6-MOD(BE36,$J$6))</f>
        <v>6</v>
      </c>
      <c r="BF37" s="42">
        <f t="shared" ref="BF37" si="39">IF(MOD(BF36,$J$6)=0,0,$J$6-MOD(BF36,$J$6))</f>
        <v>5</v>
      </c>
      <c r="BG37" s="42">
        <f t="shared" ref="BG37" si="40">IF(MOD(BG36,$J$6)=0,0,$J$6-MOD(BG36,$J$6))</f>
        <v>4</v>
      </c>
      <c r="BH37" s="42">
        <f t="shared" ref="BH37" si="41">IF(MOD(BH36,$J$6)=0,0,$J$6-MOD(BH36,$J$6))</f>
        <v>3</v>
      </c>
      <c r="BI37" s="42">
        <f t="shared" ref="BI37" si="42">IF(MOD(BI36,$J$6)=0,0,$J$6-MOD(BI36,$J$6))</f>
        <v>2</v>
      </c>
      <c r="BJ37" s="42">
        <f t="shared" ref="BJ37" si="43">IF(MOD(BJ36,$J$6)=0,0,$J$6-MOD(BJ36,$J$6))</f>
        <v>1</v>
      </c>
      <c r="BK37" s="42">
        <f t="shared" ref="BK37" si="44">IF(MOD(BK36,$J$6)=0,0,$J$6-MOD(BK36,$J$6))</f>
        <v>0</v>
      </c>
      <c r="BL37" s="42">
        <f t="shared" ref="BL37" si="45">IF(MOD(BL36,$J$6)=0,0,$J$6-MOD(BL36,$J$6))</f>
        <v>9</v>
      </c>
      <c r="BM37" s="42">
        <f t="shared" ref="BM37" si="46">IF(MOD(BM36,$J$6)=0,0,$J$6-MOD(BM36,$J$6))</f>
        <v>8</v>
      </c>
      <c r="BN37" s="42">
        <f t="shared" ref="BN37:BO37" si="47">IF(MOD(BN36,$J$6)=0,0,$J$6-MOD(BN36,$J$6))</f>
        <v>7</v>
      </c>
      <c r="BO37" s="42">
        <f t="shared" si="47"/>
        <v>6</v>
      </c>
      <c r="BP37" s="42">
        <f t="shared" ref="BP37" si="48">IF(MOD(BP36,$J$6)=0,0,$J$6-MOD(BP36,$J$6))</f>
        <v>5</v>
      </c>
      <c r="BQ37" s="42">
        <f t="shared" ref="BQ37" si="49">IF(MOD(BQ36,$J$6)=0,0,$J$6-MOD(BQ36,$J$6))</f>
        <v>4</v>
      </c>
      <c r="BR37" s="42">
        <f t="shared" ref="BR37" si="50">IF(MOD(BR36,$J$6)=0,0,$J$6-MOD(BR36,$J$6))</f>
        <v>3</v>
      </c>
      <c r="BS37" s="42">
        <f t="shared" ref="BS37" si="51">IF(MOD(BS36,$J$6)=0,0,$J$6-MOD(BS36,$J$6))</f>
        <v>2</v>
      </c>
      <c r="BT37" s="42">
        <f t="shared" ref="BT37" si="52">IF(MOD(BT36,$J$6)=0,0,$J$6-MOD(BT36,$J$6))</f>
        <v>1</v>
      </c>
      <c r="BU37" s="42">
        <f t="shared" ref="BU37" si="53">IF(MOD(BU36,$J$6)=0,0,$J$6-MOD(BU36,$J$6))</f>
        <v>0</v>
      </c>
      <c r="BV37" s="42">
        <f t="shared" ref="BV37" si="54">IF(MOD(BV36,$J$6)=0,0,$J$6-MOD(BV36,$J$6))</f>
        <v>9</v>
      </c>
      <c r="BW37" s="42">
        <f t="shared" ref="BW37" si="55">IF(MOD(BW36,$J$6)=0,0,$J$6-MOD(BW36,$J$6))</f>
        <v>8</v>
      </c>
      <c r="BX37" s="42">
        <f t="shared" ref="BX37" si="56">IF(MOD(BX36,$J$6)=0,0,$J$6-MOD(BX36,$J$6))</f>
        <v>7</v>
      </c>
      <c r="BY37" s="42">
        <f t="shared" ref="BY37" si="57">IF(MOD(BY36,$J$6)=0,0,$J$6-MOD(BY36,$J$6))</f>
        <v>6</v>
      </c>
      <c r="BZ37" s="42">
        <f t="shared" ref="BZ37" si="58">IF(MOD(BZ36,$J$6)=0,0,$J$6-MOD(BZ36,$J$6))</f>
        <v>5</v>
      </c>
      <c r="CA37" s="42">
        <f t="shared" ref="CA37" si="59">IF(MOD(CA36,$J$6)=0,0,$J$6-MOD(CA36,$J$6))</f>
        <v>4</v>
      </c>
      <c r="CB37" s="42">
        <f t="shared" ref="CB37" si="60">IF(MOD(CB36,$J$6)=0,0,$J$6-MOD(CB36,$J$6))</f>
        <v>3</v>
      </c>
      <c r="CC37" s="42">
        <f t="shared" ref="CC37" si="61">IF(MOD(CC36,$J$6)=0,0,$J$6-MOD(CC36,$J$6))</f>
        <v>2</v>
      </c>
      <c r="CD37" s="42">
        <f t="shared" ref="CD37:CE37" si="62">IF(MOD(CD36,$J$6)=0,0,$J$6-MOD(CD36,$J$6))</f>
        <v>1</v>
      </c>
      <c r="CE37" s="42">
        <f t="shared" si="62"/>
        <v>0</v>
      </c>
      <c r="CF37" s="42">
        <f t="shared" ref="CF37" si="63">IF(MOD(CF36,$J$6)=0,0,$J$6-MOD(CF36,$J$6))</f>
        <v>9</v>
      </c>
      <c r="CG37" s="42">
        <f t="shared" ref="CG37" si="64">IF(MOD(CG36,$J$6)=0,0,$J$6-MOD(CG36,$J$6))</f>
        <v>8</v>
      </c>
      <c r="CH37" s="42">
        <f t="shared" ref="CH37" si="65">IF(MOD(CH36,$J$6)=0,0,$J$6-MOD(CH36,$J$6))</f>
        <v>7</v>
      </c>
      <c r="CI37" s="42">
        <f t="shared" ref="CI37" si="66">IF(MOD(CI36,$J$6)=0,0,$J$6-MOD(CI36,$J$6))</f>
        <v>6</v>
      </c>
      <c r="CJ37" s="42">
        <f t="shared" ref="CJ37" si="67">IF(MOD(CJ36,$J$6)=0,0,$J$6-MOD(CJ36,$J$6))</f>
        <v>5</v>
      </c>
      <c r="CK37" s="42">
        <f t="shared" ref="CK37" si="68">IF(MOD(CK36,$J$6)=0,0,$J$6-MOD(CK36,$J$6))</f>
        <v>4</v>
      </c>
      <c r="CL37" s="42">
        <f t="shared" ref="CL37" si="69">IF(MOD(CL36,$J$6)=0,0,$J$6-MOD(CL36,$J$6))</f>
        <v>3</v>
      </c>
      <c r="CM37" s="42">
        <f t="shared" ref="CM37" si="70">IF(MOD(CM36,$J$6)=0,0,$J$6-MOD(CM36,$J$6))</f>
        <v>2</v>
      </c>
      <c r="CN37" s="42">
        <f t="shared" ref="CN37" si="71">IF(MOD(CN36,$J$6)=0,0,$J$6-MOD(CN36,$J$6))</f>
        <v>1</v>
      </c>
      <c r="CO37" s="42">
        <f t="shared" ref="CO37" si="72">IF(MOD(CO36,$J$6)=0,0,$J$6-MOD(CO36,$J$6))</f>
        <v>0</v>
      </c>
      <c r="CP37" s="42">
        <f t="shared" ref="CP37" si="73">IF(MOD(CP36,$J$6)=0,0,$J$6-MOD(CP36,$J$6))</f>
        <v>9</v>
      </c>
      <c r="CQ37" s="42">
        <f t="shared" ref="CQ37" si="74">IF(MOD(CQ36,$J$6)=0,0,$J$6-MOD(CQ36,$J$6))</f>
        <v>8</v>
      </c>
      <c r="CR37" s="42">
        <f t="shared" ref="CR37" si="75">IF(MOD(CR36,$J$6)=0,0,$J$6-MOD(CR36,$J$6))</f>
        <v>7</v>
      </c>
      <c r="CS37" s="42">
        <f t="shared" ref="CS37" si="76">IF(MOD(CS36,$J$6)=0,0,$J$6-MOD(CS36,$J$6))</f>
        <v>6</v>
      </c>
      <c r="CT37" s="42">
        <f t="shared" ref="CT37:CU37" si="77">IF(MOD(CT36,$J$6)=0,0,$J$6-MOD(CT36,$J$6))</f>
        <v>5</v>
      </c>
      <c r="CU37" s="42">
        <f t="shared" si="77"/>
        <v>4</v>
      </c>
      <c r="CV37" s="42">
        <f t="shared" ref="CV37" si="78">IF(MOD(CV36,$J$6)=0,0,$J$6-MOD(CV36,$J$6))</f>
        <v>3</v>
      </c>
      <c r="CW37" s="42">
        <f t="shared" ref="CW37" si="79">IF(MOD(CW36,$J$6)=0,0,$J$6-MOD(CW36,$J$6))</f>
        <v>2</v>
      </c>
      <c r="CX37" s="42">
        <f t="shared" ref="CX37" si="80">IF(MOD(CX36,$J$6)=0,0,$J$6-MOD(CX36,$J$6))</f>
        <v>1</v>
      </c>
      <c r="CY37" s="42">
        <f t="shared" ref="CY37" si="81">IF(MOD(CY36,$J$6)=0,0,$J$6-MOD(CY36,$J$6))</f>
        <v>0</v>
      </c>
      <c r="CZ37" s="42">
        <f t="shared" ref="CZ37" si="82">IF(MOD(CZ36,$J$6)=0,0,$J$6-MOD(CZ36,$J$6))</f>
        <v>9</v>
      </c>
      <c r="DA37" s="42">
        <f t="shared" ref="DA37" si="83">IF(MOD(DA36,$J$6)=0,0,$J$6-MOD(DA36,$J$6))</f>
        <v>8</v>
      </c>
      <c r="DB37" s="42">
        <f t="shared" ref="DB37" si="84">IF(MOD(DB36,$J$6)=0,0,$J$6-MOD(DB36,$J$6))</f>
        <v>7</v>
      </c>
      <c r="DC37" s="42">
        <f t="shared" ref="DC37" si="85">IF(MOD(DC36,$J$6)=0,0,$J$6-MOD(DC36,$J$6))</f>
        <v>6</v>
      </c>
      <c r="DD37" s="42">
        <f t="shared" ref="DD37" si="86">IF(MOD(DD36,$J$6)=0,0,$J$6-MOD(DD36,$J$6))</f>
        <v>5</v>
      </c>
      <c r="DE37" s="42">
        <f t="shared" ref="DE37" si="87">IF(MOD(DE36,$J$6)=0,0,$J$6-MOD(DE36,$J$6))</f>
        <v>4</v>
      </c>
      <c r="DF37" s="42">
        <f t="shared" ref="DF37" si="88">IF(MOD(DF36,$J$6)=0,0,$J$6-MOD(DF36,$J$6))</f>
        <v>3</v>
      </c>
      <c r="DG37" s="42">
        <f t="shared" ref="DG37" si="89">IF(MOD(DG36,$J$6)=0,0,$J$6-MOD(DG36,$J$6))</f>
        <v>2</v>
      </c>
      <c r="DH37" s="42">
        <f t="shared" ref="DH37" si="90">IF(MOD(DH36,$J$6)=0,0,$J$6-MOD(DH36,$J$6))</f>
        <v>1</v>
      </c>
      <c r="DI37" s="42">
        <f t="shared" ref="DI37" si="91">IF(MOD(DI36,$J$6)=0,0,$J$6-MOD(DI36,$J$6))</f>
        <v>0</v>
      </c>
      <c r="DJ37" s="42">
        <f t="shared" ref="DJ37:DK37" si="92">IF(MOD(DJ36,$J$6)=0,0,$J$6-MOD(DJ36,$J$6))</f>
        <v>9</v>
      </c>
      <c r="DK37" s="42">
        <f t="shared" si="92"/>
        <v>8</v>
      </c>
      <c r="DL37" s="42">
        <f t="shared" ref="DL37" si="93">IF(MOD(DL36,$J$6)=0,0,$J$6-MOD(DL36,$J$6))</f>
        <v>7</v>
      </c>
      <c r="DM37" s="42">
        <f t="shared" ref="DM37" si="94">IF(MOD(DM36,$J$6)=0,0,$J$6-MOD(DM36,$J$6))</f>
        <v>6</v>
      </c>
    </row>
    <row r="38" spans="2:118" s="42" customFormat="1" x14ac:dyDescent="0.3">
      <c r="B38" s="43" t="s">
        <v>10</v>
      </c>
      <c r="C38" s="42">
        <f t="shared" ref="C38:AH38" si="95">_xlfn.BINOM.DIST(C36,$J$4,$B$35,FALSE)</f>
        <v>8.9661764122804803E-4</v>
      </c>
      <c r="D38" s="42">
        <f t="shared" si="95"/>
        <v>6.3066438919228878E-3</v>
      </c>
      <c r="E38" s="42">
        <f t="shared" si="95"/>
        <v>2.2164654257844935E-2</v>
      </c>
      <c r="F38" s="42">
        <f t="shared" si="95"/>
        <v>5.1895985975694912E-2</v>
      </c>
      <c r="G38" s="42">
        <f t="shared" si="95"/>
        <v>9.1068680703725466E-2</v>
      </c>
      <c r="H38" s="42">
        <f t="shared" si="95"/>
        <v>0.12776012017566127</v>
      </c>
      <c r="I38" s="42">
        <f t="shared" si="95"/>
        <v>0.14925920642100193</v>
      </c>
      <c r="J38" s="42">
        <f t="shared" si="95"/>
        <v>0.14936221484503301</v>
      </c>
      <c r="K38" s="42">
        <f t="shared" si="95"/>
        <v>0.13069193798940387</v>
      </c>
      <c r="L38" s="42">
        <f t="shared" si="95"/>
        <v>0.10157913376739494</v>
      </c>
      <c r="M38" s="42">
        <f t="shared" si="95"/>
        <v>7.1007249546579929E-2</v>
      </c>
      <c r="N38" s="43">
        <f t="shared" si="95"/>
        <v>4.509287784117464E-2</v>
      </c>
      <c r="O38" s="42">
        <f t="shared" si="95"/>
        <v>2.6231565410828262E-2</v>
      </c>
      <c r="P38" s="42">
        <f t="shared" si="95"/>
        <v>1.4075949629593427E-2</v>
      </c>
      <c r="Q38" s="42">
        <f t="shared" si="95"/>
        <v>7.0088320619404237E-3</v>
      </c>
      <c r="R38" s="42">
        <f t="shared" si="95"/>
        <v>3.2549873859317553E-3</v>
      </c>
      <c r="S38" s="42">
        <f t="shared" si="95"/>
        <v>1.4161946929733269E-3</v>
      </c>
      <c r="T38" s="42">
        <f t="shared" si="95"/>
        <v>5.7951700991235803E-4</v>
      </c>
      <c r="U38" s="42">
        <f t="shared" si="95"/>
        <v>2.2381239325385948E-4</v>
      </c>
      <c r="V38" s="42">
        <f t="shared" si="95"/>
        <v>8.183122845132239E-5</v>
      </c>
      <c r="W38" s="42">
        <f t="shared" si="95"/>
        <v>2.8403737991437281E-5</v>
      </c>
      <c r="X38" s="42">
        <f t="shared" si="95"/>
        <v>9.3829693479880094E-6</v>
      </c>
      <c r="Y38" s="42">
        <f t="shared" si="95"/>
        <v>2.9566449306901162E-6</v>
      </c>
      <c r="Z38" s="42">
        <f t="shared" si="95"/>
        <v>8.905332557466152E-7</v>
      </c>
      <c r="AA38" s="42">
        <f t="shared" si="95"/>
        <v>2.5687080424414295E-7</v>
      </c>
      <c r="AB38" s="42">
        <f t="shared" si="95"/>
        <v>7.1079998391808925E-8</v>
      </c>
      <c r="AC38" s="42">
        <f t="shared" si="95"/>
        <v>1.8899196896818797E-8</v>
      </c>
      <c r="AD38" s="42">
        <f t="shared" si="95"/>
        <v>4.8355433105118313E-9</v>
      </c>
      <c r="AE38" s="42">
        <f t="shared" si="95"/>
        <v>1.1922000329057066E-9</v>
      </c>
      <c r="AF38" s="42">
        <f t="shared" si="95"/>
        <v>2.836018069280921E-10</v>
      </c>
      <c r="AG38" s="42">
        <f t="shared" si="95"/>
        <v>6.5169046455135619E-11</v>
      </c>
      <c r="AH38" s="42">
        <f t="shared" si="95"/>
        <v>1.4482010323363416E-11</v>
      </c>
      <c r="AI38" s="42">
        <f t="shared" ref="AI38:BN38" si="96">_xlfn.BINOM.DIST(AI36,$J$4,$B$35,FALSE)</f>
        <v>3.1154687063395315E-12</v>
      </c>
      <c r="AJ38" s="42">
        <f t="shared" si="96"/>
        <v>6.4945504872309265E-13</v>
      </c>
      <c r="AK38" s="42">
        <f t="shared" si="96"/>
        <v>1.3131209638149465E-13</v>
      </c>
      <c r="AL38" s="42">
        <f t="shared" si="96"/>
        <v>2.5773057426430089E-14</v>
      </c>
      <c r="AM38" s="42">
        <f t="shared" si="96"/>
        <v>4.9145886477397907E-15</v>
      </c>
      <c r="AN38" s="42">
        <f t="shared" si="96"/>
        <v>9.1117846713546819E-16</v>
      </c>
      <c r="AO38" s="42">
        <f t="shared" si="96"/>
        <v>1.6437353735891506E-16</v>
      </c>
      <c r="AP38" s="42">
        <f t="shared" si="96"/>
        <v>2.8871754734911723E-17</v>
      </c>
      <c r="AQ38" s="42">
        <f t="shared" si="96"/>
        <v>4.9409754177982829E-18</v>
      </c>
      <c r="AR38" s="42">
        <f t="shared" si="96"/>
        <v>8.2436917539793727E-19</v>
      </c>
      <c r="AS38" s="42">
        <f t="shared" si="96"/>
        <v>1.3417096655027636E-19</v>
      </c>
      <c r="AT38" s="42">
        <f t="shared" si="96"/>
        <v>2.1314205898448446E-20</v>
      </c>
      <c r="AU38" s="42">
        <f t="shared" si="96"/>
        <v>3.3066505198186234E-21</v>
      </c>
      <c r="AV38" s="42">
        <f t="shared" si="96"/>
        <v>5.0123355168909422E-22</v>
      </c>
      <c r="AW38" s="42">
        <f t="shared" si="96"/>
        <v>7.4274368980602858E-23</v>
      </c>
      <c r="AX38" s="42">
        <f t="shared" si="96"/>
        <v>1.0764401301536736E-23</v>
      </c>
      <c r="AY38" s="42">
        <f t="shared" si="96"/>
        <v>1.5264735742617842E-24</v>
      </c>
      <c r="AZ38" s="42">
        <f t="shared" si="96"/>
        <v>2.1189734719122502E-25</v>
      </c>
      <c r="BA38" s="42">
        <f t="shared" si="96"/>
        <v>2.8805755313822084E-26</v>
      </c>
      <c r="BB38" s="42">
        <f t="shared" si="96"/>
        <v>3.8364016265258522E-27</v>
      </c>
      <c r="BC38" s="42">
        <f t="shared" si="96"/>
        <v>5.0075662256306297E-28</v>
      </c>
      <c r="BD38" s="42">
        <f t="shared" si="96"/>
        <v>6.4083702313238208E-29</v>
      </c>
      <c r="BE38" s="42">
        <f t="shared" si="96"/>
        <v>8.043427656599825E-30</v>
      </c>
      <c r="BF38" s="42">
        <f t="shared" si="96"/>
        <v>9.9050378344776634E-31</v>
      </c>
      <c r="BG38" s="42">
        <f t="shared" si="96"/>
        <v>1.1971150798916061E-31</v>
      </c>
      <c r="BH38" s="42">
        <f t="shared" si="96"/>
        <v>1.4204264021088674E-32</v>
      </c>
      <c r="BI38" s="42">
        <f t="shared" si="96"/>
        <v>1.6551528706898965E-33</v>
      </c>
      <c r="BJ38" s="42">
        <f t="shared" si="96"/>
        <v>1.8946235267538419E-34</v>
      </c>
      <c r="BK38" s="42">
        <f t="shared" si="96"/>
        <v>2.1310701021539045E-35</v>
      </c>
      <c r="BL38" s="42">
        <f t="shared" si="96"/>
        <v>2.356041706348966E-36</v>
      </c>
      <c r="BM38" s="42">
        <f t="shared" si="96"/>
        <v>2.5609148982053805E-37</v>
      </c>
      <c r="BN38" s="42">
        <f t="shared" si="96"/>
        <v>2.7374552320360831E-38</v>
      </c>
      <c r="BO38" s="42">
        <f t="shared" ref="BO38:CT38" si="97">_xlfn.BINOM.DIST(BO36,$J$4,$B$35,FALSE)</f>
        <v>2.87837797269495E-39</v>
      </c>
      <c r="BP38" s="42">
        <f t="shared" si="97"/>
        <v>2.9778536885852166E-40</v>
      </c>
      <c r="BQ38" s="42">
        <f t="shared" si="97"/>
        <v>3.0319092964588469E-41</v>
      </c>
      <c r="BR38" s="42">
        <f t="shared" si="97"/>
        <v>3.0386862225667162E-42</v>
      </c>
      <c r="BS38" s="42">
        <f t="shared" si="97"/>
        <v>2.9985330798133049E-43</v>
      </c>
      <c r="BT38" s="42">
        <f t="shared" si="97"/>
        <v>2.9139283867400071E-44</v>
      </c>
      <c r="BU38" s="42">
        <f t="shared" si="97"/>
        <v>2.7892468408615844E-45</v>
      </c>
      <c r="BV38" s="42">
        <f t="shared" si="97"/>
        <v>2.6303981230415595E-46</v>
      </c>
      <c r="BW38" s="42">
        <f t="shared" si="97"/>
        <v>2.444378287984856E-47</v>
      </c>
      <c r="BX38" s="42">
        <f t="shared" si="97"/>
        <v>2.238779399491024E-48</v>
      </c>
      <c r="BY38" s="42">
        <f t="shared" si="97"/>
        <v>2.0213029830892788E-49</v>
      </c>
      <c r="BZ38" s="42">
        <f t="shared" si="97"/>
        <v>1.7993176957355519E-50</v>
      </c>
      <c r="CA38" s="42">
        <f t="shared" si="97"/>
        <v>1.5794925869634118E-51</v>
      </c>
      <c r="CB38" s="42">
        <f t="shared" si="97"/>
        <v>1.367526049318921E-52</v>
      </c>
      <c r="CC38" s="42">
        <f t="shared" si="97"/>
        <v>1.167978708045867E-53</v>
      </c>
      <c r="CD38" s="42">
        <f t="shared" si="97"/>
        <v>9.8420758251522681E-55</v>
      </c>
      <c r="CE38" s="42">
        <f t="shared" si="97"/>
        <v>8.1839000067843851E-56</v>
      </c>
      <c r="CF38" s="42">
        <f t="shared" si="97"/>
        <v>6.7161963436126365E-57</v>
      </c>
      <c r="CG38" s="42">
        <f t="shared" si="97"/>
        <v>5.4405384543816147E-58</v>
      </c>
      <c r="CH38" s="42">
        <f t="shared" si="97"/>
        <v>4.3509107946686263E-59</v>
      </c>
      <c r="CI38" s="42">
        <f t="shared" si="97"/>
        <v>3.4355880613527724E-60</v>
      </c>
      <c r="CJ38" s="42">
        <f t="shared" si="97"/>
        <v>2.6789581245672005E-61</v>
      </c>
      <c r="CK38" s="42">
        <f t="shared" si="97"/>
        <v>2.0631679523545268E-62</v>
      </c>
      <c r="CL38" s="42">
        <f t="shared" si="97"/>
        <v>1.5695152949779781E-63</v>
      </c>
      <c r="CM38" s="42">
        <f t="shared" si="97"/>
        <v>1.1795489892538511E-64</v>
      </c>
      <c r="CN38" s="42">
        <f t="shared" si="97"/>
        <v>8.7587418840538641E-66</v>
      </c>
      <c r="CO38" s="42">
        <f t="shared" si="97"/>
        <v>6.4268385161038521E-67</v>
      </c>
      <c r="CP38" s="42">
        <f t="shared" si="97"/>
        <v>4.6605411758761219E-68</v>
      </c>
      <c r="CQ38" s="42">
        <f t="shared" si="97"/>
        <v>3.3404950142150447E-69</v>
      </c>
      <c r="CR38" s="42">
        <f t="shared" si="97"/>
        <v>2.3668563707802225E-70</v>
      </c>
      <c r="CS38" s="42">
        <f t="shared" si="97"/>
        <v>1.6579428684209633E-71</v>
      </c>
      <c r="CT38" s="42">
        <f t="shared" si="97"/>
        <v>1.1482930011642526E-72</v>
      </c>
      <c r="CU38" s="42">
        <f t="shared" ref="CU38:DM38" si="98">_xlfn.BINOM.DIST(CU36,$J$4,$B$35,FALSE)</f>
        <v>7.8644664582550146E-74</v>
      </c>
      <c r="CV38" s="42">
        <f t="shared" si="98"/>
        <v>5.3267963460467174E-75</v>
      </c>
      <c r="CW38" s="42">
        <f t="shared" si="98"/>
        <v>3.5685281643879823E-76</v>
      </c>
      <c r="CX38" s="42">
        <f t="shared" si="98"/>
        <v>2.3647397878489159E-77</v>
      </c>
      <c r="CY38" s="42">
        <f t="shared" si="98"/>
        <v>1.5502183053676558E-78</v>
      </c>
      <c r="CZ38" s="42">
        <f t="shared" si="98"/>
        <v>1.0054508165104418E-79</v>
      </c>
      <c r="DA38" s="42">
        <f t="shared" si="98"/>
        <v>6.4525237111477036E-81</v>
      </c>
      <c r="DB38" s="42">
        <f t="shared" si="98"/>
        <v>4.097705128696815E-82</v>
      </c>
      <c r="DC38" s="42">
        <f t="shared" si="98"/>
        <v>2.5753414340052904E-83</v>
      </c>
      <c r="DD38" s="42">
        <f t="shared" si="98"/>
        <v>1.601960717172833E-84</v>
      </c>
      <c r="DE38" s="42">
        <f t="shared" si="98"/>
        <v>9.8634989011958833E-86</v>
      </c>
      <c r="DF38" s="42">
        <f t="shared" si="98"/>
        <v>6.0118847427041655E-87</v>
      </c>
      <c r="DG38" s="42">
        <f t="shared" si="98"/>
        <v>3.6276760233974389E-88</v>
      </c>
      <c r="DH38" s="42">
        <f t="shared" si="98"/>
        <v>2.1673125380223217E-89</v>
      </c>
      <c r="DI38" s="42">
        <f t="shared" si="98"/>
        <v>1.2821124236786021E-90</v>
      </c>
      <c r="DJ38" s="42">
        <f t="shared" si="98"/>
        <v>7.510655534975866E-92</v>
      </c>
      <c r="DK38" s="42">
        <f t="shared" si="98"/>
        <v>4.3572427944023323E-93</v>
      </c>
      <c r="DL38" s="42">
        <f t="shared" si="98"/>
        <v>2.5035844195102833E-94</v>
      </c>
      <c r="DM38" s="42">
        <f t="shared" si="98"/>
        <v>1.4248300175448468E-95</v>
      </c>
      <c r="DN38" s="42">
        <f>SUM(C38:DM38)</f>
        <v>1</v>
      </c>
    </row>
    <row r="39" spans="2:118" s="42" customFormat="1" x14ac:dyDescent="0.3">
      <c r="B39" s="43" t="s">
        <v>9</v>
      </c>
      <c r="C39" s="42">
        <f>C38*$J$5*52</f>
        <v>0.18649646937543399</v>
      </c>
      <c r="D39" s="42">
        <f t="shared" ref="D39:BO39" si="99">D38*$J$5*52</f>
        <v>1.3117819295199606</v>
      </c>
      <c r="E39" s="42">
        <f t="shared" si="99"/>
        <v>4.6102480856317465</v>
      </c>
      <c r="F39" s="42">
        <f t="shared" si="99"/>
        <v>10.794365082944541</v>
      </c>
      <c r="G39" s="42">
        <f t="shared" si="99"/>
        <v>18.942285586374897</v>
      </c>
      <c r="H39" s="42">
        <f t="shared" si="99"/>
        <v>26.574104996537542</v>
      </c>
      <c r="I39" s="42">
        <f t="shared" si="99"/>
        <v>31.045914935568401</v>
      </c>
      <c r="J39" s="42">
        <f t="shared" si="99"/>
        <v>31.067340687766865</v>
      </c>
      <c r="K39" s="42">
        <f t="shared" si="99"/>
        <v>27.183923101796005</v>
      </c>
      <c r="L39" s="42">
        <f t="shared" si="99"/>
        <v>21.128459823618147</v>
      </c>
      <c r="M39" s="42">
        <f t="shared" si="99"/>
        <v>14.769507905688625</v>
      </c>
      <c r="N39" s="43">
        <f t="shared" si="99"/>
        <v>9.379318590964326</v>
      </c>
      <c r="O39" s="42">
        <f t="shared" si="99"/>
        <v>5.4561656054522789</v>
      </c>
      <c r="P39" s="42">
        <f t="shared" si="99"/>
        <v>2.9277975229554327</v>
      </c>
      <c r="Q39" s="42">
        <f t="shared" si="99"/>
        <v>1.4578370688836082</v>
      </c>
      <c r="R39" s="42">
        <f t="shared" si="99"/>
        <v>0.67703737627380511</v>
      </c>
      <c r="S39" s="42">
        <f t="shared" si="99"/>
        <v>0.29456849613845199</v>
      </c>
      <c r="T39" s="42">
        <f t="shared" si="99"/>
        <v>0.12053953806177047</v>
      </c>
      <c r="U39" s="42">
        <f t="shared" si="99"/>
        <v>4.6552977796802772E-2</v>
      </c>
      <c r="V39" s="42">
        <f t="shared" si="99"/>
        <v>1.7020895517875057E-2</v>
      </c>
      <c r="W39" s="42">
        <f t="shared" si="99"/>
        <v>5.9079775022189539E-3</v>
      </c>
      <c r="X39" s="42">
        <f t="shared" si="99"/>
        <v>1.951657624381506E-3</v>
      </c>
      <c r="Y39" s="42">
        <f t="shared" si="99"/>
        <v>6.1498214558354416E-4</v>
      </c>
      <c r="Z39" s="42">
        <f t="shared" si="99"/>
        <v>1.8523091719529596E-4</v>
      </c>
      <c r="AA39" s="42">
        <f t="shared" si="99"/>
        <v>5.3429127282781733E-5</v>
      </c>
      <c r="AB39" s="42">
        <f t="shared" si="99"/>
        <v>1.4784639665496257E-5</v>
      </c>
      <c r="AC39" s="42">
        <f t="shared" si="99"/>
        <v>3.9310329545383098E-6</v>
      </c>
      <c r="AD39" s="42">
        <f t="shared" si="99"/>
        <v>1.0057930085864609E-6</v>
      </c>
      <c r="AE39" s="42">
        <f t="shared" si="99"/>
        <v>2.47977606844387E-7</v>
      </c>
      <c r="AF39" s="42">
        <f t="shared" si="99"/>
        <v>5.898917584104316E-8</v>
      </c>
      <c r="AG39" s="42">
        <f t="shared" si="99"/>
        <v>1.3555161662668209E-8</v>
      </c>
      <c r="AH39" s="42">
        <f t="shared" si="99"/>
        <v>3.0122581472595907E-9</v>
      </c>
      <c r="AI39" s="42">
        <f t="shared" si="99"/>
        <v>6.4801749091862252E-10</v>
      </c>
      <c r="AJ39" s="42">
        <f t="shared" si="99"/>
        <v>1.3508665013440327E-10</v>
      </c>
      <c r="AK39" s="42">
        <f t="shared" si="99"/>
        <v>2.7312916047350885E-11</v>
      </c>
      <c r="AL39" s="42">
        <f t="shared" si="99"/>
        <v>5.3607959446974585E-12</v>
      </c>
      <c r="AM39" s="42">
        <f t="shared" si="99"/>
        <v>1.0222344387298765E-12</v>
      </c>
      <c r="AN39" s="42">
        <f t="shared" si="99"/>
        <v>1.8952512116417739E-13</v>
      </c>
      <c r="AO39" s="42">
        <f t="shared" si="99"/>
        <v>3.4189695770654332E-14</v>
      </c>
      <c r="AP39" s="42">
        <f t="shared" si="99"/>
        <v>6.0053249848616387E-15</v>
      </c>
      <c r="AQ39" s="42">
        <f t="shared" si="99"/>
        <v>1.0277228869020428E-15</v>
      </c>
      <c r="AR39" s="42">
        <f t="shared" si="99"/>
        <v>1.7146878848277095E-16</v>
      </c>
      <c r="AS39" s="42">
        <f t="shared" si="99"/>
        <v>2.7907561042457483E-17</v>
      </c>
      <c r="AT39" s="42">
        <f t="shared" si="99"/>
        <v>4.433354826877277E-18</v>
      </c>
      <c r="AU39" s="42">
        <f t="shared" si="99"/>
        <v>6.8778330812227368E-19</v>
      </c>
      <c r="AV39" s="42">
        <f t="shared" si="99"/>
        <v>1.042565787513316E-19</v>
      </c>
      <c r="AW39" s="42">
        <f t="shared" si="99"/>
        <v>1.5449068747965394E-20</v>
      </c>
      <c r="AX39" s="42">
        <f t="shared" si="99"/>
        <v>2.2389954707196409E-21</v>
      </c>
      <c r="AY39" s="42">
        <f t="shared" si="99"/>
        <v>3.1750650344645111E-22</v>
      </c>
      <c r="AZ39" s="42">
        <f t="shared" si="99"/>
        <v>4.4074648215774805E-23</v>
      </c>
      <c r="BA39" s="42">
        <f t="shared" si="99"/>
        <v>5.9915971052749932E-24</v>
      </c>
      <c r="BB39" s="42">
        <f t="shared" si="99"/>
        <v>7.9797153831737724E-25</v>
      </c>
      <c r="BC39" s="42">
        <f t="shared" si="99"/>
        <v>1.041573774931171E-25</v>
      </c>
      <c r="BD39" s="42">
        <f t="shared" si="99"/>
        <v>1.3329410081153546E-26</v>
      </c>
      <c r="BE39" s="42">
        <f t="shared" si="99"/>
        <v>1.6730329525727635E-27</v>
      </c>
      <c r="BF39" s="42">
        <f t="shared" si="99"/>
        <v>2.0602478695713541E-28</v>
      </c>
      <c r="BG39" s="42">
        <f t="shared" si="99"/>
        <v>2.4899993661745406E-29</v>
      </c>
      <c r="BH39" s="42">
        <f t="shared" si="99"/>
        <v>2.9544869163864441E-30</v>
      </c>
      <c r="BI39" s="42">
        <f t="shared" si="99"/>
        <v>3.4427179710349848E-31</v>
      </c>
      <c r="BJ39" s="42">
        <f t="shared" si="99"/>
        <v>3.9408169356479911E-32</v>
      </c>
      <c r="BK39" s="42">
        <f t="shared" si="99"/>
        <v>4.4326258124801212E-33</v>
      </c>
      <c r="BL39" s="42">
        <f t="shared" si="99"/>
        <v>4.9005667492058491E-34</v>
      </c>
      <c r="BM39" s="42">
        <f t="shared" si="99"/>
        <v>5.3267029882671917E-35</v>
      </c>
      <c r="BN39" s="42">
        <f t="shared" si="99"/>
        <v>5.6939068826350529E-36</v>
      </c>
      <c r="BO39" s="42">
        <f t="shared" si="99"/>
        <v>5.9870261832054959E-37</v>
      </c>
      <c r="BP39" s="42">
        <f t="shared" ref="BP39:DJ39" si="100">BP38*$J$5*52</f>
        <v>6.1939356722572508E-38</v>
      </c>
      <c r="BQ39" s="42">
        <f t="shared" si="100"/>
        <v>6.3063713366344018E-39</v>
      </c>
      <c r="BR39" s="42">
        <f t="shared" si="100"/>
        <v>6.3204673429387698E-40</v>
      </c>
      <c r="BS39" s="42">
        <f t="shared" si="100"/>
        <v>6.2369488060116742E-41</v>
      </c>
      <c r="BT39" s="42">
        <f t="shared" si="100"/>
        <v>6.0609710444192141E-42</v>
      </c>
      <c r="BU39" s="42">
        <f t="shared" si="100"/>
        <v>5.8016334289920952E-43</v>
      </c>
      <c r="BV39" s="42">
        <f t="shared" si="100"/>
        <v>5.4712280959264435E-44</v>
      </c>
      <c r="BW39" s="42">
        <f t="shared" si="100"/>
        <v>5.0843068390085007E-45</v>
      </c>
      <c r="BX39" s="42">
        <f t="shared" si="100"/>
        <v>4.6566611509413303E-46</v>
      </c>
      <c r="BY39" s="42">
        <f t="shared" si="100"/>
        <v>4.2043102048256999E-47</v>
      </c>
      <c r="BZ39" s="42">
        <f t="shared" si="100"/>
        <v>3.7425808071299479E-48</v>
      </c>
      <c r="CA39" s="42">
        <f t="shared" si="100"/>
        <v>3.2853445808838965E-49</v>
      </c>
      <c r="CB39" s="42">
        <f t="shared" si="100"/>
        <v>2.8444541825833555E-50</v>
      </c>
      <c r="CC39" s="42">
        <f t="shared" si="100"/>
        <v>2.4293957127354033E-51</v>
      </c>
      <c r="CD39" s="42">
        <f t="shared" si="100"/>
        <v>2.0471517716316719E-52</v>
      </c>
      <c r="CE39" s="42">
        <f t="shared" si="100"/>
        <v>1.7022512014111521E-53</v>
      </c>
      <c r="CF39" s="42">
        <f t="shared" si="100"/>
        <v>1.3969688394714283E-54</v>
      </c>
      <c r="CG39" s="42">
        <f t="shared" si="100"/>
        <v>1.1316319985113758E-55</v>
      </c>
      <c r="CH39" s="42">
        <f t="shared" si="100"/>
        <v>9.0498944529107427E-57</v>
      </c>
      <c r="CI39" s="42">
        <f t="shared" si="100"/>
        <v>7.1460231676137661E-58</v>
      </c>
      <c r="CJ39" s="42">
        <f t="shared" si="100"/>
        <v>5.5722328990997767E-59</v>
      </c>
      <c r="CK39" s="42">
        <f t="shared" si="100"/>
        <v>4.291389340897416E-60</v>
      </c>
      <c r="CL39" s="42">
        <f t="shared" si="100"/>
        <v>3.2645918135541945E-61</v>
      </c>
      <c r="CM39" s="42">
        <f t="shared" si="100"/>
        <v>2.4534618976480104E-62</v>
      </c>
      <c r="CN39" s="42">
        <f t="shared" si="100"/>
        <v>1.8218183118832038E-63</v>
      </c>
      <c r="CO39" s="42">
        <f t="shared" si="100"/>
        <v>1.3367824113496012E-64</v>
      </c>
      <c r="CP39" s="42">
        <f t="shared" si="100"/>
        <v>9.6939256458223344E-66</v>
      </c>
      <c r="CQ39" s="42">
        <f t="shared" si="100"/>
        <v>6.9482296295672937E-67</v>
      </c>
      <c r="CR39" s="42">
        <f t="shared" si="100"/>
        <v>4.9230612512228631E-68</v>
      </c>
      <c r="CS39" s="42">
        <f t="shared" si="100"/>
        <v>3.4485211663156037E-69</v>
      </c>
      <c r="CT39" s="42">
        <f t="shared" si="100"/>
        <v>2.3884494424216454E-70</v>
      </c>
      <c r="CU39" s="42">
        <f t="shared" si="100"/>
        <v>1.6358090233170431E-71</v>
      </c>
      <c r="CV39" s="42">
        <f t="shared" si="100"/>
        <v>1.1079736399777173E-72</v>
      </c>
      <c r="CW39" s="42">
        <f t="shared" si="100"/>
        <v>7.4225385819270028E-74</v>
      </c>
      <c r="CX39" s="42">
        <f t="shared" si="100"/>
        <v>4.9186587587257453E-75</v>
      </c>
      <c r="CY39" s="42">
        <f t="shared" si="100"/>
        <v>3.2244540751647242E-76</v>
      </c>
      <c r="CZ39" s="42">
        <f t="shared" si="100"/>
        <v>2.0913376983417191E-77</v>
      </c>
      <c r="DA39" s="42">
        <f t="shared" si="100"/>
        <v>1.3421249319187223E-78</v>
      </c>
      <c r="DB39" s="42">
        <f t="shared" si="100"/>
        <v>8.5232266676893755E-80</v>
      </c>
      <c r="DC39" s="42">
        <f t="shared" si="100"/>
        <v>5.3567101827310041E-81</v>
      </c>
      <c r="DD39" s="42">
        <f t="shared" si="100"/>
        <v>3.3320782917194927E-82</v>
      </c>
      <c r="DE39" s="42">
        <f t="shared" si="100"/>
        <v>2.0516077714487438E-83</v>
      </c>
      <c r="DF39" s="42">
        <f t="shared" si="100"/>
        <v>1.2504720264824665E-84</v>
      </c>
      <c r="DG39" s="42">
        <f t="shared" si="100"/>
        <v>7.5455661286666726E-86</v>
      </c>
      <c r="DH39" s="42">
        <f t="shared" si="100"/>
        <v>4.5080100790864287E-87</v>
      </c>
      <c r="DI39" s="42">
        <f t="shared" si="100"/>
        <v>2.6667938412514924E-88</v>
      </c>
      <c r="DJ39" s="42">
        <f t="shared" si="100"/>
        <v>1.5622163512749802E-89</v>
      </c>
      <c r="DK39" s="42">
        <f t="shared" ref="DK39" si="101">DK38*$J$5*52</f>
        <v>9.0630650123568518E-91</v>
      </c>
      <c r="DL39" s="42">
        <f t="shared" ref="DL39" si="102">DL38*$J$5*52</f>
        <v>5.207455592581389E-92</v>
      </c>
      <c r="DM39" s="42">
        <f t="shared" ref="DM39" si="103">DM38*$J$5*52</f>
        <v>2.9636464364932813E-93</v>
      </c>
      <c r="DN39" s="42">
        <f>SUM(C39:DM39)</f>
        <v>208</v>
      </c>
    </row>
    <row r="40" spans="2:118" s="42" customFormat="1" x14ac:dyDescent="0.3">
      <c r="B40" s="43" t="s">
        <v>15</v>
      </c>
      <c r="C40" s="42">
        <v>0</v>
      </c>
      <c r="D40" s="42">
        <f>D37/(D36+D37)</f>
        <v>0.9</v>
      </c>
      <c r="E40" s="42">
        <f t="shared" ref="E40:BP40" si="104">E37/(E36+E37)</f>
        <v>0.8</v>
      </c>
      <c r="F40" s="42">
        <f t="shared" si="104"/>
        <v>0.7</v>
      </c>
      <c r="G40" s="42">
        <f t="shared" si="104"/>
        <v>0.6</v>
      </c>
      <c r="H40" s="42">
        <f t="shared" si="104"/>
        <v>0.5</v>
      </c>
      <c r="I40" s="42">
        <f t="shared" si="104"/>
        <v>0.4</v>
      </c>
      <c r="J40" s="42">
        <f t="shared" si="104"/>
        <v>0.3</v>
      </c>
      <c r="K40" s="42">
        <f t="shared" si="104"/>
        <v>0.2</v>
      </c>
      <c r="L40" s="42">
        <f t="shared" si="104"/>
        <v>0.1</v>
      </c>
      <c r="M40" s="42">
        <f t="shared" si="104"/>
        <v>0</v>
      </c>
      <c r="N40" s="43">
        <f t="shared" si="104"/>
        <v>0.45</v>
      </c>
      <c r="O40" s="42">
        <f t="shared" si="104"/>
        <v>0.4</v>
      </c>
      <c r="P40" s="42">
        <f t="shared" si="104"/>
        <v>0.35</v>
      </c>
      <c r="Q40" s="42">
        <f t="shared" si="104"/>
        <v>0.3</v>
      </c>
      <c r="R40" s="42">
        <f t="shared" si="104"/>
        <v>0.25</v>
      </c>
      <c r="S40" s="42">
        <f t="shared" si="104"/>
        <v>0.2</v>
      </c>
      <c r="T40" s="42">
        <f t="shared" si="104"/>
        <v>0.15</v>
      </c>
      <c r="U40" s="42">
        <f t="shared" si="104"/>
        <v>0.1</v>
      </c>
      <c r="V40" s="42">
        <f t="shared" si="104"/>
        <v>0.05</v>
      </c>
      <c r="W40" s="42">
        <f t="shared" si="104"/>
        <v>0</v>
      </c>
      <c r="X40" s="42">
        <f t="shared" si="104"/>
        <v>0.3</v>
      </c>
      <c r="Y40" s="42">
        <f t="shared" si="104"/>
        <v>0.26666666666666666</v>
      </c>
      <c r="Z40" s="42">
        <f t="shared" si="104"/>
        <v>0.23333333333333334</v>
      </c>
      <c r="AA40" s="42">
        <f t="shared" si="104"/>
        <v>0.2</v>
      </c>
      <c r="AB40" s="42">
        <f t="shared" si="104"/>
        <v>0.16666666666666666</v>
      </c>
      <c r="AC40" s="42">
        <f t="shared" si="104"/>
        <v>0.13333333333333333</v>
      </c>
      <c r="AD40" s="42">
        <f t="shared" si="104"/>
        <v>0.1</v>
      </c>
      <c r="AE40" s="42">
        <f t="shared" si="104"/>
        <v>6.6666666666666666E-2</v>
      </c>
      <c r="AF40" s="42">
        <f t="shared" si="104"/>
        <v>3.3333333333333333E-2</v>
      </c>
      <c r="AG40" s="42">
        <f t="shared" si="104"/>
        <v>0</v>
      </c>
      <c r="AH40" s="42">
        <f t="shared" si="104"/>
        <v>0.22500000000000001</v>
      </c>
      <c r="AI40" s="42">
        <f t="shared" si="104"/>
        <v>0.2</v>
      </c>
      <c r="AJ40" s="42">
        <f t="shared" si="104"/>
        <v>0.17499999999999999</v>
      </c>
      <c r="AK40" s="42">
        <f t="shared" si="104"/>
        <v>0.15</v>
      </c>
      <c r="AL40" s="42">
        <f t="shared" si="104"/>
        <v>0.125</v>
      </c>
      <c r="AM40" s="42">
        <f t="shared" si="104"/>
        <v>0.1</v>
      </c>
      <c r="AN40" s="42">
        <f t="shared" si="104"/>
        <v>7.4999999999999997E-2</v>
      </c>
      <c r="AO40" s="42">
        <f t="shared" si="104"/>
        <v>0.05</v>
      </c>
      <c r="AP40" s="42">
        <f t="shared" si="104"/>
        <v>2.5000000000000001E-2</v>
      </c>
      <c r="AQ40" s="42">
        <f t="shared" si="104"/>
        <v>0</v>
      </c>
      <c r="AR40" s="42">
        <f t="shared" si="104"/>
        <v>0.18</v>
      </c>
      <c r="AS40" s="42">
        <f t="shared" si="104"/>
        <v>0.16</v>
      </c>
      <c r="AT40" s="42">
        <f t="shared" si="104"/>
        <v>0.14000000000000001</v>
      </c>
      <c r="AU40" s="42">
        <f t="shared" si="104"/>
        <v>0.12</v>
      </c>
      <c r="AV40" s="42">
        <f t="shared" si="104"/>
        <v>0.1</v>
      </c>
      <c r="AW40" s="42">
        <f t="shared" si="104"/>
        <v>0.08</v>
      </c>
      <c r="AX40" s="42">
        <f t="shared" si="104"/>
        <v>0.06</v>
      </c>
      <c r="AY40" s="42">
        <f t="shared" si="104"/>
        <v>0.04</v>
      </c>
      <c r="AZ40" s="42">
        <f t="shared" si="104"/>
        <v>0.02</v>
      </c>
      <c r="BA40" s="42">
        <f t="shared" si="104"/>
        <v>0</v>
      </c>
      <c r="BB40" s="42">
        <f t="shared" si="104"/>
        <v>0.15</v>
      </c>
      <c r="BC40" s="42">
        <f t="shared" si="104"/>
        <v>0.13333333333333333</v>
      </c>
      <c r="BD40" s="42">
        <f t="shared" si="104"/>
        <v>0.11666666666666667</v>
      </c>
      <c r="BE40" s="42">
        <f t="shared" si="104"/>
        <v>0.1</v>
      </c>
      <c r="BF40" s="42">
        <f t="shared" si="104"/>
        <v>8.3333333333333329E-2</v>
      </c>
      <c r="BG40" s="42">
        <f t="shared" si="104"/>
        <v>6.6666666666666666E-2</v>
      </c>
      <c r="BH40" s="42">
        <f t="shared" si="104"/>
        <v>0.05</v>
      </c>
      <c r="BI40" s="42">
        <f t="shared" si="104"/>
        <v>3.3333333333333333E-2</v>
      </c>
      <c r="BJ40" s="42">
        <f t="shared" si="104"/>
        <v>1.6666666666666666E-2</v>
      </c>
      <c r="BK40" s="42">
        <f t="shared" si="104"/>
        <v>0</v>
      </c>
      <c r="BL40" s="42">
        <f t="shared" si="104"/>
        <v>0.12857142857142856</v>
      </c>
      <c r="BM40" s="42">
        <f t="shared" si="104"/>
        <v>0.11428571428571428</v>
      </c>
      <c r="BN40" s="42">
        <f t="shared" si="104"/>
        <v>0.1</v>
      </c>
      <c r="BO40" s="42">
        <f t="shared" si="104"/>
        <v>8.5714285714285715E-2</v>
      </c>
      <c r="BP40" s="42">
        <f t="shared" si="104"/>
        <v>7.1428571428571425E-2</v>
      </c>
      <c r="BQ40" s="42">
        <f t="shared" ref="BQ40:DM40" si="105">BQ37/(BQ36+BQ37)</f>
        <v>5.7142857142857141E-2</v>
      </c>
      <c r="BR40" s="42">
        <f t="shared" si="105"/>
        <v>4.2857142857142858E-2</v>
      </c>
      <c r="BS40" s="42">
        <f t="shared" si="105"/>
        <v>2.8571428571428571E-2</v>
      </c>
      <c r="BT40" s="42">
        <f t="shared" si="105"/>
        <v>1.4285714285714285E-2</v>
      </c>
      <c r="BU40" s="42">
        <f t="shared" si="105"/>
        <v>0</v>
      </c>
      <c r="BV40" s="42">
        <f t="shared" si="105"/>
        <v>0.1125</v>
      </c>
      <c r="BW40" s="42">
        <f t="shared" si="105"/>
        <v>0.1</v>
      </c>
      <c r="BX40" s="42">
        <f t="shared" si="105"/>
        <v>8.7499999999999994E-2</v>
      </c>
      <c r="BY40" s="42">
        <f t="shared" si="105"/>
        <v>7.4999999999999997E-2</v>
      </c>
      <c r="BZ40" s="42">
        <f t="shared" si="105"/>
        <v>6.25E-2</v>
      </c>
      <c r="CA40" s="42">
        <f t="shared" si="105"/>
        <v>0.05</v>
      </c>
      <c r="CB40" s="42">
        <f t="shared" si="105"/>
        <v>3.7499999999999999E-2</v>
      </c>
      <c r="CC40" s="42">
        <f t="shared" si="105"/>
        <v>2.5000000000000001E-2</v>
      </c>
      <c r="CD40" s="42">
        <f t="shared" si="105"/>
        <v>1.2500000000000001E-2</v>
      </c>
      <c r="CE40" s="42">
        <f t="shared" si="105"/>
        <v>0</v>
      </c>
      <c r="CF40" s="42">
        <f t="shared" si="105"/>
        <v>0.1</v>
      </c>
      <c r="CG40" s="42">
        <f t="shared" si="105"/>
        <v>8.8888888888888892E-2</v>
      </c>
      <c r="CH40" s="42">
        <f t="shared" si="105"/>
        <v>7.7777777777777779E-2</v>
      </c>
      <c r="CI40" s="42">
        <f t="shared" si="105"/>
        <v>6.6666666666666666E-2</v>
      </c>
      <c r="CJ40" s="42">
        <f t="shared" si="105"/>
        <v>5.5555555555555552E-2</v>
      </c>
      <c r="CK40" s="42">
        <f t="shared" si="105"/>
        <v>4.4444444444444446E-2</v>
      </c>
      <c r="CL40" s="42">
        <f t="shared" si="105"/>
        <v>3.3333333333333333E-2</v>
      </c>
      <c r="CM40" s="42">
        <f t="shared" si="105"/>
        <v>2.2222222222222223E-2</v>
      </c>
      <c r="CN40" s="42">
        <f t="shared" si="105"/>
        <v>1.1111111111111112E-2</v>
      </c>
      <c r="CO40" s="42">
        <f t="shared" si="105"/>
        <v>0</v>
      </c>
      <c r="CP40" s="42">
        <f t="shared" si="105"/>
        <v>0.09</v>
      </c>
      <c r="CQ40" s="42">
        <f t="shared" si="105"/>
        <v>0.08</v>
      </c>
      <c r="CR40" s="42">
        <f t="shared" si="105"/>
        <v>7.0000000000000007E-2</v>
      </c>
      <c r="CS40" s="42">
        <f t="shared" si="105"/>
        <v>0.06</v>
      </c>
      <c r="CT40" s="42">
        <f t="shared" si="105"/>
        <v>0.05</v>
      </c>
      <c r="CU40" s="42">
        <f t="shared" si="105"/>
        <v>0.04</v>
      </c>
      <c r="CV40" s="42">
        <f t="shared" si="105"/>
        <v>0.03</v>
      </c>
      <c r="CW40" s="42">
        <f t="shared" si="105"/>
        <v>0.02</v>
      </c>
      <c r="CX40" s="42">
        <f t="shared" si="105"/>
        <v>0.01</v>
      </c>
      <c r="CY40" s="42">
        <f t="shared" si="105"/>
        <v>0</v>
      </c>
      <c r="CZ40" s="42">
        <f t="shared" si="105"/>
        <v>8.1818181818181818E-2</v>
      </c>
      <c r="DA40" s="42">
        <f t="shared" si="105"/>
        <v>7.2727272727272724E-2</v>
      </c>
      <c r="DB40" s="42">
        <f t="shared" si="105"/>
        <v>6.363636363636363E-2</v>
      </c>
      <c r="DC40" s="42">
        <f t="shared" si="105"/>
        <v>5.4545454545454543E-2</v>
      </c>
      <c r="DD40" s="42">
        <f t="shared" si="105"/>
        <v>4.5454545454545456E-2</v>
      </c>
      <c r="DE40" s="42">
        <f t="shared" si="105"/>
        <v>3.6363636363636362E-2</v>
      </c>
      <c r="DF40" s="42">
        <f t="shared" si="105"/>
        <v>2.7272727272727271E-2</v>
      </c>
      <c r="DG40" s="42">
        <f t="shared" si="105"/>
        <v>1.8181818181818181E-2</v>
      </c>
      <c r="DH40" s="42">
        <f t="shared" si="105"/>
        <v>9.0909090909090905E-3</v>
      </c>
      <c r="DI40" s="42">
        <f t="shared" si="105"/>
        <v>0</v>
      </c>
      <c r="DJ40" s="42">
        <f t="shared" si="105"/>
        <v>7.4999999999999997E-2</v>
      </c>
      <c r="DK40" s="42">
        <f t="shared" si="105"/>
        <v>6.6666666666666666E-2</v>
      </c>
      <c r="DL40" s="42">
        <f t="shared" si="105"/>
        <v>5.8333333333333334E-2</v>
      </c>
      <c r="DM40" s="42">
        <f t="shared" si="105"/>
        <v>0.05</v>
      </c>
    </row>
    <row r="42" spans="2:118" x14ac:dyDescent="0.3">
      <c r="N42" s="1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N22"/>
  <sheetViews>
    <sheetView zoomScale="140" zoomScaleNormal="140" workbookViewId="0">
      <selection activeCell="B18" sqref="B18"/>
    </sheetView>
  </sheetViews>
  <sheetFormatPr defaultColWidth="9.109375" defaultRowHeight="14.4" x14ac:dyDescent="0.3"/>
  <cols>
    <col min="1" max="18" width="9.5546875" style="1" customWidth="1"/>
    <col min="19" max="27" width="12.33203125" style="1" bestFit="1" customWidth="1"/>
    <col min="28" max="28" width="12.109375" style="1" bestFit="1" customWidth="1"/>
    <col min="29" max="29" width="12.33203125" style="1" customWidth="1"/>
    <col min="30" max="30" width="11.33203125" style="1" bestFit="1" customWidth="1"/>
    <col min="31" max="33" width="12.33203125" style="1" bestFit="1" customWidth="1"/>
    <col min="34" max="34" width="12.109375" style="1" bestFit="1" customWidth="1"/>
    <col min="35" max="63" width="12.33203125" style="1" bestFit="1" customWidth="1"/>
    <col min="64" max="64" width="12.109375" style="1" bestFit="1" customWidth="1"/>
    <col min="65" max="76" width="12.33203125" style="1" bestFit="1" customWidth="1"/>
    <col min="77" max="77" width="12.109375" style="1" bestFit="1" customWidth="1"/>
    <col min="78" max="87" width="12.33203125" style="1" bestFit="1" customWidth="1"/>
    <col min="88" max="88" width="12.109375" style="1" bestFit="1" customWidth="1"/>
    <col min="89" max="93" width="12.33203125" style="1" bestFit="1" customWidth="1"/>
    <col min="94" max="94" width="12.109375" style="1" bestFit="1" customWidth="1"/>
    <col min="95" max="95" width="12.33203125" style="1" bestFit="1" customWidth="1"/>
    <col min="96" max="96" width="11.33203125" style="1" bestFit="1" customWidth="1"/>
    <col min="97" max="114" width="12.33203125" style="1" bestFit="1" customWidth="1"/>
    <col min="115" max="115" width="11.33203125" style="1" bestFit="1" customWidth="1"/>
    <col min="116" max="117" width="12.33203125" style="1" bestFit="1" customWidth="1"/>
    <col min="118" max="118" width="9.5546875" style="1" bestFit="1" customWidth="1"/>
    <col min="119" max="16384" width="9.109375" style="1"/>
  </cols>
  <sheetData>
    <row r="2" spans="2:118" ht="25.8" x14ac:dyDescent="0.5">
      <c r="C2" s="4" t="s">
        <v>8</v>
      </c>
      <c r="F2" s="3"/>
      <c r="G2" s="3"/>
      <c r="H2" s="3"/>
      <c r="I2" s="3"/>
      <c r="J2" s="3"/>
      <c r="K2" s="3"/>
    </row>
    <row r="3" spans="2:118" x14ac:dyDescent="0.3">
      <c r="E3" s="3"/>
      <c r="F3" s="3"/>
      <c r="G3" s="3"/>
      <c r="H3" s="3"/>
      <c r="I3" s="3"/>
      <c r="J3" s="3"/>
      <c r="K3" s="3"/>
    </row>
    <row r="4" spans="2:118" ht="15.6" x14ac:dyDescent="0.3">
      <c r="E4" s="3"/>
      <c r="F4" s="3"/>
      <c r="G4" s="3"/>
      <c r="H4" s="3"/>
      <c r="I4" s="3"/>
      <c r="J4" s="5" t="s">
        <v>0</v>
      </c>
      <c r="K4" s="6">
        <v>150</v>
      </c>
      <c r="O4" s="1" t="str">
        <f>CONCATENATE(K4," doses administered per year; ",K6," doses per vial")</f>
        <v>150 doses administered per year; 10 doses per vial</v>
      </c>
    </row>
    <row r="5" spans="2:118" ht="15.6" hidden="1" x14ac:dyDescent="0.3">
      <c r="E5" s="3"/>
      <c r="F5" s="3"/>
      <c r="G5" s="3"/>
      <c r="H5" s="3"/>
      <c r="I5" s="3"/>
      <c r="J5" s="5" t="s">
        <v>1</v>
      </c>
      <c r="K5" s="6">
        <v>0.25</v>
      </c>
      <c r="L5" s="1">
        <f>1/(52*K5)</f>
        <v>7.6923076923076927E-2</v>
      </c>
    </row>
    <row r="6" spans="2:118" ht="15.6" x14ac:dyDescent="0.3">
      <c r="E6" s="3"/>
      <c r="F6" s="3"/>
      <c r="G6" s="3"/>
      <c r="H6" s="3"/>
      <c r="I6" s="3"/>
      <c r="J6" s="5" t="s">
        <v>2</v>
      </c>
      <c r="K6" s="6">
        <v>10</v>
      </c>
    </row>
    <row r="7" spans="2:118" x14ac:dyDescent="0.3">
      <c r="B7" s="1" t="s">
        <v>4</v>
      </c>
      <c r="C7" s="1">
        <v>0</v>
      </c>
      <c r="D7" s="1">
        <v>1</v>
      </c>
      <c r="E7" s="1">
        <f>D7+1</f>
        <v>2</v>
      </c>
      <c r="F7" s="1">
        <f t="shared" ref="F7:BQ7" si="0">E7+1</f>
        <v>3</v>
      </c>
      <c r="G7" s="1">
        <f t="shared" si="0"/>
        <v>4</v>
      </c>
      <c r="H7" s="1">
        <f t="shared" si="0"/>
        <v>5</v>
      </c>
      <c r="I7" s="1">
        <f t="shared" si="0"/>
        <v>6</v>
      </c>
      <c r="J7" s="1">
        <f t="shared" si="0"/>
        <v>7</v>
      </c>
      <c r="K7" s="1">
        <f t="shared" si="0"/>
        <v>8</v>
      </c>
      <c r="L7" s="1">
        <f t="shared" si="0"/>
        <v>9</v>
      </c>
      <c r="M7" s="1">
        <f t="shared" si="0"/>
        <v>10</v>
      </c>
      <c r="N7" s="1">
        <f t="shared" si="0"/>
        <v>11</v>
      </c>
      <c r="O7" s="1">
        <f t="shared" si="0"/>
        <v>12</v>
      </c>
      <c r="P7" s="1">
        <f t="shared" si="0"/>
        <v>13</v>
      </c>
      <c r="Q7" s="1">
        <f t="shared" si="0"/>
        <v>14</v>
      </c>
      <c r="R7" s="1">
        <f t="shared" si="0"/>
        <v>15</v>
      </c>
      <c r="S7" s="1">
        <f t="shared" si="0"/>
        <v>16</v>
      </c>
      <c r="T7" s="1">
        <f t="shared" si="0"/>
        <v>17</v>
      </c>
      <c r="U7" s="1">
        <f t="shared" si="0"/>
        <v>18</v>
      </c>
      <c r="V7" s="1">
        <f t="shared" si="0"/>
        <v>19</v>
      </c>
      <c r="W7" s="1">
        <f t="shared" si="0"/>
        <v>20</v>
      </c>
      <c r="X7" s="1">
        <f t="shared" si="0"/>
        <v>21</v>
      </c>
      <c r="Y7" s="1">
        <f t="shared" si="0"/>
        <v>22</v>
      </c>
      <c r="Z7" s="1">
        <f t="shared" si="0"/>
        <v>23</v>
      </c>
      <c r="AA7" s="1">
        <f t="shared" si="0"/>
        <v>24</v>
      </c>
      <c r="AB7" s="1">
        <f t="shared" si="0"/>
        <v>25</v>
      </c>
      <c r="AC7" s="1">
        <f t="shared" si="0"/>
        <v>26</v>
      </c>
      <c r="AD7" s="1">
        <f t="shared" si="0"/>
        <v>27</v>
      </c>
      <c r="AE7" s="1">
        <f t="shared" si="0"/>
        <v>28</v>
      </c>
      <c r="AF7" s="1">
        <f t="shared" si="0"/>
        <v>29</v>
      </c>
      <c r="AG7" s="1">
        <f t="shared" si="0"/>
        <v>30</v>
      </c>
      <c r="AH7" s="1">
        <f t="shared" si="0"/>
        <v>31</v>
      </c>
      <c r="AI7" s="1">
        <f t="shared" si="0"/>
        <v>32</v>
      </c>
      <c r="AJ7" s="1">
        <f t="shared" si="0"/>
        <v>33</v>
      </c>
      <c r="AK7" s="1">
        <f t="shared" si="0"/>
        <v>34</v>
      </c>
      <c r="AL7" s="1">
        <f t="shared" si="0"/>
        <v>35</v>
      </c>
      <c r="AM7" s="1">
        <f t="shared" si="0"/>
        <v>36</v>
      </c>
      <c r="AN7" s="1">
        <f t="shared" si="0"/>
        <v>37</v>
      </c>
      <c r="AO7" s="1">
        <f t="shared" si="0"/>
        <v>38</v>
      </c>
      <c r="AP7" s="1">
        <f t="shared" si="0"/>
        <v>39</v>
      </c>
      <c r="AQ7" s="1">
        <f t="shared" si="0"/>
        <v>40</v>
      </c>
      <c r="AR7" s="1">
        <f t="shared" si="0"/>
        <v>41</v>
      </c>
      <c r="AS7" s="1">
        <f t="shared" si="0"/>
        <v>42</v>
      </c>
      <c r="AT7" s="1">
        <f t="shared" si="0"/>
        <v>43</v>
      </c>
      <c r="AU7" s="1">
        <f t="shared" si="0"/>
        <v>44</v>
      </c>
      <c r="AV7" s="1">
        <f t="shared" si="0"/>
        <v>45</v>
      </c>
      <c r="AW7" s="1">
        <f t="shared" si="0"/>
        <v>46</v>
      </c>
      <c r="AX7" s="1">
        <f t="shared" si="0"/>
        <v>47</v>
      </c>
      <c r="AY7" s="1">
        <f t="shared" si="0"/>
        <v>48</v>
      </c>
      <c r="AZ7" s="1">
        <f t="shared" si="0"/>
        <v>49</v>
      </c>
      <c r="BA7" s="1">
        <f t="shared" si="0"/>
        <v>50</v>
      </c>
      <c r="BB7" s="1">
        <f t="shared" si="0"/>
        <v>51</v>
      </c>
      <c r="BC7" s="1">
        <f t="shared" si="0"/>
        <v>52</v>
      </c>
      <c r="BD7" s="1">
        <f t="shared" si="0"/>
        <v>53</v>
      </c>
      <c r="BE7" s="1">
        <f t="shared" si="0"/>
        <v>54</v>
      </c>
      <c r="BF7" s="1">
        <f t="shared" si="0"/>
        <v>55</v>
      </c>
      <c r="BG7" s="1">
        <f t="shared" si="0"/>
        <v>56</v>
      </c>
      <c r="BH7" s="1">
        <f t="shared" si="0"/>
        <v>57</v>
      </c>
      <c r="BI7" s="1">
        <f t="shared" si="0"/>
        <v>58</v>
      </c>
      <c r="BJ7" s="1">
        <f t="shared" si="0"/>
        <v>59</v>
      </c>
      <c r="BK7" s="1">
        <f t="shared" si="0"/>
        <v>60</v>
      </c>
      <c r="BL7" s="1">
        <f t="shared" si="0"/>
        <v>61</v>
      </c>
      <c r="BM7" s="1">
        <f t="shared" si="0"/>
        <v>62</v>
      </c>
      <c r="BN7" s="1">
        <f t="shared" si="0"/>
        <v>63</v>
      </c>
      <c r="BO7" s="1">
        <f t="shared" si="0"/>
        <v>64</v>
      </c>
      <c r="BP7" s="1">
        <f t="shared" si="0"/>
        <v>65</v>
      </c>
      <c r="BQ7" s="1">
        <f t="shared" si="0"/>
        <v>66</v>
      </c>
      <c r="BR7" s="1">
        <f t="shared" ref="BR7:DM7" si="1">BQ7+1</f>
        <v>67</v>
      </c>
      <c r="BS7" s="1">
        <f t="shared" si="1"/>
        <v>68</v>
      </c>
      <c r="BT7" s="1">
        <f t="shared" si="1"/>
        <v>69</v>
      </c>
      <c r="BU7" s="1">
        <f t="shared" si="1"/>
        <v>70</v>
      </c>
      <c r="BV7" s="1">
        <f t="shared" si="1"/>
        <v>71</v>
      </c>
      <c r="BW7" s="1">
        <f t="shared" si="1"/>
        <v>72</v>
      </c>
      <c r="BX7" s="1">
        <f t="shared" si="1"/>
        <v>73</v>
      </c>
      <c r="BY7" s="1">
        <f t="shared" si="1"/>
        <v>74</v>
      </c>
      <c r="BZ7" s="1">
        <f t="shared" si="1"/>
        <v>75</v>
      </c>
      <c r="CA7" s="1">
        <f t="shared" si="1"/>
        <v>76</v>
      </c>
      <c r="CB7" s="1">
        <f t="shared" si="1"/>
        <v>77</v>
      </c>
      <c r="CC7" s="1">
        <f t="shared" si="1"/>
        <v>78</v>
      </c>
      <c r="CD7" s="1">
        <f t="shared" si="1"/>
        <v>79</v>
      </c>
      <c r="CE7" s="1">
        <f t="shared" si="1"/>
        <v>80</v>
      </c>
      <c r="CF7" s="1">
        <f t="shared" si="1"/>
        <v>81</v>
      </c>
      <c r="CG7" s="1">
        <f t="shared" si="1"/>
        <v>82</v>
      </c>
      <c r="CH7" s="1">
        <f t="shared" si="1"/>
        <v>83</v>
      </c>
      <c r="CI7" s="1">
        <f t="shared" si="1"/>
        <v>84</v>
      </c>
      <c r="CJ7" s="1">
        <f t="shared" si="1"/>
        <v>85</v>
      </c>
      <c r="CK7" s="1">
        <f t="shared" si="1"/>
        <v>86</v>
      </c>
      <c r="CL7" s="1">
        <f t="shared" si="1"/>
        <v>87</v>
      </c>
      <c r="CM7" s="1">
        <f t="shared" si="1"/>
        <v>88</v>
      </c>
      <c r="CN7" s="1">
        <f t="shared" si="1"/>
        <v>89</v>
      </c>
      <c r="CO7" s="1">
        <f t="shared" si="1"/>
        <v>90</v>
      </c>
      <c r="CP7" s="1">
        <f t="shared" si="1"/>
        <v>91</v>
      </c>
      <c r="CQ7" s="1">
        <f t="shared" si="1"/>
        <v>92</v>
      </c>
      <c r="CR7" s="1">
        <f t="shared" si="1"/>
        <v>93</v>
      </c>
      <c r="CS7" s="1">
        <f t="shared" si="1"/>
        <v>94</v>
      </c>
      <c r="CT7" s="1">
        <f t="shared" si="1"/>
        <v>95</v>
      </c>
      <c r="CU7" s="1">
        <f t="shared" si="1"/>
        <v>96</v>
      </c>
      <c r="CV7" s="1">
        <f t="shared" si="1"/>
        <v>97</v>
      </c>
      <c r="CW7" s="1">
        <f t="shared" si="1"/>
        <v>98</v>
      </c>
      <c r="CX7" s="1">
        <f t="shared" si="1"/>
        <v>99</v>
      </c>
      <c r="CY7" s="1">
        <f t="shared" si="1"/>
        <v>100</v>
      </c>
      <c r="CZ7" s="1">
        <f t="shared" si="1"/>
        <v>101</v>
      </c>
      <c r="DA7" s="1">
        <f t="shared" si="1"/>
        <v>102</v>
      </c>
      <c r="DB7" s="1">
        <f t="shared" si="1"/>
        <v>103</v>
      </c>
      <c r="DC7" s="1">
        <f t="shared" si="1"/>
        <v>104</v>
      </c>
      <c r="DD7" s="1">
        <f t="shared" si="1"/>
        <v>105</v>
      </c>
      <c r="DE7" s="1">
        <f t="shared" si="1"/>
        <v>106</v>
      </c>
      <c r="DF7" s="1">
        <f t="shared" si="1"/>
        <v>107</v>
      </c>
      <c r="DG7" s="1">
        <f t="shared" si="1"/>
        <v>108</v>
      </c>
      <c r="DH7" s="1">
        <f t="shared" si="1"/>
        <v>109</v>
      </c>
      <c r="DI7" s="1">
        <f t="shared" si="1"/>
        <v>110</v>
      </c>
      <c r="DJ7" s="1">
        <f t="shared" si="1"/>
        <v>111</v>
      </c>
      <c r="DK7" s="1">
        <f t="shared" si="1"/>
        <v>112</v>
      </c>
      <c r="DL7" s="1">
        <f t="shared" si="1"/>
        <v>113</v>
      </c>
      <c r="DM7" s="1">
        <f t="shared" si="1"/>
        <v>114</v>
      </c>
    </row>
    <row r="8" spans="2:118" x14ac:dyDescent="0.3">
      <c r="B8" s="1" t="s">
        <v>5</v>
      </c>
      <c r="C8" s="1">
        <f>IF(OR(MOD(C7,$K$6)=0,C7&gt;=$K$6),0,$K$6-MOD(C7,$K$6))</f>
        <v>0</v>
      </c>
      <c r="D8" s="1">
        <f t="shared" ref="D8:Q8" si="2">IF(OR(MOD(D7,$K$6)=0,D7&gt;=$K$6),0,$K$6-MOD(D7,$K$6))</f>
        <v>9</v>
      </c>
      <c r="E8" s="1">
        <f t="shared" si="2"/>
        <v>8</v>
      </c>
      <c r="F8" s="1">
        <f t="shared" si="2"/>
        <v>7</v>
      </c>
      <c r="G8" s="1">
        <f t="shared" si="2"/>
        <v>6</v>
      </c>
      <c r="H8" s="1">
        <f t="shared" si="2"/>
        <v>5</v>
      </c>
      <c r="I8" s="1">
        <f t="shared" si="2"/>
        <v>4</v>
      </c>
      <c r="J8" s="1">
        <f t="shared" si="2"/>
        <v>3</v>
      </c>
      <c r="K8" s="1">
        <f t="shared" si="2"/>
        <v>2</v>
      </c>
      <c r="L8" s="1">
        <f t="shared" si="2"/>
        <v>1</v>
      </c>
      <c r="M8" s="1">
        <f t="shared" si="2"/>
        <v>0</v>
      </c>
      <c r="N8" s="1">
        <f t="shared" si="2"/>
        <v>0</v>
      </c>
      <c r="O8" s="1">
        <f t="shared" si="2"/>
        <v>0</v>
      </c>
      <c r="P8" s="1">
        <f t="shared" si="2"/>
        <v>0</v>
      </c>
      <c r="Q8" s="1">
        <f t="shared" si="2"/>
        <v>0</v>
      </c>
      <c r="R8" s="1">
        <f t="shared" ref="R8" si="3">IF(OR(MOD(R7,$K$6)=0,R7&gt;=$K$6),0,$K$6-MOD(R7,$K$6))</f>
        <v>0</v>
      </c>
      <c r="S8" s="1">
        <f t="shared" ref="S8" si="4">IF(OR(MOD(S7,$K$6)=0,S7&gt;=$K$6),0,$K$6-MOD(S7,$K$6))</f>
        <v>0</v>
      </c>
      <c r="T8" s="1">
        <f t="shared" ref="T8" si="5">IF(OR(MOD(T7,$K$6)=0,T7&gt;=$K$6),0,$K$6-MOD(T7,$K$6))</f>
        <v>0</v>
      </c>
      <c r="U8" s="1">
        <f t="shared" ref="U8" si="6">IF(OR(MOD(U7,$K$6)=0,U7&gt;=$K$6),0,$K$6-MOD(U7,$K$6))</f>
        <v>0</v>
      </c>
      <c r="V8" s="1">
        <f t="shared" ref="V8" si="7">IF(OR(MOD(V7,$K$6)=0,V7&gt;=$K$6),0,$K$6-MOD(V7,$K$6))</f>
        <v>0</v>
      </c>
      <c r="W8" s="1">
        <f t="shared" ref="W8" si="8">IF(OR(MOD(W7,$K$6)=0,W7&gt;=$K$6),0,$K$6-MOD(W7,$K$6))</f>
        <v>0</v>
      </c>
      <c r="X8" s="1">
        <f t="shared" ref="X8" si="9">IF(OR(MOD(X7,$K$6)=0,X7&gt;=$K$6),0,$K$6-MOD(X7,$K$6))</f>
        <v>0</v>
      </c>
      <c r="Y8" s="1">
        <f t="shared" ref="Y8" si="10">IF(OR(MOD(Y7,$K$6)=0,Y7&gt;=$K$6),0,$K$6-MOD(Y7,$K$6))</f>
        <v>0</v>
      </c>
      <c r="Z8" s="1">
        <f t="shared" ref="Z8" si="11">IF(OR(MOD(Z7,$K$6)=0,Z7&gt;=$K$6),0,$K$6-MOD(Z7,$K$6))</f>
        <v>0</v>
      </c>
      <c r="AA8" s="1">
        <f t="shared" ref="AA8" si="12">IF(OR(MOD(AA7,$K$6)=0,AA7&gt;=$K$6),0,$K$6-MOD(AA7,$K$6))</f>
        <v>0</v>
      </c>
      <c r="AB8" s="1">
        <f t="shared" ref="AB8" si="13">IF(OR(MOD(AB7,$K$6)=0,AB7&gt;=$K$6),0,$K$6-MOD(AB7,$K$6))</f>
        <v>0</v>
      </c>
      <c r="AC8" s="1">
        <f t="shared" ref="AC8" si="14">IF(OR(MOD(AC7,$K$6)=0,AC7&gt;=$K$6),0,$K$6-MOD(AC7,$K$6))</f>
        <v>0</v>
      </c>
      <c r="AD8" s="1">
        <f t="shared" ref="AD8:AE8" si="15">IF(OR(MOD(AD7,$K$6)=0,AD7&gt;=$K$6),0,$K$6-MOD(AD7,$K$6))</f>
        <v>0</v>
      </c>
      <c r="AE8" s="1">
        <f t="shared" si="15"/>
        <v>0</v>
      </c>
      <c r="AF8" s="1">
        <f t="shared" ref="AF8" si="16">IF(OR(MOD(AF7,$K$6)=0,AF7&gt;=$K$6),0,$K$6-MOD(AF7,$K$6))</f>
        <v>0</v>
      </c>
      <c r="AG8" s="1">
        <f t="shared" ref="AG8" si="17">IF(OR(MOD(AG7,$K$6)=0,AG7&gt;=$K$6),0,$K$6-MOD(AG7,$K$6))</f>
        <v>0</v>
      </c>
      <c r="AH8" s="1">
        <f t="shared" ref="AH8" si="18">IF(OR(MOD(AH7,$K$6)=0,AH7&gt;=$K$6),0,$K$6-MOD(AH7,$K$6))</f>
        <v>0</v>
      </c>
      <c r="AI8" s="1">
        <f t="shared" ref="AI8" si="19">IF(OR(MOD(AI7,$K$6)=0,AI7&gt;=$K$6),0,$K$6-MOD(AI7,$K$6))</f>
        <v>0</v>
      </c>
      <c r="AJ8" s="1">
        <f t="shared" ref="AJ8" si="20">IF(OR(MOD(AJ7,$K$6)=0,AJ7&gt;=$K$6),0,$K$6-MOD(AJ7,$K$6))</f>
        <v>0</v>
      </c>
      <c r="AK8" s="1">
        <f t="shared" ref="AK8" si="21">IF(OR(MOD(AK7,$K$6)=0,AK7&gt;=$K$6),0,$K$6-MOD(AK7,$K$6))</f>
        <v>0</v>
      </c>
      <c r="AL8" s="1">
        <f t="shared" ref="AL8" si="22">IF(OR(MOD(AL7,$K$6)=0,AL7&gt;=$K$6),0,$K$6-MOD(AL7,$K$6))</f>
        <v>0</v>
      </c>
      <c r="AM8" s="1">
        <f t="shared" ref="AM8" si="23">IF(OR(MOD(AM7,$K$6)=0,AM7&gt;=$K$6),0,$K$6-MOD(AM7,$K$6))</f>
        <v>0</v>
      </c>
      <c r="AN8" s="1">
        <f t="shared" ref="AN8" si="24">IF(OR(MOD(AN7,$K$6)=0,AN7&gt;=$K$6),0,$K$6-MOD(AN7,$K$6))</f>
        <v>0</v>
      </c>
      <c r="AO8" s="1">
        <f t="shared" ref="AO8" si="25">IF(OR(MOD(AO7,$K$6)=0,AO7&gt;=$K$6),0,$K$6-MOD(AO7,$K$6))</f>
        <v>0</v>
      </c>
      <c r="AP8" s="1">
        <f t="shared" ref="AP8" si="26">IF(OR(MOD(AP7,$K$6)=0,AP7&gt;=$K$6),0,$K$6-MOD(AP7,$K$6))</f>
        <v>0</v>
      </c>
      <c r="AQ8" s="1">
        <f t="shared" ref="AQ8" si="27">IF(OR(MOD(AQ7,$K$6)=0,AQ7&gt;=$K$6),0,$K$6-MOD(AQ7,$K$6))</f>
        <v>0</v>
      </c>
      <c r="AR8" s="1">
        <f t="shared" ref="AR8:AS8" si="28">IF(OR(MOD(AR7,$K$6)=0,AR7&gt;=$K$6),0,$K$6-MOD(AR7,$K$6))</f>
        <v>0</v>
      </c>
      <c r="AS8" s="1">
        <f t="shared" si="28"/>
        <v>0</v>
      </c>
      <c r="AT8" s="1">
        <f t="shared" ref="AT8" si="29">IF(OR(MOD(AT7,$K$6)=0,AT7&gt;=$K$6),0,$K$6-MOD(AT7,$K$6))</f>
        <v>0</v>
      </c>
      <c r="AU8" s="1">
        <f t="shared" ref="AU8" si="30">IF(OR(MOD(AU7,$K$6)=0,AU7&gt;=$K$6),0,$K$6-MOD(AU7,$K$6))</f>
        <v>0</v>
      </c>
      <c r="AV8" s="1">
        <f t="shared" ref="AV8" si="31">IF(OR(MOD(AV7,$K$6)=0,AV7&gt;=$K$6),0,$K$6-MOD(AV7,$K$6))</f>
        <v>0</v>
      </c>
      <c r="AW8" s="1">
        <f t="shared" ref="AW8" si="32">IF(OR(MOD(AW7,$K$6)=0,AW7&gt;=$K$6),0,$K$6-MOD(AW7,$K$6))</f>
        <v>0</v>
      </c>
      <c r="AX8" s="1">
        <f t="shared" ref="AX8" si="33">IF(OR(MOD(AX7,$K$6)=0,AX7&gt;=$K$6),0,$K$6-MOD(AX7,$K$6))</f>
        <v>0</v>
      </c>
      <c r="AY8" s="1">
        <f t="shared" ref="AY8" si="34">IF(OR(MOD(AY7,$K$6)=0,AY7&gt;=$K$6),0,$K$6-MOD(AY7,$K$6))</f>
        <v>0</v>
      </c>
      <c r="AZ8" s="1">
        <f t="shared" ref="AZ8" si="35">IF(OR(MOD(AZ7,$K$6)=0,AZ7&gt;=$K$6),0,$K$6-MOD(AZ7,$K$6))</f>
        <v>0</v>
      </c>
      <c r="BA8" s="1">
        <f t="shared" ref="BA8" si="36">IF(OR(MOD(BA7,$K$6)=0,BA7&gt;=$K$6),0,$K$6-MOD(BA7,$K$6))</f>
        <v>0</v>
      </c>
      <c r="BB8" s="1">
        <f t="shared" ref="BB8" si="37">IF(OR(MOD(BB7,$K$6)=0,BB7&gt;=$K$6),0,$K$6-MOD(BB7,$K$6))</f>
        <v>0</v>
      </c>
      <c r="BC8" s="1">
        <f t="shared" ref="BC8" si="38">IF(OR(MOD(BC7,$K$6)=0,BC7&gt;=$K$6),0,$K$6-MOD(BC7,$K$6))</f>
        <v>0</v>
      </c>
      <c r="BD8" s="1">
        <f t="shared" ref="BD8" si="39">IF(OR(MOD(BD7,$K$6)=0,BD7&gt;=$K$6),0,$K$6-MOD(BD7,$K$6))</f>
        <v>0</v>
      </c>
      <c r="BE8" s="1">
        <f t="shared" ref="BE8" si="40">IF(OR(MOD(BE7,$K$6)=0,BE7&gt;=$K$6),0,$K$6-MOD(BE7,$K$6))</f>
        <v>0</v>
      </c>
      <c r="BF8" s="1">
        <f t="shared" ref="BF8:BG8" si="41">IF(OR(MOD(BF7,$K$6)=0,BF7&gt;=$K$6),0,$K$6-MOD(BF7,$K$6))</f>
        <v>0</v>
      </c>
      <c r="BG8" s="1">
        <f t="shared" si="41"/>
        <v>0</v>
      </c>
      <c r="BH8" s="1">
        <f t="shared" ref="BH8" si="42">IF(OR(MOD(BH7,$K$6)=0,BH7&gt;=$K$6),0,$K$6-MOD(BH7,$K$6))</f>
        <v>0</v>
      </c>
      <c r="BI8" s="1">
        <f t="shared" ref="BI8" si="43">IF(OR(MOD(BI7,$K$6)=0,BI7&gt;=$K$6),0,$K$6-MOD(BI7,$K$6))</f>
        <v>0</v>
      </c>
      <c r="BJ8" s="1">
        <f t="shared" ref="BJ8" si="44">IF(OR(MOD(BJ7,$K$6)=0,BJ7&gt;=$K$6),0,$K$6-MOD(BJ7,$K$6))</f>
        <v>0</v>
      </c>
      <c r="BK8" s="1">
        <f t="shared" ref="BK8" si="45">IF(OR(MOD(BK7,$K$6)=0,BK7&gt;=$K$6),0,$K$6-MOD(BK7,$K$6))</f>
        <v>0</v>
      </c>
      <c r="BL8" s="1">
        <f t="shared" ref="BL8" si="46">IF(OR(MOD(BL7,$K$6)=0,BL7&gt;=$K$6),0,$K$6-MOD(BL7,$K$6))</f>
        <v>0</v>
      </c>
      <c r="BM8" s="1">
        <f t="shared" ref="BM8" si="47">IF(OR(MOD(BM7,$K$6)=0,BM7&gt;=$K$6),0,$K$6-MOD(BM7,$K$6))</f>
        <v>0</v>
      </c>
      <c r="BN8" s="1">
        <f t="shared" ref="BN8" si="48">IF(OR(MOD(BN7,$K$6)=0,BN7&gt;=$K$6),0,$K$6-MOD(BN7,$K$6))</f>
        <v>0</v>
      </c>
      <c r="BO8" s="1">
        <f t="shared" ref="BO8" si="49">IF(OR(MOD(BO7,$K$6)=0,BO7&gt;=$K$6),0,$K$6-MOD(BO7,$K$6))</f>
        <v>0</v>
      </c>
      <c r="BP8" s="1">
        <f t="shared" ref="BP8" si="50">IF(OR(MOD(BP7,$K$6)=0,BP7&gt;=$K$6),0,$K$6-MOD(BP7,$K$6))</f>
        <v>0</v>
      </c>
      <c r="BQ8" s="1">
        <f t="shared" ref="BQ8" si="51">IF(OR(MOD(BQ7,$K$6)=0,BQ7&gt;=$K$6),0,$K$6-MOD(BQ7,$K$6))</f>
        <v>0</v>
      </c>
      <c r="BR8" s="1">
        <f t="shared" ref="BR8" si="52">IF(OR(MOD(BR7,$K$6)=0,BR7&gt;=$K$6),0,$K$6-MOD(BR7,$K$6))</f>
        <v>0</v>
      </c>
      <c r="BS8" s="1">
        <f t="shared" ref="BS8" si="53">IF(OR(MOD(BS7,$K$6)=0,BS7&gt;=$K$6),0,$K$6-MOD(BS7,$K$6))</f>
        <v>0</v>
      </c>
      <c r="BT8" s="1">
        <f t="shared" ref="BT8:BU8" si="54">IF(OR(MOD(BT7,$K$6)=0,BT7&gt;=$K$6),0,$K$6-MOD(BT7,$K$6))</f>
        <v>0</v>
      </c>
      <c r="BU8" s="1">
        <f t="shared" si="54"/>
        <v>0</v>
      </c>
      <c r="BV8" s="1">
        <f t="shared" ref="BV8" si="55">IF(OR(MOD(BV7,$K$6)=0,BV7&gt;=$K$6),0,$K$6-MOD(BV7,$K$6))</f>
        <v>0</v>
      </c>
      <c r="BW8" s="1">
        <f t="shared" ref="BW8" si="56">IF(OR(MOD(BW7,$K$6)=0,BW7&gt;=$K$6),0,$K$6-MOD(BW7,$K$6))</f>
        <v>0</v>
      </c>
      <c r="BX8" s="1">
        <f t="shared" ref="BX8" si="57">IF(OR(MOD(BX7,$K$6)=0,BX7&gt;=$K$6),0,$K$6-MOD(BX7,$K$6))</f>
        <v>0</v>
      </c>
      <c r="BY8" s="1">
        <f t="shared" ref="BY8" si="58">IF(OR(MOD(BY7,$K$6)=0,BY7&gt;=$K$6),0,$K$6-MOD(BY7,$K$6))</f>
        <v>0</v>
      </c>
      <c r="BZ8" s="1">
        <f t="shared" ref="BZ8" si="59">IF(OR(MOD(BZ7,$K$6)=0,BZ7&gt;=$K$6),0,$K$6-MOD(BZ7,$K$6))</f>
        <v>0</v>
      </c>
      <c r="CA8" s="1">
        <f t="shared" ref="CA8" si="60">IF(OR(MOD(CA7,$K$6)=0,CA7&gt;=$K$6),0,$K$6-MOD(CA7,$K$6))</f>
        <v>0</v>
      </c>
      <c r="CB8" s="1">
        <f t="shared" ref="CB8" si="61">IF(OR(MOD(CB7,$K$6)=0,CB7&gt;=$K$6),0,$K$6-MOD(CB7,$K$6))</f>
        <v>0</v>
      </c>
      <c r="CC8" s="1">
        <f t="shared" ref="CC8" si="62">IF(OR(MOD(CC7,$K$6)=0,CC7&gt;=$K$6),0,$K$6-MOD(CC7,$K$6))</f>
        <v>0</v>
      </c>
      <c r="CD8" s="1">
        <f t="shared" ref="CD8" si="63">IF(OR(MOD(CD7,$K$6)=0,CD7&gt;=$K$6),0,$K$6-MOD(CD7,$K$6))</f>
        <v>0</v>
      </c>
      <c r="CE8" s="1">
        <f t="shared" ref="CE8" si="64">IF(OR(MOD(CE7,$K$6)=0,CE7&gt;=$K$6),0,$K$6-MOD(CE7,$K$6))</f>
        <v>0</v>
      </c>
      <c r="CF8" s="1">
        <f t="shared" ref="CF8" si="65">IF(OR(MOD(CF7,$K$6)=0,CF7&gt;=$K$6),0,$K$6-MOD(CF7,$K$6))</f>
        <v>0</v>
      </c>
      <c r="CG8" s="1">
        <f t="shared" ref="CG8" si="66">IF(OR(MOD(CG7,$K$6)=0,CG7&gt;=$K$6),0,$K$6-MOD(CG7,$K$6))</f>
        <v>0</v>
      </c>
      <c r="CH8" s="1">
        <f t="shared" ref="CH8:CI8" si="67">IF(OR(MOD(CH7,$K$6)=0,CH7&gt;=$K$6),0,$K$6-MOD(CH7,$K$6))</f>
        <v>0</v>
      </c>
      <c r="CI8" s="1">
        <f t="shared" si="67"/>
        <v>0</v>
      </c>
      <c r="CJ8" s="1">
        <f t="shared" ref="CJ8" si="68">IF(OR(MOD(CJ7,$K$6)=0,CJ7&gt;=$K$6),0,$K$6-MOD(CJ7,$K$6))</f>
        <v>0</v>
      </c>
      <c r="CK8" s="1">
        <f t="shared" ref="CK8" si="69">IF(OR(MOD(CK7,$K$6)=0,CK7&gt;=$K$6),0,$K$6-MOD(CK7,$K$6))</f>
        <v>0</v>
      </c>
      <c r="CL8" s="1">
        <f t="shared" ref="CL8" si="70">IF(OR(MOD(CL7,$K$6)=0,CL7&gt;=$K$6),0,$K$6-MOD(CL7,$K$6))</f>
        <v>0</v>
      </c>
      <c r="CM8" s="1">
        <f t="shared" ref="CM8" si="71">IF(OR(MOD(CM7,$K$6)=0,CM7&gt;=$K$6),0,$K$6-MOD(CM7,$K$6))</f>
        <v>0</v>
      </c>
      <c r="CN8" s="1">
        <f t="shared" ref="CN8" si="72">IF(OR(MOD(CN7,$K$6)=0,CN7&gt;=$K$6),0,$K$6-MOD(CN7,$K$6))</f>
        <v>0</v>
      </c>
      <c r="CO8" s="1">
        <f t="shared" ref="CO8" si="73">IF(OR(MOD(CO7,$K$6)=0,CO7&gt;=$K$6),0,$K$6-MOD(CO7,$K$6))</f>
        <v>0</v>
      </c>
      <c r="CP8" s="1">
        <f t="shared" ref="CP8" si="74">IF(OR(MOD(CP7,$K$6)=0,CP7&gt;=$K$6),0,$K$6-MOD(CP7,$K$6))</f>
        <v>0</v>
      </c>
      <c r="CQ8" s="1">
        <f t="shared" ref="CQ8" si="75">IF(OR(MOD(CQ7,$K$6)=0,CQ7&gt;=$K$6),0,$K$6-MOD(CQ7,$K$6))</f>
        <v>0</v>
      </c>
      <c r="CR8" s="1">
        <f t="shared" ref="CR8" si="76">IF(OR(MOD(CR7,$K$6)=0,CR7&gt;=$K$6),0,$K$6-MOD(CR7,$K$6))</f>
        <v>0</v>
      </c>
      <c r="CS8" s="1">
        <f t="shared" ref="CS8" si="77">IF(OR(MOD(CS7,$K$6)=0,CS7&gt;=$K$6),0,$K$6-MOD(CS7,$K$6))</f>
        <v>0</v>
      </c>
      <c r="CT8" s="1">
        <f t="shared" ref="CT8" si="78">IF(OR(MOD(CT7,$K$6)=0,CT7&gt;=$K$6),0,$K$6-MOD(CT7,$K$6))</f>
        <v>0</v>
      </c>
      <c r="CU8" s="1">
        <f t="shared" ref="CU8" si="79">IF(OR(MOD(CU7,$K$6)=0,CU7&gt;=$K$6),0,$K$6-MOD(CU7,$K$6))</f>
        <v>0</v>
      </c>
      <c r="CV8" s="1">
        <f t="shared" ref="CV8:CW8" si="80">IF(OR(MOD(CV7,$K$6)=0,CV7&gt;=$K$6),0,$K$6-MOD(CV7,$K$6))</f>
        <v>0</v>
      </c>
      <c r="CW8" s="1">
        <f t="shared" si="80"/>
        <v>0</v>
      </c>
      <c r="CX8" s="1">
        <f t="shared" ref="CX8" si="81">IF(OR(MOD(CX7,$K$6)=0,CX7&gt;=$K$6),0,$K$6-MOD(CX7,$K$6))</f>
        <v>0</v>
      </c>
      <c r="CY8" s="1">
        <f t="shared" ref="CY8" si="82">IF(OR(MOD(CY7,$K$6)=0,CY7&gt;=$K$6),0,$K$6-MOD(CY7,$K$6))</f>
        <v>0</v>
      </c>
      <c r="CZ8" s="1">
        <f t="shared" ref="CZ8" si="83">IF(OR(MOD(CZ7,$K$6)=0,CZ7&gt;=$K$6),0,$K$6-MOD(CZ7,$K$6))</f>
        <v>0</v>
      </c>
      <c r="DA8" s="1">
        <f t="shared" ref="DA8" si="84">IF(OR(MOD(DA7,$K$6)=0,DA7&gt;=$K$6),0,$K$6-MOD(DA7,$K$6))</f>
        <v>0</v>
      </c>
      <c r="DB8" s="1">
        <f t="shared" ref="DB8" si="85">IF(OR(MOD(DB7,$K$6)=0,DB7&gt;=$K$6),0,$K$6-MOD(DB7,$K$6))</f>
        <v>0</v>
      </c>
      <c r="DC8" s="1">
        <f t="shared" ref="DC8" si="86">IF(OR(MOD(DC7,$K$6)=0,DC7&gt;=$K$6),0,$K$6-MOD(DC7,$K$6))</f>
        <v>0</v>
      </c>
      <c r="DD8" s="1">
        <f t="shared" ref="DD8" si="87">IF(OR(MOD(DD7,$K$6)=0,DD7&gt;=$K$6),0,$K$6-MOD(DD7,$K$6))</f>
        <v>0</v>
      </c>
      <c r="DE8" s="1">
        <f t="shared" ref="DE8" si="88">IF(OR(MOD(DE7,$K$6)=0,DE7&gt;=$K$6),0,$K$6-MOD(DE7,$K$6))</f>
        <v>0</v>
      </c>
      <c r="DF8" s="1">
        <f t="shared" ref="DF8" si="89">IF(OR(MOD(DF7,$K$6)=0,DF7&gt;=$K$6),0,$K$6-MOD(DF7,$K$6))</f>
        <v>0</v>
      </c>
      <c r="DG8" s="1">
        <f t="shared" ref="DG8" si="90">IF(OR(MOD(DG7,$K$6)=0,DG7&gt;=$K$6),0,$K$6-MOD(DG7,$K$6))</f>
        <v>0</v>
      </c>
      <c r="DH8" s="1">
        <f t="shared" ref="DH8" si="91">IF(OR(MOD(DH7,$K$6)=0,DH7&gt;=$K$6),0,$K$6-MOD(DH7,$K$6))</f>
        <v>0</v>
      </c>
      <c r="DI8" s="1">
        <f t="shared" ref="DI8" si="92">IF(OR(MOD(DI7,$K$6)=0,DI7&gt;=$K$6),0,$K$6-MOD(DI7,$K$6))</f>
        <v>0</v>
      </c>
      <c r="DJ8" s="1">
        <f t="shared" ref="DJ8:DK8" si="93">IF(OR(MOD(DJ7,$K$6)=0,DJ7&gt;=$K$6),0,$K$6-MOD(DJ7,$K$6))</f>
        <v>0</v>
      </c>
      <c r="DK8" s="1">
        <f t="shared" si="93"/>
        <v>0</v>
      </c>
      <c r="DL8" s="1">
        <f t="shared" ref="DL8" si="94">IF(OR(MOD(DL7,$K$6)=0,DL7&gt;=$K$6),0,$K$6-MOD(DL7,$K$6))</f>
        <v>0</v>
      </c>
      <c r="DM8" s="1">
        <f t="shared" ref="DM8" si="95">IF(OR(MOD(DM7,$K$6)=0,DM7&gt;=$K$6),0,$K$6-MOD(DM7,$K$6))</f>
        <v>0</v>
      </c>
    </row>
    <row r="9" spans="2:118" x14ac:dyDescent="0.3">
      <c r="B9" s="1" t="s">
        <v>6</v>
      </c>
      <c r="C9" s="1">
        <f>IF(C7&gt;$K$4,0,_xlfn.BINOM.DIST(C7,$K$4,$L$5,FALSE))</f>
        <v>6.1049774077026213E-6</v>
      </c>
      <c r="D9" s="1">
        <f t="shared" ref="D9:BO9" si="96">IF(D7&gt;$K$4,0,_xlfn.BINOM.DIST(D7,$K$4,$L$5,FALSE))</f>
        <v>7.631221759628303E-5</v>
      </c>
      <c r="E9" s="1">
        <f t="shared" si="96"/>
        <v>4.7377168424359099E-4</v>
      </c>
      <c r="F9" s="1">
        <f t="shared" si="96"/>
        <v>1.9477280352236468E-3</v>
      </c>
      <c r="G9" s="1">
        <f t="shared" si="96"/>
        <v>5.9649171078724212E-3</v>
      </c>
      <c r="H9" s="1">
        <f t="shared" si="96"/>
        <v>1.4514631629156227E-2</v>
      </c>
      <c r="I9" s="1">
        <f t="shared" si="96"/>
        <v>2.9230855364272942E-2</v>
      </c>
      <c r="J9" s="1">
        <f t="shared" si="96"/>
        <v>5.0110037767324984E-2</v>
      </c>
      <c r="K9" s="1">
        <f t="shared" si="96"/>
        <v>7.4643077090911197E-2</v>
      </c>
      <c r="L9" s="1">
        <f t="shared" si="96"/>
        <v>9.8141823582494306E-2</v>
      </c>
      <c r="M9" s="1">
        <f t="shared" si="96"/>
        <v>0.11531664270943086</v>
      </c>
      <c r="N9" s="1">
        <f t="shared" si="96"/>
        <v>0.12230553014636603</v>
      </c>
      <c r="O9" s="1">
        <f t="shared" si="96"/>
        <v>0.11805881034961717</v>
      </c>
      <c r="P9" s="1">
        <f t="shared" si="96"/>
        <v>0.1044366399246613</v>
      </c>
      <c r="Q9" s="1">
        <f t="shared" si="96"/>
        <v>8.5165593271896406E-2</v>
      </c>
      <c r="R9" s="1">
        <f t="shared" si="96"/>
        <v>6.4347337138766197E-2</v>
      </c>
      <c r="S9" s="1">
        <f t="shared" si="96"/>
        <v>4.5244221425695022E-2</v>
      </c>
      <c r="T9" s="1">
        <f t="shared" si="96"/>
        <v>2.9719243485505541E-2</v>
      </c>
      <c r="U9" s="1">
        <f t="shared" si="96"/>
        <v>1.8299348998019577E-2</v>
      </c>
      <c r="V9" s="1">
        <f t="shared" si="96"/>
        <v>1.0594359946221855E-2</v>
      </c>
      <c r="W9" s="1">
        <f t="shared" si="96"/>
        <v>5.7827548039794301E-3</v>
      </c>
      <c r="X9" s="1">
        <f t="shared" si="96"/>
        <v>2.9831671607830428E-3</v>
      </c>
      <c r="Y9" s="1">
        <f t="shared" si="96"/>
        <v>1.4576839535644403E-3</v>
      </c>
      <c r="Z9" s="1">
        <f t="shared" si="96"/>
        <v>6.760273407835091E-4</v>
      </c>
      <c r="AA9" s="1">
        <f t="shared" si="96"/>
        <v>2.9810927874828342E-4</v>
      </c>
      <c r="AB9" s="1">
        <f t="shared" si="96"/>
        <v>1.2520589707427923E-4</v>
      </c>
      <c r="AC9" s="1">
        <f t="shared" si="96"/>
        <v>5.016261902014396E-5</v>
      </c>
      <c r="AD9" s="1">
        <f t="shared" si="96"/>
        <v>1.9198039378079768E-5</v>
      </c>
      <c r="AE9" s="1">
        <f t="shared" si="96"/>
        <v>7.0278537009041673E-6</v>
      </c>
      <c r="AF9" s="1">
        <f t="shared" si="96"/>
        <v>2.4637877916963012E-6</v>
      </c>
      <c r="AG9" s="1">
        <f t="shared" si="96"/>
        <v>8.2810645220903499E-7</v>
      </c>
      <c r="AH9" s="1">
        <f t="shared" si="96"/>
        <v>2.6713111361581762E-7</v>
      </c>
      <c r="AI9" s="1">
        <f t="shared" si="96"/>
        <v>8.2782819063234781E-8</v>
      </c>
      <c r="AJ9" s="1">
        <f t="shared" si="96"/>
        <v>2.4667607700660807E-8</v>
      </c>
      <c r="AK9" s="1">
        <f t="shared" si="96"/>
        <v>7.0737992671013114E-9</v>
      </c>
      <c r="AL9" s="1">
        <f t="shared" si="96"/>
        <v>1.9537159880565403E-9</v>
      </c>
      <c r="AM9" s="1">
        <f t="shared" si="96"/>
        <v>5.2008643200578759E-10</v>
      </c>
      <c r="AN9" s="1">
        <f t="shared" si="96"/>
        <v>1.3353570551500105E-10</v>
      </c>
      <c r="AO9" s="1">
        <f t="shared" si="96"/>
        <v>3.3091084919287185E-11</v>
      </c>
      <c r="AP9" s="1">
        <f t="shared" si="96"/>
        <v>7.9192339977782598E-12</v>
      </c>
      <c r="AQ9" s="1">
        <f t="shared" si="96"/>
        <v>1.8313228619861996E-12</v>
      </c>
      <c r="AR9" s="1">
        <f t="shared" si="96"/>
        <v>4.094421032895968E-13</v>
      </c>
      <c r="AS9" s="1">
        <f t="shared" si="96"/>
        <v>8.8549978687631336E-14</v>
      </c>
      <c r="AT9" s="1">
        <f t="shared" si="96"/>
        <v>1.8533716469504345E-14</v>
      </c>
      <c r="AU9" s="1">
        <f t="shared" si="96"/>
        <v>3.7558857239336063E-15</v>
      </c>
      <c r="AV9" s="1">
        <f t="shared" si="96"/>
        <v>7.3726645692031118E-16</v>
      </c>
      <c r="AW9" s="1">
        <f t="shared" si="96"/>
        <v>1.4024090213157974E-16</v>
      </c>
      <c r="AX9" s="1">
        <f t="shared" si="96"/>
        <v>2.586002450653225E-17</v>
      </c>
      <c r="AY9" s="1">
        <f t="shared" si="96"/>
        <v>4.6242752155778004E-18</v>
      </c>
      <c r="AZ9" s="1">
        <f t="shared" si="96"/>
        <v>8.0217019045737508E-19</v>
      </c>
      <c r="BA9" s="1">
        <f t="shared" si="96"/>
        <v>1.3503198206032636E-19</v>
      </c>
      <c r="BB9" s="1">
        <f t="shared" si="96"/>
        <v>2.20640493562622E-20</v>
      </c>
      <c r="BC9" s="1">
        <f t="shared" si="96"/>
        <v>3.5005462920993337E-21</v>
      </c>
      <c r="BD9" s="1">
        <f t="shared" si="96"/>
        <v>5.3939235318511875E-22</v>
      </c>
      <c r="BE9" s="1">
        <f t="shared" si="96"/>
        <v>8.07423738564141E-23</v>
      </c>
      <c r="BF9" s="1">
        <f t="shared" si="96"/>
        <v>1.174434528820574E-23</v>
      </c>
      <c r="BG9" s="1">
        <f t="shared" si="96"/>
        <v>1.6602869083028969E-24</v>
      </c>
      <c r="BH9" s="1">
        <f t="shared" si="96"/>
        <v>2.2816808388957583E-25</v>
      </c>
      <c r="BI9" s="1">
        <f t="shared" si="96"/>
        <v>3.0487976726624354E-26</v>
      </c>
      <c r="BJ9" s="1">
        <f t="shared" si="96"/>
        <v>3.9617144899003416E-27</v>
      </c>
      <c r="BK9" s="1">
        <f t="shared" si="96"/>
        <v>5.0071669247351956E-28</v>
      </c>
      <c r="BL9" s="1">
        <f t="shared" si="96"/>
        <v>6.1563527763137172E-29</v>
      </c>
      <c r="BM9" s="1">
        <f t="shared" si="96"/>
        <v>7.3644542619882834E-30</v>
      </c>
      <c r="BN9" s="1">
        <f t="shared" si="96"/>
        <v>8.5723806224202906E-31</v>
      </c>
      <c r="BO9" s="1">
        <f t="shared" si="96"/>
        <v>9.710899923835157E-32</v>
      </c>
      <c r="BP9" s="1">
        <f t="shared" ref="BP9:DM9" si="97">IF(BP7&gt;$K$4,0,_xlfn.BINOM.DIST(BP7,$K$4,$L$5,FALSE))</f>
        <v>1.0706889659613221E-32</v>
      </c>
      <c r="BQ9" s="1">
        <f t="shared" si="97"/>
        <v>1.1490980063978973E-33</v>
      </c>
      <c r="BR9" s="1">
        <f t="shared" si="97"/>
        <v>1.2005501559381157E-34</v>
      </c>
      <c r="BS9" s="1">
        <f t="shared" si="97"/>
        <v>1.2211478301821325E-35</v>
      </c>
      <c r="BT9" s="1">
        <f t="shared" si="97"/>
        <v>1.2093493004219191E-36</v>
      </c>
      <c r="BU9" s="1">
        <f t="shared" si="97"/>
        <v>1.1661582539783008E-37</v>
      </c>
      <c r="BV9" s="1">
        <f t="shared" si="97"/>
        <v>1.0949842760359237E-38</v>
      </c>
      <c r="BW9" s="1">
        <f t="shared" si="97"/>
        <v>1.0012009005421101E-39</v>
      </c>
      <c r="BX9" s="1">
        <f t="shared" si="97"/>
        <v>8.9148025390735711E-41</v>
      </c>
      <c r="BY9" s="1">
        <f t="shared" si="97"/>
        <v>7.7301778773498921E-42</v>
      </c>
      <c r="BZ9" s="1">
        <f t="shared" si="97"/>
        <v>6.5277057630953032E-43</v>
      </c>
      <c r="CA9" s="1">
        <f t="shared" si="97"/>
        <v>5.3681790814930427E-44</v>
      </c>
      <c r="CB9" s="1">
        <f t="shared" si="97"/>
        <v>4.2991910392909189E-45</v>
      </c>
      <c r="CC9" s="1">
        <f t="shared" si="97"/>
        <v>3.3530015584213791E-46</v>
      </c>
      <c r="CD9" s="1">
        <f t="shared" si="97"/>
        <v>2.5465834620921697E-47</v>
      </c>
      <c r="CE9" s="1">
        <f t="shared" si="97"/>
        <v>1.8834106855056225E-48</v>
      </c>
      <c r="CF9" s="1">
        <f t="shared" si="97"/>
        <v>1.3563657200143853E-49</v>
      </c>
      <c r="CG9" s="1">
        <f t="shared" si="97"/>
        <v>9.5111010854665626E-51</v>
      </c>
      <c r="CH9" s="1">
        <f t="shared" si="97"/>
        <v>6.4935228294349955E-52</v>
      </c>
      <c r="CI9" s="1">
        <f t="shared" si="97"/>
        <v>4.3161312457554033E-53</v>
      </c>
      <c r="CJ9" s="1">
        <f t="shared" si="97"/>
        <v>2.7927908060770243E-54</v>
      </c>
      <c r="CK9" s="1">
        <f t="shared" si="97"/>
        <v>1.7590252170059317E-55</v>
      </c>
      <c r="CL9" s="1">
        <f t="shared" si="97"/>
        <v>1.0783296349461218E-56</v>
      </c>
      <c r="CM9" s="1">
        <f t="shared" si="97"/>
        <v>6.4332165721218642E-58</v>
      </c>
      <c r="CN9" s="1">
        <f t="shared" si="97"/>
        <v>3.7346388340032691E-59</v>
      </c>
      <c r="CO9" s="1">
        <f t="shared" si="97"/>
        <v>2.1093793414277529E-60</v>
      </c>
      <c r="CP9" s="1">
        <f t="shared" si="97"/>
        <v>1.1589996381471205E-61</v>
      </c>
      <c r="CQ9" s="1">
        <f t="shared" si="97"/>
        <v>6.1939292256051958E-63</v>
      </c>
      <c r="CR9" s="1">
        <f t="shared" si="97"/>
        <v>3.2190671602607554E-64</v>
      </c>
      <c r="CS9" s="1">
        <f t="shared" si="97"/>
        <v>1.6266562777913143E-65</v>
      </c>
      <c r="CT9" s="1">
        <f t="shared" si="97"/>
        <v>7.9905922417818615E-67</v>
      </c>
      <c r="CU9" s="1">
        <f t="shared" si="97"/>
        <v>3.8149528932118805E-68</v>
      </c>
      <c r="CV9" s="1">
        <f t="shared" si="97"/>
        <v>1.7698235071602147E-69</v>
      </c>
      <c r="CW9" s="1">
        <f t="shared" si="97"/>
        <v>7.9762453979153815E-71</v>
      </c>
      <c r="CX9" s="1">
        <f t="shared" si="97"/>
        <v>3.4912858644074785E-72</v>
      </c>
      <c r="CY9" s="1">
        <f t="shared" si="97"/>
        <v>1.4837964923732454E-73</v>
      </c>
      <c r="CZ9" s="1">
        <f t="shared" si="97"/>
        <v>6.121272658305468E-75</v>
      </c>
      <c r="DA9" s="1">
        <f t="shared" si="97"/>
        <v>2.4505094792236001E-76</v>
      </c>
      <c r="DB9" s="1">
        <f t="shared" si="97"/>
        <v>9.5165416668873005E-78</v>
      </c>
      <c r="DC9" s="1">
        <f t="shared" si="97"/>
        <v>3.5839539931386371E-79</v>
      </c>
      <c r="DD9" s="1">
        <f t="shared" si="97"/>
        <v>1.3084276482888185E-80</v>
      </c>
      <c r="DE9" s="1">
        <f t="shared" si="97"/>
        <v>4.6288713972479177E-82</v>
      </c>
      <c r="DF9" s="1">
        <f t="shared" si="97"/>
        <v>1.5862176127640849E-83</v>
      </c>
      <c r="DG9" s="1">
        <f t="shared" si="97"/>
        <v>5.2629133756832973E-85</v>
      </c>
      <c r="DH9" s="1">
        <f t="shared" si="97"/>
        <v>1.6899263132927618E-86</v>
      </c>
      <c r="DI9" s="1">
        <f t="shared" si="97"/>
        <v>5.2490135488638947E-88</v>
      </c>
      <c r="DJ9" s="1">
        <f t="shared" si="97"/>
        <v>1.5762803450041939E-89</v>
      </c>
      <c r="DK9" s="1">
        <f t="shared" si="97"/>
        <v>4.574027786842487E-91</v>
      </c>
      <c r="DL9" s="1">
        <f t="shared" si="97"/>
        <v>1.2818071969027904E-92</v>
      </c>
      <c r="DM9" s="1">
        <f t="shared" si="97"/>
        <v>3.46687619045338E-94</v>
      </c>
      <c r="DN9" s="1">
        <f>SUM(C9:DM9)</f>
        <v>1</v>
      </c>
    </row>
    <row r="10" spans="2:118" x14ac:dyDescent="0.3">
      <c r="B10" s="1" t="s">
        <v>7</v>
      </c>
      <c r="C10" s="1">
        <f>C9*$K$5*52</f>
        <v>7.9364706300134082E-5</v>
      </c>
      <c r="D10" s="1">
        <f t="shared" ref="D10:BO10" si="98">D9*$K$5*52</f>
        <v>9.9205882875167935E-4</v>
      </c>
      <c r="E10" s="1">
        <f t="shared" si="98"/>
        <v>6.1590318951666827E-3</v>
      </c>
      <c r="F10" s="1">
        <f t="shared" si="98"/>
        <v>2.5320464457907407E-2</v>
      </c>
      <c r="G10" s="1">
        <f t="shared" si="98"/>
        <v>7.7543922402341481E-2</v>
      </c>
      <c r="H10" s="1">
        <f t="shared" si="98"/>
        <v>0.18869021117903095</v>
      </c>
      <c r="I10" s="1">
        <f t="shared" si="98"/>
        <v>0.38000111973554823</v>
      </c>
      <c r="J10" s="1">
        <f t="shared" si="98"/>
        <v>0.65143049097522476</v>
      </c>
      <c r="K10" s="1">
        <f t="shared" si="98"/>
        <v>0.97036000218184559</v>
      </c>
      <c r="L10" s="1">
        <f t="shared" si="98"/>
        <v>1.275843706572426</v>
      </c>
      <c r="M10" s="1">
        <f t="shared" si="98"/>
        <v>1.4991163552226012</v>
      </c>
      <c r="N10" s="1">
        <f t="shared" si="98"/>
        <v>1.5899718919027583</v>
      </c>
      <c r="O10" s="1">
        <f t="shared" si="98"/>
        <v>1.5347645345450232</v>
      </c>
      <c r="P10" s="1">
        <f t="shared" si="98"/>
        <v>1.3576763190205969</v>
      </c>
      <c r="Q10" s="1">
        <f t="shared" si="98"/>
        <v>1.1071527125346532</v>
      </c>
      <c r="R10" s="1">
        <f t="shared" si="98"/>
        <v>0.83651538280396054</v>
      </c>
      <c r="S10" s="1">
        <f t="shared" si="98"/>
        <v>0.58817487853403527</v>
      </c>
      <c r="T10" s="1">
        <f t="shared" si="98"/>
        <v>0.38635016531157201</v>
      </c>
      <c r="U10" s="1">
        <f t="shared" si="98"/>
        <v>0.2378915369742545</v>
      </c>
      <c r="V10" s="1">
        <f t="shared" si="98"/>
        <v>0.13772667930088411</v>
      </c>
      <c r="W10" s="1">
        <f t="shared" si="98"/>
        <v>7.517581245173259E-2</v>
      </c>
      <c r="X10" s="1">
        <f t="shared" si="98"/>
        <v>3.8781173090179553E-2</v>
      </c>
      <c r="Y10" s="1">
        <f t="shared" si="98"/>
        <v>1.8949891396337723E-2</v>
      </c>
      <c r="Z10" s="1">
        <f t="shared" si="98"/>
        <v>8.7883554301856175E-3</v>
      </c>
      <c r="AA10" s="1">
        <f t="shared" si="98"/>
        <v>3.8754206237276846E-3</v>
      </c>
      <c r="AB10" s="1">
        <f t="shared" si="98"/>
        <v>1.6276766619656301E-3</v>
      </c>
      <c r="AC10" s="1">
        <f t="shared" si="98"/>
        <v>6.5211404726187147E-4</v>
      </c>
      <c r="AD10" s="1">
        <f t="shared" si="98"/>
        <v>2.4957451191503696E-4</v>
      </c>
      <c r="AE10" s="1">
        <f t="shared" si="98"/>
        <v>9.1362098111754178E-5</v>
      </c>
      <c r="AF10" s="1">
        <f t="shared" si="98"/>
        <v>3.2029241292051919E-5</v>
      </c>
      <c r="AG10" s="1">
        <f t="shared" si="98"/>
        <v>1.0765383878717455E-5</v>
      </c>
      <c r="AH10" s="1">
        <f t="shared" si="98"/>
        <v>3.4727044770056292E-6</v>
      </c>
      <c r="AI10" s="1">
        <f t="shared" si="98"/>
        <v>1.0761766478220521E-6</v>
      </c>
      <c r="AJ10" s="1">
        <f t="shared" si="98"/>
        <v>3.2067890010859049E-7</v>
      </c>
      <c r="AK10" s="1">
        <f t="shared" si="98"/>
        <v>9.1959390472317054E-8</v>
      </c>
      <c r="AL10" s="1">
        <f t="shared" si="98"/>
        <v>2.5398307844735022E-8</v>
      </c>
      <c r="AM10" s="1">
        <f t="shared" si="98"/>
        <v>6.7611236160752384E-9</v>
      </c>
      <c r="AN10" s="1">
        <f t="shared" si="98"/>
        <v>1.7359641716950137E-9</v>
      </c>
      <c r="AO10" s="1">
        <f t="shared" si="98"/>
        <v>4.3018410395073338E-10</v>
      </c>
      <c r="AP10" s="1">
        <f t="shared" si="98"/>
        <v>1.0295004197111738E-10</v>
      </c>
      <c r="AQ10" s="1">
        <f t="shared" si="98"/>
        <v>2.3807197205820596E-11</v>
      </c>
      <c r="AR10" s="1">
        <f t="shared" si="98"/>
        <v>5.322747342764758E-12</v>
      </c>
      <c r="AS10" s="1">
        <f t="shared" si="98"/>
        <v>1.1511497229392074E-12</v>
      </c>
      <c r="AT10" s="1">
        <f t="shared" si="98"/>
        <v>2.4093831410355648E-13</v>
      </c>
      <c r="AU10" s="1">
        <f t="shared" si="98"/>
        <v>4.8826514411136881E-14</v>
      </c>
      <c r="AV10" s="1">
        <f t="shared" si="98"/>
        <v>9.5844639399640449E-15</v>
      </c>
      <c r="AW10" s="1">
        <f t="shared" si="98"/>
        <v>1.8231317277105365E-15</v>
      </c>
      <c r="AX10" s="1">
        <f t="shared" si="98"/>
        <v>3.3618031858491923E-16</v>
      </c>
      <c r="AY10" s="1">
        <f t="shared" si="98"/>
        <v>6.0115577802511405E-17</v>
      </c>
      <c r="AZ10" s="1">
        <f t="shared" si="98"/>
        <v>1.0428212475945877E-17</v>
      </c>
      <c r="BA10" s="1">
        <f t="shared" si="98"/>
        <v>1.7554157667842425E-18</v>
      </c>
      <c r="BB10" s="1">
        <f t="shared" si="98"/>
        <v>2.8683264163140862E-19</v>
      </c>
      <c r="BC10" s="1">
        <f t="shared" si="98"/>
        <v>4.5507101797291341E-20</v>
      </c>
      <c r="BD10" s="1">
        <f t="shared" si="98"/>
        <v>7.0121005914065442E-21</v>
      </c>
      <c r="BE10" s="1">
        <f t="shared" si="98"/>
        <v>1.0496508601333834E-21</v>
      </c>
      <c r="BF10" s="1">
        <f t="shared" si="98"/>
        <v>1.5267648874667462E-22</v>
      </c>
      <c r="BG10" s="1">
        <f t="shared" si="98"/>
        <v>2.1583729807937659E-23</v>
      </c>
      <c r="BH10" s="1">
        <f t="shared" si="98"/>
        <v>2.9661850905644856E-24</v>
      </c>
      <c r="BI10" s="1">
        <f t="shared" si="98"/>
        <v>3.9634369744611662E-25</v>
      </c>
      <c r="BJ10" s="1">
        <f t="shared" si="98"/>
        <v>5.1502288368704438E-26</v>
      </c>
      <c r="BK10" s="1">
        <f t="shared" si="98"/>
        <v>6.5093170021557543E-27</v>
      </c>
      <c r="BL10" s="1">
        <f t="shared" si="98"/>
        <v>8.0032586092078323E-28</v>
      </c>
      <c r="BM10" s="1">
        <f t="shared" si="98"/>
        <v>9.5737905405847685E-29</v>
      </c>
      <c r="BN10" s="1">
        <f t="shared" si="98"/>
        <v>1.1144094809146378E-29</v>
      </c>
      <c r="BO10" s="1">
        <f t="shared" si="98"/>
        <v>1.2624169900985704E-30</v>
      </c>
      <c r="BP10" s="1">
        <f t="shared" ref="BP10:DM10" si="99">BP9*$K$5*52</f>
        <v>1.3918956557497187E-31</v>
      </c>
      <c r="BQ10" s="1">
        <f t="shared" si="99"/>
        <v>1.4938274083172666E-32</v>
      </c>
      <c r="BR10" s="1">
        <f t="shared" si="99"/>
        <v>1.5607152027195504E-33</v>
      </c>
      <c r="BS10" s="1">
        <f t="shared" si="99"/>
        <v>1.5874921792367723E-34</v>
      </c>
      <c r="BT10" s="1">
        <f t="shared" si="99"/>
        <v>1.5721540905484947E-35</v>
      </c>
      <c r="BU10" s="1">
        <f t="shared" si="99"/>
        <v>1.516005730171791E-36</v>
      </c>
      <c r="BV10" s="1">
        <f t="shared" si="99"/>
        <v>1.4234795588467008E-37</v>
      </c>
      <c r="BW10" s="1">
        <f t="shared" si="99"/>
        <v>1.3015611707047431E-38</v>
      </c>
      <c r="BX10" s="1">
        <f t="shared" si="99"/>
        <v>1.1589243300795643E-39</v>
      </c>
      <c r="BY10" s="1">
        <f t="shared" si="99"/>
        <v>1.0049231240554859E-40</v>
      </c>
      <c r="BZ10" s="1">
        <f t="shared" si="99"/>
        <v>8.4860174920238938E-42</v>
      </c>
      <c r="CA10" s="1">
        <f t="shared" si="99"/>
        <v>6.9786328059409558E-43</v>
      </c>
      <c r="CB10" s="1">
        <f t="shared" si="99"/>
        <v>5.5889483510781945E-44</v>
      </c>
      <c r="CC10" s="1">
        <f t="shared" si="99"/>
        <v>4.358902025947793E-45</v>
      </c>
      <c r="CD10" s="1">
        <f t="shared" si="99"/>
        <v>3.3105585007198207E-46</v>
      </c>
      <c r="CE10" s="1">
        <f t="shared" si="99"/>
        <v>2.4484338911573094E-47</v>
      </c>
      <c r="CF10" s="1">
        <f t="shared" si="99"/>
        <v>1.7632754360187009E-48</v>
      </c>
      <c r="CG10" s="1">
        <f t="shared" si="99"/>
        <v>1.2364431411106532E-49</v>
      </c>
      <c r="CH10" s="1">
        <f t="shared" si="99"/>
        <v>8.4415796782654943E-51</v>
      </c>
      <c r="CI10" s="1">
        <f t="shared" si="99"/>
        <v>5.6109706194820242E-52</v>
      </c>
      <c r="CJ10" s="1">
        <f t="shared" si="99"/>
        <v>3.6306280479001316E-53</v>
      </c>
      <c r="CK10" s="1">
        <f t="shared" si="99"/>
        <v>2.2867327821077112E-54</v>
      </c>
      <c r="CL10" s="1">
        <f t="shared" si="99"/>
        <v>1.4018285254299583E-55</v>
      </c>
      <c r="CM10" s="1">
        <f t="shared" si="99"/>
        <v>8.3631815437584238E-57</v>
      </c>
      <c r="CN10" s="1">
        <f t="shared" si="99"/>
        <v>4.8550304842042502E-58</v>
      </c>
      <c r="CO10" s="1">
        <f t="shared" si="99"/>
        <v>2.7421931438560788E-59</v>
      </c>
      <c r="CP10" s="1">
        <f t="shared" si="99"/>
        <v>1.5066995295912566E-60</v>
      </c>
      <c r="CQ10" s="1">
        <f t="shared" si="99"/>
        <v>8.0521079932867552E-62</v>
      </c>
      <c r="CR10" s="1">
        <f t="shared" si="99"/>
        <v>4.1847873083389818E-63</v>
      </c>
      <c r="CS10" s="1">
        <f t="shared" si="99"/>
        <v>2.1146531611287085E-64</v>
      </c>
      <c r="CT10" s="1">
        <f t="shared" si="99"/>
        <v>1.038776991431642E-65</v>
      </c>
      <c r="CU10" s="1">
        <f t="shared" si="99"/>
        <v>4.9594387611754445E-67</v>
      </c>
      <c r="CV10" s="1">
        <f t="shared" si="99"/>
        <v>2.3007705593082791E-68</v>
      </c>
      <c r="CW10" s="1">
        <f t="shared" si="99"/>
        <v>1.0369119017289996E-69</v>
      </c>
      <c r="CX10" s="1">
        <f t="shared" si="99"/>
        <v>4.5386716237297221E-71</v>
      </c>
      <c r="CY10" s="1">
        <f t="shared" si="99"/>
        <v>1.9289354400852191E-72</v>
      </c>
      <c r="CZ10" s="1">
        <f t="shared" si="99"/>
        <v>7.9576544557971083E-74</v>
      </c>
      <c r="DA10" s="1">
        <f t="shared" si="99"/>
        <v>3.1856623229906801E-75</v>
      </c>
      <c r="DB10" s="1">
        <f t="shared" si="99"/>
        <v>1.237150416695349E-76</v>
      </c>
      <c r="DC10" s="1">
        <f t="shared" si="99"/>
        <v>4.6591401910802285E-78</v>
      </c>
      <c r="DD10" s="1">
        <f t="shared" si="99"/>
        <v>1.7009559427754641E-79</v>
      </c>
      <c r="DE10" s="1">
        <f t="shared" si="99"/>
        <v>6.0175328164222932E-81</v>
      </c>
      <c r="DF10" s="1">
        <f t="shared" si="99"/>
        <v>2.0620828965933103E-82</v>
      </c>
      <c r="DG10" s="1">
        <f t="shared" si="99"/>
        <v>6.8417873883882865E-84</v>
      </c>
      <c r="DH10" s="1">
        <f t="shared" si="99"/>
        <v>2.1969042072805903E-85</v>
      </c>
      <c r="DI10" s="1">
        <f t="shared" si="99"/>
        <v>6.8237176135230629E-87</v>
      </c>
      <c r="DJ10" s="1">
        <f t="shared" si="99"/>
        <v>2.0491644485054521E-88</v>
      </c>
      <c r="DK10" s="1">
        <f t="shared" si="99"/>
        <v>5.9462361228952331E-90</v>
      </c>
      <c r="DL10" s="1">
        <f t="shared" si="99"/>
        <v>1.6663493559736276E-91</v>
      </c>
      <c r="DM10" s="1">
        <f t="shared" si="99"/>
        <v>4.5069390475893942E-93</v>
      </c>
      <c r="DN10" s="1">
        <f>SUM(C10:DM10)</f>
        <v>12.999999999999995</v>
      </c>
    </row>
    <row r="13" spans="2:118" x14ac:dyDescent="0.3">
      <c r="N13" s="2">
        <f>(SUMPRODUCT(C8:DM8,C9:DM9))/(SUMPRODUCT(C7:DM7,C9:DM9)+SUMPRODUCT(C8:DM8,C9:DM9))</f>
        <v>5.2641660568911099E-2</v>
      </c>
    </row>
    <row r="22" spans="8:11" s="10" customFormat="1" ht="25.8" x14ac:dyDescent="0.5">
      <c r="H22" s="9"/>
      <c r="J22" s="7" t="s">
        <v>3</v>
      </c>
      <c r="K22" s="8">
        <f>(SUMPRODUCT(C8:DM8,C9:DM9))/(SUMPRODUCT(C7:DM7,C9:DM9)+SUMPRODUCT(C8:DM8,C9:DM9))</f>
        <v>5.2641660568911099E-2</v>
      </c>
    </row>
  </sheetData>
  <sheetProtection sheet="1" objects="1" scenarios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 hours</vt:lpstr>
      <vt:lpstr>28 days</vt:lpstr>
    </vt:vector>
  </TitlesOfParts>
  <Company>WHO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COLRAIN, Paul</dc:creator>
  <cp:lastModifiedBy>Andrew</cp:lastModifiedBy>
  <dcterms:created xsi:type="dcterms:W3CDTF">2013-04-24T11:04:59Z</dcterms:created>
  <dcterms:modified xsi:type="dcterms:W3CDTF">2016-03-12T01:05:10Z</dcterms:modified>
</cp:coreProperties>
</file>