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sp\Documents\PREWORK_{AS}, e.g., PREWORK_AFH\Module-2\"/>
    </mc:Choice>
  </mc:AlternateContent>
  <xr:revisionPtr revIDLastSave="0" documentId="8_{2A1388D3-82CF-4AF9-81B9-19C515F3CC5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3" r:id="rId2"/>
    <sheet name="Sheet3" sheetId="9" r:id="rId3"/>
    <sheet name="Sheet4" sheetId="10" r:id="rId4"/>
    <sheet name="Sheet12" sheetId="12" r:id="rId5"/>
  </sheet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H2" i="12"/>
  <c r="G2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<sst xmlns="http://schemas.openxmlformats.org/spreadsheetml/2006/main" count="33049" uniqueCount="8401">
  <si>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</si>
  <si>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</si>
  <si>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</si>
  <si>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</si>
  <si>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</si>
  <si>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</si>
  <si>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</si>
  <si>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</si>
  <si>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</si>
  <si>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</si>
  <si>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</si>
  <si>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</si>
  <si>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</si>
  <si>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</si>
  <si>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</si>
  <si>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</si>
  <si>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</si>
  <si>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</si>
  <si>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</si>
  <si>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</si>
  <si>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</si>
  <si>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</si>
  <si>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</si>
  <si>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</si>
  <si>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</si>
  <si>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</si>
  <si>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</si>
  <si>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</si>
  <si>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</si>
  <si>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</si>
  <si>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</si>
  <si>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</si>
  <si>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</si>
  <si>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</si>
  <si>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</si>
  <si>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</si>
  <si>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</si>
  <si>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</si>
  <si>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</si>
  <si>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</si>
  <si>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</si>
  <si>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</si>
  <si>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</si>
  <si>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</si>
  <si>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</si>
  <si>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</si>
  <si>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</si>
  <si>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</si>
  <si>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</si>
  <si>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</si>
  <si>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</si>
  <si>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</si>
  <si>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</si>
  <si>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</si>
  <si>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</si>
  <si>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</si>
  <si>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</si>
  <si>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</si>
  <si>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</si>
  <si>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</si>
  <si>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</si>
  <si>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</si>
  <si>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</si>
  <si>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</si>
  <si>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</si>
  <si>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</si>
  <si>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</si>
  <si>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</si>
  <si>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</si>
  <si>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</si>
  <si>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</si>
  <si>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</si>
  <si>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</si>
  <si>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</si>
  <si>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</si>
  <si>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</si>
  <si>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</si>
  <si>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</si>
  <si>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</si>
  <si>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</si>
  <si>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</si>
  <si>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</si>
  <si>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</si>
  <si>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</si>
  <si>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</si>
  <si>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</si>
  <si>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</si>
  <si>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</si>
  <si>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</si>
  <si>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</si>
  <si>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</si>
  <si>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</si>
  <si>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</si>
  <si>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</si>
  <si>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</si>
  <si>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</si>
  <si>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</si>
  <si>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</si>
  <si>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</si>
  <si>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</si>
  <si>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</si>
  <si>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</si>
  <si>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</si>
  <si>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</si>
  <si>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</si>
  <si>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</si>
  <si>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</si>
  <si>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</si>
  <si>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</si>
  <si>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</si>
  <si>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</si>
  <si>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</si>
  <si>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</si>
  <si>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</si>
  <si>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</si>
  <si>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</si>
  <si>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</si>
  <si>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</si>
  <si>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</si>
  <si>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</si>
  <si>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</si>
  <si>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</si>
  <si>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</si>
  <si>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</si>
  <si>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</si>
  <si>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</si>
  <si>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</si>
  <si>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</si>
  <si>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</si>
  <si>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</si>
  <si>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</si>
  <si>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</si>
  <si>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</si>
  <si>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</si>
  <si>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</si>
  <si>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</si>
  <si>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</si>
  <si>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</si>
  <si>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</si>
  <si>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</si>
  <si>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</si>
  <si>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</si>
  <si>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</si>
  <si>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</si>
  <si>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</si>
  <si>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</si>
  <si>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</si>
  <si>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</si>
  <si>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</si>
  <si>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</si>
  <si>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</si>
  <si>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</si>
  <si>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</si>
  <si>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</si>
  <si>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</si>
  <si>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</si>
  <si>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</si>
  <si>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</si>
  <si>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</si>
  <si>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</si>
  <si>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</si>
  <si>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</si>
  <si>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</si>
  <si>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</si>
  <si>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</si>
  <si>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</si>
  <si>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</si>
  <si>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</si>
  <si>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</si>
  <si>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</si>
  <si>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</si>
  <si>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</si>
  <si>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</si>
  <si>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</si>
  <si>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</si>
  <si>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</si>
  <si>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</si>
  <si>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</si>
  <si>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</si>
  <si>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</si>
  <si>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</si>
  <si>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</si>
  <si>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</si>
  <si>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</si>
  <si>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</si>
  <si>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</si>
  <si>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</si>
  <si>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</si>
  <si>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</si>
  <si>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</si>
  <si>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</si>
  <si>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</si>
  <si>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</si>
  <si>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</si>
  <si>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</si>
  <si>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</si>
  <si>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</si>
  <si>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</si>
  <si>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</si>
  <si>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</si>
  <si>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</si>
  <si>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</si>
  <si>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</si>
  <si>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</si>
  <si>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</si>
  <si>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</si>
  <si>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</si>
  <si>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</si>
  <si>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</si>
  <si>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</si>
  <si>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</si>
  <si>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</si>
  <si>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</si>
  <si>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</si>
  <si>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</si>
  <si>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</si>
  <si>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</si>
  <si>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</si>
  <si>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</si>
  <si>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</si>
  <si>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</si>
  <si>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</si>
  <si>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</si>
  <si>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</si>
  <si>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</si>
  <si>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</si>
  <si>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</si>
  <si>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</si>
  <si>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</si>
  <si>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</si>
  <si>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</si>
  <si>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</si>
  <si>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</si>
  <si>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</si>
  <si>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</si>
  <si>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</si>
  <si>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</si>
  <si>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</si>
  <si>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</si>
  <si>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</si>
  <si>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</si>
  <si>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</si>
  <si>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</si>
  <si>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</si>
  <si>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</si>
  <si>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</si>
  <si>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</si>
  <si>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</si>
  <si>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</si>
  <si>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</si>
  <si>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</si>
  <si>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</si>
  <si>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</si>
  <si>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</si>
  <si>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</si>
  <si>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</si>
  <si>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</si>
  <si>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</si>
  <si>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</si>
  <si>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</si>
  <si>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</si>
  <si>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</si>
  <si>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</si>
  <si>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</si>
  <si>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</si>
  <si>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</si>
  <si>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</si>
  <si>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</si>
  <si>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</si>
  <si>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</si>
  <si>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</si>
  <si>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</si>
  <si>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</si>
  <si>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</si>
  <si>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</si>
  <si>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</si>
  <si>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</si>
  <si>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</si>
  <si>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</si>
  <si>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</si>
  <si>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</si>
  <si>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</si>
  <si>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</si>
  <si>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</si>
  <si>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</si>
  <si>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</si>
  <si>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</si>
  <si>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</si>
  <si>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</si>
  <si>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</si>
  <si>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</si>
  <si>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</si>
  <si>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</si>
  <si>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</si>
  <si>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</si>
  <si>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</si>
  <si>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</si>
  <si>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</si>
  <si>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</si>
  <si>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</si>
  <si>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</si>
  <si>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</si>
  <si>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</si>
  <si>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</si>
  <si>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</si>
  <si>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</si>
  <si>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</si>
  <si>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</si>
  <si>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</si>
  <si>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</si>
  <si>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</si>
  <si>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</si>
  <si>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</si>
  <si>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</si>
  <si>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</si>
  <si>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</si>
  <si>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</si>
  <si>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</si>
  <si>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</si>
  <si>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</si>
  <si>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</si>
  <si>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</si>
  <si>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</si>
  <si>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</si>
  <si>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</si>
  <si>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</si>
  <si>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</si>
  <si>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</si>
  <si>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</si>
  <si>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</si>
  <si>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</si>
  <si>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</si>
  <si>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</si>
  <si>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</si>
  <si>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</si>
  <si>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</si>
  <si>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</si>
  <si>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</si>
  <si>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</si>
  <si>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</si>
  <si>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</si>
  <si>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</si>
  <si>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</si>
  <si>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</si>
  <si>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</si>
  <si>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</si>
  <si>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</si>
  <si>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</si>
  <si>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</si>
  <si>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</si>
  <si>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</si>
  <si>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</si>
  <si>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</si>
  <si>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</si>
  <si>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</si>
  <si>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</si>
  <si>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</si>
  <si>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</si>
  <si>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</si>
  <si>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</si>
  <si>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</si>
  <si>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</si>
  <si>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</si>
  <si>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</si>
  <si>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</si>
  <si>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</si>
  <si>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</si>
  <si>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</si>
  <si>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</si>
  <si>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</si>
  <si>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</si>
  <si>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</si>
  <si>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</si>
  <si>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</si>
  <si>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</si>
  <si>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</si>
  <si>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</si>
  <si>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</si>
  <si>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</si>
  <si>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</si>
  <si>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</si>
  <si>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</si>
  <si>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</si>
  <si>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</si>
  <si>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</si>
  <si>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</si>
  <si>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</si>
  <si>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</si>
  <si>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</si>
  <si>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</si>
  <si>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</si>
  <si>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</si>
  <si>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</si>
  <si>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</si>
  <si>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</si>
  <si>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</si>
  <si>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</si>
  <si>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</si>
  <si>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</si>
  <si>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</si>
  <si>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</si>
  <si>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</si>
  <si>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</si>
  <si>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</si>
  <si>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</si>
  <si>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</si>
  <si>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</si>
  <si>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</si>
  <si>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</si>
  <si>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</si>
  <si>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</si>
  <si>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</si>
  <si>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</si>
  <si>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</si>
  <si>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</si>
  <si>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</si>
  <si>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</si>
  <si>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</si>
  <si>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</si>
  <si>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</si>
  <si>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</si>
  <si>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</si>
  <si>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</si>
  <si>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</si>
  <si>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</si>
  <si>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</si>
  <si>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</si>
  <si>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</si>
  <si>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</si>
  <si>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</si>
  <si>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</si>
  <si>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</si>
  <si>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</si>
  <si>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</si>
  <si>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</si>
  <si>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</si>
  <si>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</si>
  <si>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</si>
  <si>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</si>
  <si>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</si>
  <si>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</si>
  <si>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</si>
  <si>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</si>
  <si>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</si>
  <si>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</si>
  <si>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</si>
  <si>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</si>
  <si>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</si>
  <si>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</si>
  <si>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</si>
  <si>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</si>
  <si>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</si>
  <si>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</si>
  <si>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</si>
  <si>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</si>
  <si>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</si>
  <si>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</si>
  <si>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</si>
  <si>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</si>
  <si>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</si>
  <si>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</si>
  <si>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</si>
  <si>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</si>
  <si>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</si>
  <si>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</si>
  <si>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</si>
  <si>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</si>
  <si>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</si>
  <si>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</si>
  <si>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</si>
  <si>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</si>
  <si>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</si>
  <si>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</si>
  <si>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</si>
  <si>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</si>
  <si>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</si>
  <si>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</si>
  <si>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</si>
  <si>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</si>
  <si>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</si>
  <si>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</si>
  <si>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</si>
  <si>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</si>
  <si>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</si>
  <si>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</si>
  <si>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</si>
  <si>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</si>
  <si>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</si>
  <si>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</si>
  <si>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</si>
  <si>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</si>
  <si>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</si>
  <si>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</si>
  <si>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</si>
  <si>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</si>
  <si>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</si>
  <si>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</si>
  <si>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</si>
  <si>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</si>
  <si>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</si>
  <si>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</si>
  <si>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</si>
  <si>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</si>
  <si>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</si>
  <si>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</si>
  <si>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</si>
  <si>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</si>
  <si>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</si>
  <si>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</si>
  <si>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</si>
  <si>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</si>
  <si>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</si>
  <si>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</si>
  <si>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</si>
  <si>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</si>
  <si>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</si>
  <si>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</si>
  <si>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</si>
  <si>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</si>
  <si>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</si>
  <si>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</si>
  <si>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</si>
  <si>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</si>
  <si>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</si>
  <si>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</si>
  <si>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</si>
  <si>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</si>
  <si>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</si>
  <si>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</si>
  <si>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</si>
  <si>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</si>
  <si>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</si>
  <si>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</si>
  <si>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</si>
  <si>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</si>
  <si>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</si>
  <si>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</si>
  <si>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</si>
  <si>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</si>
  <si>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</si>
  <si>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</si>
  <si>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</si>
  <si>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</si>
  <si>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</si>
  <si>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</si>
  <si>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</si>
  <si>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</si>
  <si>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</si>
  <si>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</si>
  <si>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</si>
  <si>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</si>
  <si>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</si>
  <si>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</si>
  <si>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</si>
  <si>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</si>
  <si>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</si>
  <si>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</si>
  <si>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</si>
  <si>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</si>
  <si>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</si>
  <si>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</si>
  <si>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</si>
  <si>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</si>
  <si>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</si>
  <si>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</si>
  <si>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</si>
  <si>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</si>
  <si>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</si>
  <si>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</si>
  <si>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</si>
  <si>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</si>
  <si>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</si>
  <si>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</si>
  <si>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</si>
  <si>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</si>
  <si>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</si>
  <si>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</si>
  <si>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</si>
  <si>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</si>
  <si>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</si>
  <si>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</si>
  <si>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</si>
  <si>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</si>
  <si>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</si>
  <si>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</si>
  <si>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</si>
  <si>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</si>
  <si>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</si>
  <si>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</si>
  <si>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</si>
  <si>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</si>
  <si>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</si>
  <si>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</si>
  <si>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</si>
  <si>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</si>
  <si>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</si>
  <si>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</si>
  <si>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</si>
  <si>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</si>
  <si>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</si>
  <si>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</si>
  <si>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</si>
  <si>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</si>
  <si>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</si>
  <si>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</si>
  <si>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</si>
  <si>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</si>
  <si>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</si>
  <si>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</si>
  <si>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</si>
  <si>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</si>
  <si>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</si>
  <si>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</si>
  <si>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</si>
  <si>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</si>
  <si>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</si>
  <si>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</si>
  <si>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</si>
  <si>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</si>
  <si>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</si>
  <si>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</si>
  <si>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</si>
  <si>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</si>
  <si>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</si>
  <si>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</si>
  <si>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</si>
  <si>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</si>
  <si>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</si>
  <si>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</si>
  <si>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</si>
  <si>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</si>
  <si>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</si>
  <si>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</si>
  <si>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</si>
  <si>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</si>
  <si>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</si>
  <si>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</si>
  <si>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</si>
  <si>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</si>
  <si>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</si>
  <si>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</si>
  <si>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</si>
  <si>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</si>
  <si>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</si>
  <si>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</si>
  <si>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</si>
  <si>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</si>
  <si>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</si>
  <si>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</si>
  <si>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</si>
  <si>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</si>
  <si>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</si>
  <si>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</si>
  <si>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</si>
  <si>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</si>
  <si>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</si>
  <si>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</si>
  <si>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</si>
  <si>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</si>
  <si>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</si>
  <si>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</si>
  <si>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</si>
  <si>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</si>
  <si>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</si>
  <si>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</si>
  <si>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</si>
  <si>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</si>
  <si>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</si>
  <si>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</si>
  <si>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</si>
  <si>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</si>
  <si>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</si>
  <si>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</si>
  <si>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</si>
  <si>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</si>
  <si>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</si>
  <si>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</si>
  <si>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</si>
  <si>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</si>
  <si>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</si>
  <si>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</si>
  <si>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</si>
  <si>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</si>
  <si>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</si>
  <si>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</si>
  <si>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</si>
  <si>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</si>
  <si>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</si>
  <si>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</si>
  <si>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</si>
  <si>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</si>
  <si>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</si>
  <si>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</si>
  <si>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</si>
  <si>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</si>
  <si>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</si>
  <si>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</si>
  <si>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</si>
  <si>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</si>
  <si>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</si>
  <si>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</si>
  <si>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</si>
  <si>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</si>
  <si>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</si>
  <si>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</si>
  <si>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</si>
  <si>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</si>
  <si>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</si>
  <si>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</si>
  <si>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</si>
  <si>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</si>
  <si>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</si>
  <si>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</si>
  <si>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</si>
  <si>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</si>
  <si>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</si>
  <si>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</si>
  <si>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</si>
  <si>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</si>
  <si>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</si>
  <si>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</si>
  <si>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</si>
  <si>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</si>
  <si>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</si>
  <si>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</si>
  <si>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</si>
  <si>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</si>
  <si>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</si>
  <si>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</si>
  <si>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</si>
  <si>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</si>
  <si>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</si>
  <si>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</si>
  <si>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</si>
  <si>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</si>
  <si>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</si>
  <si>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</si>
  <si>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</si>
  <si>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</si>
  <si>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</si>
  <si>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</si>
  <si>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</si>
  <si>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</si>
  <si>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</si>
  <si>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</si>
  <si>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</si>
  <si>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</si>
  <si>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</si>
  <si>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</si>
  <si>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</si>
  <si>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</si>
  <si>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</si>
  <si>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</si>
  <si>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</si>
  <si>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</si>
  <si>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</si>
  <si>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</si>
  <si>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</si>
  <si>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</si>
  <si>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</si>
  <si>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</si>
  <si>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</si>
  <si>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</si>
  <si>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</si>
  <si>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</si>
  <si>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</si>
  <si>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</si>
  <si>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</si>
  <si>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</si>
  <si>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</si>
  <si>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</si>
  <si>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</si>
  <si>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</si>
  <si>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</si>
  <si>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</si>
  <si>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</si>
  <si>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</si>
  <si>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</si>
  <si>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</si>
  <si>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</si>
  <si>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</si>
  <si>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</si>
  <si>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</si>
  <si>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</si>
  <si>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</si>
  <si>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</si>
  <si>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</si>
  <si>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</si>
  <si>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</si>
  <si>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</si>
  <si>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</si>
  <si>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</si>
  <si>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</si>
  <si>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</si>
  <si>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</si>
  <si>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</si>
  <si>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</si>
  <si>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</si>
  <si>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</si>
  <si>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</si>
  <si>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</si>
  <si>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</si>
  <si>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</si>
  <si>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</si>
  <si>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</si>
  <si>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</si>
  <si>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</si>
  <si>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</si>
  <si>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</si>
  <si>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</si>
  <si>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</si>
  <si>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</si>
  <si>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</si>
  <si>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</si>
  <si>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</si>
  <si>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</si>
  <si>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</si>
  <si>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</si>
  <si>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</si>
  <si>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</si>
  <si>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</si>
  <si>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</si>
  <si>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</si>
  <si>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</si>
  <si>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</si>
  <si>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</si>
  <si>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</si>
  <si>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</si>
  <si>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</si>
  <si>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</si>
  <si>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</si>
  <si>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</si>
  <si>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</si>
  <si>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</si>
  <si>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</si>
  <si>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</si>
  <si>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</si>
  <si>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</si>
  <si>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</si>
  <si>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</si>
  <si>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</si>
  <si>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</si>
  <si>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</si>
  <si>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</si>
  <si>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</si>
  <si>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</si>
  <si>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</si>
  <si>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</si>
  <si>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</si>
  <si>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</si>
  <si>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</si>
  <si>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</si>
  <si>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</si>
  <si>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</si>
  <si>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</si>
  <si>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</si>
  <si>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</si>
  <si>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</si>
  <si>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</si>
  <si>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</si>
  <si>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</si>
  <si>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</si>
  <si>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</si>
  <si>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</si>
  <si>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</si>
  <si>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</si>
  <si>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</si>
  <si>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</si>
  <si>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</si>
  <si>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</si>
  <si>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</si>
  <si>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</si>
  <si>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</si>
  <si>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</si>
  <si>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</si>
  <si>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</si>
  <si>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</si>
  <si>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</si>
  <si>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</si>
  <si>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</si>
  <si>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</si>
  <si>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</si>
  <si>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</si>
  <si>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</si>
  <si>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</si>
  <si>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</si>
  <si>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</si>
  <si>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</si>
  <si>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</si>
  <si>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</si>
  <si>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</si>
  <si>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</si>
  <si>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</si>
  <si>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</si>
  <si>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</si>
  <si>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</si>
  <si>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</si>
  <si>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</si>
  <si>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</si>
  <si>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</si>
  <si>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</si>
  <si>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</si>
  <si>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</si>
  <si>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</si>
  <si>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</si>
  <si>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</si>
  <si>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</si>
  <si>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</si>
  <si>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</si>
  <si>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</si>
  <si>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</si>
  <si>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</si>
  <si>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</si>
  <si>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</si>
  <si>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</si>
  <si>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</si>
  <si>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</si>
  <si>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</si>
  <si>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</si>
  <si>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</si>
  <si>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</si>
  <si>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</si>
  <si>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</si>
  <si>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</si>
  <si>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</si>
  <si>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</si>
  <si>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</si>
  <si>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</si>
  <si>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</si>
  <si>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</si>
  <si>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</si>
  <si>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</si>
  <si>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</si>
  <si>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</si>
  <si>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</si>
  <si>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</si>
  <si>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</si>
  <si>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</si>
  <si>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</si>
  <si>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</si>
  <si>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</si>
  <si>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</si>
  <si>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</si>
  <si>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</si>
  <si>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</si>
  <si>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</si>
  <si>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</si>
  <si>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</si>
  <si>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</si>
  <si>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</si>
  <si>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</si>
  <si>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</si>
  <si>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</si>
  <si>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</si>
  <si>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</si>
  <si>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</si>
  <si>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</si>
  <si>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</si>
  <si>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</si>
  <si>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</si>
  <si>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</si>
  <si>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</si>
  <si>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</si>
  <si>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</si>
  <si>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</si>
  <si>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</si>
  <si>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</si>
  <si>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</si>
  <si>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</si>
  <si>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</si>
  <si>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</si>
  <si>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</si>
  <si>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</si>
  <si>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</si>
  <si>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</si>
  <si>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</si>
  <si>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</si>
  <si>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</si>
  <si>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</si>
  <si>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</si>
  <si>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</si>
  <si>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</si>
  <si>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</si>
  <si>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</si>
  <si>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</si>
  <si>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</si>
  <si>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</si>
  <si>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</si>
  <si>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</si>
  <si>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</si>
  <si>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</si>
  <si>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</si>
  <si>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</si>
  <si>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</si>
  <si>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</si>
  <si>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</si>
  <si>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</si>
  <si>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</si>
  <si>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</si>
  <si>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</si>
  <si>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</si>
  <si>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</si>
  <si>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</si>
  <si>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</si>
  <si>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</si>
  <si>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</si>
  <si>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</si>
  <si>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</si>
  <si>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</si>
  <si>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</si>
  <si>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</si>
  <si>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</si>
  <si>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</si>
  <si>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</si>
  <si>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</si>
  <si>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</si>
  <si>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</si>
  <si>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</si>
  <si>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</si>
  <si>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</si>
  <si>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</si>
  <si>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</si>
  <si>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</si>
  <si>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</si>
  <si>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</si>
  <si>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</si>
  <si>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</si>
  <si>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</si>
  <si>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</si>
  <si>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</si>
  <si>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</si>
  <si>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</si>
  <si>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</si>
  <si>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</si>
  <si>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</si>
  <si>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</si>
  <si>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</si>
  <si>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</si>
  <si>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</si>
  <si>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</si>
  <si>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</si>
  <si>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</si>
  <si>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</si>
  <si>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</si>
  <si>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</si>
  <si>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</si>
  <si>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</si>
  <si>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</si>
  <si>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</si>
  <si>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</si>
  <si>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</si>
  <si>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</si>
  <si>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</si>
  <si>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</si>
  <si>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</si>
  <si>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</si>
  <si>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</si>
  <si>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</si>
  <si>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</si>
  <si>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</si>
  <si>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</si>
  <si>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</si>
  <si>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</si>
  <si>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</si>
  <si>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</si>
  <si>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</si>
  <si>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</si>
  <si>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</si>
  <si>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</si>
  <si>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</si>
  <si>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</si>
  <si>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</si>
  <si>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</si>
  <si>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</si>
  <si>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</si>
  <si>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</si>
  <si>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</si>
  <si>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</si>
  <si>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</si>
  <si>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</si>
  <si>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</si>
  <si>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</si>
  <si>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</si>
  <si>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</si>
  <si>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</si>
  <si>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</si>
  <si>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</si>
  <si>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</si>
  <si>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</si>
  <si>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</si>
  <si>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</si>
  <si>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</si>
  <si>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</si>
  <si>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</si>
  <si>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</si>
  <si>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</si>
  <si>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</si>
  <si>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</si>
  <si>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</si>
  <si>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</si>
  <si>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</si>
  <si>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</si>
  <si>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</si>
  <si>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</si>
  <si>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</si>
  <si>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</si>
  <si>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</si>
  <si>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</si>
  <si>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</si>
  <si>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</si>
  <si>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</si>
  <si>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</si>
  <si>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</si>
  <si>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</si>
  <si>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</si>
  <si>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</si>
  <si>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</si>
  <si>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</si>
  <si>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</si>
  <si>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</si>
  <si>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</si>
  <si>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</si>
  <si>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</si>
  <si>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</si>
  <si>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</si>
  <si>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</si>
  <si>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</si>
  <si>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</si>
  <si>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</si>
  <si>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</si>
  <si>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</si>
  <si>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</si>
  <si>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</si>
  <si>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</si>
  <si>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</si>
  <si>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</si>
  <si>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</si>
  <si>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</si>
  <si>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</si>
  <si>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</si>
  <si>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</si>
  <si>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</si>
  <si>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</si>
  <si>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</si>
  <si>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</si>
  <si>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</si>
  <si>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</si>
  <si>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</si>
  <si>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</si>
  <si>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</si>
  <si>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</si>
  <si>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</si>
  <si>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</si>
  <si>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</si>
  <si>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</si>
  <si>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</si>
  <si>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</si>
  <si>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</si>
  <si>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</si>
  <si>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</si>
  <si>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</si>
  <si>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</si>
  <si>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</si>
  <si>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</si>
  <si>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</si>
  <si>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</si>
  <si>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</si>
  <si>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</si>
  <si>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</si>
  <si>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</si>
  <si>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</si>
  <si>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</si>
  <si>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</si>
  <si>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</si>
  <si>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</si>
  <si>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</si>
  <si>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</si>
  <si>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</si>
  <si>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</si>
  <si>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</si>
  <si>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</si>
  <si>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</si>
  <si>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</si>
  <si>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</si>
  <si>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</si>
  <si>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</si>
  <si>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</si>
  <si>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</si>
  <si>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</si>
  <si>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</si>
  <si>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</si>
  <si>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</si>
  <si>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</si>
  <si>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</si>
  <si>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</si>
  <si>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</si>
  <si>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</si>
  <si>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</si>
  <si>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</si>
  <si>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</si>
  <si>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</si>
  <si>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</si>
  <si>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</si>
  <si>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</si>
  <si>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</si>
  <si>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</si>
  <si>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</si>
  <si>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</si>
  <si>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</si>
  <si>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</si>
  <si>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</si>
  <si>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</si>
  <si>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</si>
  <si>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</si>
  <si>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</si>
  <si>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</si>
  <si>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</si>
  <si>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</si>
  <si>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</si>
  <si>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</si>
  <si>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</si>
  <si>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</si>
  <si>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</si>
  <si>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</si>
  <si>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</si>
  <si>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</si>
  <si>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</si>
  <si>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</si>
  <si>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</si>
  <si>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</si>
  <si>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</si>
  <si>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</si>
  <si>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</si>
  <si>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</si>
  <si>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</si>
  <si>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</si>
  <si>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</si>
  <si>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</si>
  <si>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</si>
  <si>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</si>
  <si>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</si>
  <si>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</si>
  <si>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</si>
  <si>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</si>
  <si>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</si>
  <si>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</si>
  <si>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</si>
  <si>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</si>
  <si>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</si>
  <si>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</si>
  <si>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</si>
  <si>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</si>
  <si>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</si>
  <si>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</si>
  <si>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</si>
  <si>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</si>
  <si>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</si>
  <si>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</si>
  <si>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</si>
  <si>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</si>
  <si>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</si>
  <si>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</si>
  <si>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</si>
  <si>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</si>
  <si>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</si>
  <si>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</si>
  <si>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</si>
  <si>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</si>
  <si>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</si>
  <si>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</si>
  <si>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</si>
  <si>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</si>
  <si>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</si>
  <si>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</si>
  <si>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</si>
  <si>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</si>
  <si>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</si>
  <si>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</si>
  <si>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</si>
  <si>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</si>
  <si>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</si>
  <si>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</si>
  <si>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</si>
  <si>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</si>
  <si>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</si>
  <si>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</si>
  <si>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</si>
  <si>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</si>
  <si>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</si>
  <si>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</si>
  <si>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</si>
  <si>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</si>
  <si>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</si>
  <si>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</si>
  <si>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</si>
  <si>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</si>
  <si>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</si>
  <si>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</si>
  <si>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</si>
  <si>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</si>
  <si>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</si>
  <si>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</si>
  <si>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</si>
  <si>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</si>
  <si>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</si>
  <si>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</si>
  <si>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</si>
  <si>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</si>
  <si>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</si>
  <si>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</si>
  <si>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</si>
  <si>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</si>
  <si>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</si>
  <si>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</si>
  <si>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</si>
  <si>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</si>
  <si>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</si>
  <si>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</si>
  <si>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</si>
  <si>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</si>
  <si>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</si>
  <si>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</si>
  <si>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</si>
  <si>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</si>
  <si>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</si>
  <si>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</si>
  <si>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</si>
  <si>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</si>
  <si>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</si>
  <si>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</si>
  <si>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</si>
  <si>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</si>
  <si>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</si>
  <si>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</si>
  <si>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</si>
  <si>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</si>
  <si>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</si>
  <si>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</si>
  <si>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</si>
  <si>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</si>
  <si>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</si>
  <si>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</si>
  <si>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</si>
  <si>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</si>
  <si>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</si>
  <si>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</si>
  <si>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</si>
  <si>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</si>
  <si>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</si>
  <si>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</si>
  <si>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</si>
  <si>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</si>
  <si>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</si>
  <si>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</si>
  <si>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</si>
  <si>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</si>
  <si>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</si>
  <si>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</si>
  <si>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</si>
  <si>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</si>
  <si>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</si>
  <si>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</si>
  <si>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</si>
  <si>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</si>
  <si>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</si>
  <si>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</si>
  <si>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</si>
  <si>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</si>
  <si>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</si>
  <si>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</si>
  <si>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</si>
  <si>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</si>
  <si>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</si>
  <si>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</si>
  <si>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</si>
  <si>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</si>
  <si>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</si>
  <si>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</si>
  <si>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</si>
  <si>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</si>
  <si>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</si>
  <si>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</si>
  <si>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</si>
  <si>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</si>
  <si>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</si>
  <si>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</si>
  <si>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</si>
  <si>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</si>
  <si>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</si>
  <si>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</si>
  <si>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</si>
  <si>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</si>
  <si>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</si>
  <si>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</si>
  <si>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</si>
  <si>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</si>
  <si>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</si>
  <si>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</si>
  <si>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</si>
  <si>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</si>
  <si>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</si>
  <si>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</si>
  <si>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</si>
  <si>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</si>
  <si>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</si>
  <si>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</si>
  <si>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</si>
  <si>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</si>
  <si>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</si>
  <si>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</si>
  <si>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</si>
  <si>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</si>
  <si>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</si>
  <si>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</si>
  <si>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</si>
  <si>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</si>
  <si>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</si>
  <si>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</si>
  <si>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</si>
  <si>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</si>
  <si>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</si>
  <si>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</si>
  <si>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</si>
  <si>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</si>
  <si>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</si>
  <si>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</si>
  <si>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</si>
  <si>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</si>
  <si>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</si>
  <si>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</si>
  <si>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</si>
  <si>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</si>
  <si>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</si>
  <si>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</si>
  <si>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</si>
  <si>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</si>
  <si>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</si>
  <si>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</si>
  <si>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</si>
  <si>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</si>
  <si>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</si>
  <si>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</si>
  <si>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</si>
  <si>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</si>
  <si>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</si>
  <si>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</si>
  <si>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</si>
  <si>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</si>
  <si>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</si>
  <si>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</si>
  <si>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</si>
  <si>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</si>
  <si>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</si>
  <si>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</si>
  <si>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</si>
  <si>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</si>
  <si>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</si>
  <si>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</si>
  <si>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</si>
  <si>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</si>
  <si>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</si>
  <si>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</si>
  <si>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</si>
  <si>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</si>
  <si>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</si>
  <si>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</si>
  <si>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</si>
  <si>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</si>
  <si>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</si>
  <si>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</si>
  <si>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</si>
  <si>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</si>
  <si>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</si>
  <si>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</si>
  <si>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</si>
  <si>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</si>
  <si>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</si>
  <si>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</si>
  <si>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</si>
  <si>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</si>
  <si>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</si>
  <si>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</si>
  <si>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</si>
  <si>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</si>
  <si>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</si>
  <si>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</si>
  <si>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</si>
  <si>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</si>
  <si>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</si>
  <si>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</si>
  <si>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</si>
  <si>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</si>
  <si>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</si>
  <si>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</si>
  <si>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</si>
  <si>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</si>
  <si>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</si>
  <si>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</si>
  <si>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</si>
  <si>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</si>
  <si>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</si>
  <si>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</si>
  <si>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</si>
  <si>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</si>
  <si>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</si>
  <si>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</si>
  <si>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</si>
  <si>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</si>
  <si>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</si>
  <si>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</si>
  <si>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</si>
  <si>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</si>
  <si>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</si>
  <si>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</si>
  <si>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</si>
  <si>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</si>
  <si>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</si>
  <si>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</si>
  <si>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</si>
  <si>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</si>
  <si>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</si>
  <si>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</si>
  <si>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</si>
  <si>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</si>
  <si>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</si>
  <si>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</si>
  <si>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</si>
  <si>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</si>
  <si>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</si>
  <si>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</si>
  <si>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</si>
  <si>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</si>
  <si>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</si>
  <si>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</si>
  <si>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</si>
  <si>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</si>
  <si>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</si>
  <si>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</si>
  <si>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</si>
  <si>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</si>
  <si>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</si>
  <si>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</si>
  <si>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</si>
  <si>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</si>
  <si>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</si>
  <si>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</si>
  <si>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</si>
  <si>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</si>
  <si>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</si>
  <si>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</si>
  <si>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</si>
  <si>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</si>
  <si>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</si>
  <si>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</si>
  <si>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</si>
  <si>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</si>
  <si>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</si>
  <si>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</si>
  <si>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</si>
  <si>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</si>
  <si>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</si>
  <si>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</si>
  <si>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</si>
  <si>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</si>
  <si>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</si>
  <si>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</si>
  <si>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</si>
  <si>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</si>
  <si>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</si>
  <si>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</si>
  <si>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</si>
  <si>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</si>
  <si>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</si>
  <si>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</si>
  <si>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</si>
  <si>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</si>
  <si>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</si>
  <si>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</si>
  <si>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</si>
  <si>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</si>
  <si>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</si>
  <si>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</si>
  <si>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</si>
  <si>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</si>
  <si>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</si>
  <si>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</si>
  <si>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</si>
  <si>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</si>
  <si>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</si>
  <si>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</si>
  <si>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</si>
  <si>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</si>
  <si>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</si>
  <si>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</si>
  <si>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</si>
  <si>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</si>
  <si>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</si>
  <si>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</si>
  <si>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</si>
  <si>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</si>
  <si>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</si>
  <si>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</si>
  <si>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</si>
  <si>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</si>
  <si>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</si>
  <si>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</si>
  <si>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</si>
  <si>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</si>
  <si>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</si>
  <si>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</si>
  <si>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</si>
  <si>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</si>
  <si>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</si>
  <si>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</si>
  <si>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</si>
  <si>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</si>
  <si>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</si>
  <si>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</si>
  <si>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</si>
  <si>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</si>
  <si>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</si>
  <si>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</si>
  <si>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</si>
  <si>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</si>
  <si>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</si>
  <si>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</si>
  <si>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</si>
  <si>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</si>
  <si>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</si>
  <si>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</si>
  <si>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</si>
  <si>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</si>
  <si>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</si>
  <si>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</si>
  <si>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</si>
  <si>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</si>
  <si>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</si>
  <si>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</si>
  <si>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</si>
  <si>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</si>
  <si>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</si>
  <si>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</si>
  <si>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</si>
  <si>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</si>
  <si>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</si>
  <si>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</si>
  <si>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</si>
  <si>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</si>
  <si>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</si>
  <si>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</si>
  <si>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</si>
  <si>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</si>
  <si>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</si>
  <si>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</si>
  <si>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</si>
  <si>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</si>
  <si>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</si>
  <si>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</si>
  <si>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</si>
  <si>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</si>
  <si>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</si>
  <si>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</si>
  <si>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</si>
  <si>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</si>
  <si>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</si>
  <si>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</si>
  <si>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</si>
  <si>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</si>
  <si>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</si>
  <si>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</si>
  <si>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</si>
  <si>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</si>
  <si>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</si>
  <si>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</si>
  <si>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</si>
  <si>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</si>
  <si>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</si>
  <si>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</si>
  <si>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</si>
  <si>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</si>
  <si>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</si>
  <si>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</si>
  <si>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</si>
  <si>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</si>
  <si>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</si>
  <si>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</si>
  <si>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</si>
  <si>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</si>
  <si>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</si>
  <si>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</si>
  <si>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</si>
  <si>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</si>
  <si>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</si>
  <si>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</si>
  <si>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</si>
  <si>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</si>
  <si>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</si>
  <si>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</si>
  <si>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</si>
  <si>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</si>
  <si>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</si>
  <si>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</si>
  <si>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</si>
  <si>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</si>
  <si>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</si>
  <si>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</si>
  <si>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</si>
  <si>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</si>
  <si>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</si>
  <si>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</si>
  <si>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</si>
  <si>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</si>
  <si>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</si>
  <si>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</si>
  <si>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</si>
  <si>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</si>
  <si>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</si>
  <si>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</si>
  <si>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</si>
  <si>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</si>
  <si>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</si>
  <si>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</si>
  <si>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</si>
  <si>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</si>
  <si>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</si>
  <si>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</si>
  <si>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</si>
  <si>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</si>
  <si>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</si>
  <si>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</si>
  <si>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</si>
  <si>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</si>
  <si>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</si>
  <si>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</si>
  <si>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</si>
  <si>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</si>
  <si>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</si>
  <si>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</si>
  <si>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</si>
  <si>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</si>
  <si>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</si>
  <si>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</si>
  <si>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</si>
  <si>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</si>
  <si>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</si>
  <si>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</si>
  <si>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</si>
  <si>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</si>
  <si>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</si>
  <si>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</si>
  <si>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</si>
  <si>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</si>
  <si>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</si>
  <si>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</si>
  <si>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</si>
  <si>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</si>
  <si>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</si>
  <si>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</si>
  <si>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</si>
  <si>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</si>
  <si>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</si>
  <si>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</si>
  <si>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</si>
  <si>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</si>
  <si>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</si>
  <si>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</si>
  <si>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</si>
  <si>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</si>
  <si>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</si>
  <si>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</si>
  <si>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</si>
  <si>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</si>
  <si>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</si>
  <si>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</si>
  <si>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</si>
  <si>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</si>
  <si>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</si>
  <si>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</si>
  <si>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</si>
  <si>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</si>
  <si>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</si>
  <si>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</si>
  <si>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</si>
  <si>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</si>
  <si>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</si>
  <si>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</si>
  <si>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</si>
  <si>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</si>
  <si>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</si>
  <si>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</si>
  <si>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</si>
  <si>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</si>
  <si>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</si>
  <si>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</si>
  <si>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</si>
  <si>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</si>
  <si>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</si>
  <si>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</si>
  <si>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</si>
  <si>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</si>
  <si>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</si>
  <si>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</si>
  <si>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</si>
  <si>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</si>
  <si>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</si>
  <si>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</si>
  <si>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</si>
  <si>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</si>
  <si>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</si>
  <si>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</si>
  <si>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</si>
  <si>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</si>
  <si>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</si>
  <si>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</si>
  <si>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</si>
  <si>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</si>
  <si>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</si>
  <si>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</si>
  <si>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</si>
  <si>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</si>
  <si>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</si>
  <si>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</si>
  <si>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</si>
  <si>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</si>
  <si>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</si>
  <si>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</si>
  <si>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</si>
  <si>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</si>
  <si>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</si>
  <si>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</si>
  <si>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</si>
  <si>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</si>
  <si>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</si>
  <si>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</si>
  <si>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</si>
  <si>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</si>
  <si>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</si>
  <si>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</si>
  <si>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</si>
  <si>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</si>
  <si>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</si>
  <si>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</si>
  <si>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</si>
  <si>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</si>
  <si>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</si>
  <si>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</si>
  <si>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</si>
  <si>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</si>
  <si>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</si>
  <si>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</si>
  <si>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</si>
  <si>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</si>
  <si>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</si>
  <si>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</si>
  <si>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</si>
  <si>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</si>
  <si>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</si>
  <si>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</si>
  <si>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</si>
  <si>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</si>
  <si>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</si>
  <si>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</si>
  <si>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</si>
  <si>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</si>
  <si>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</si>
  <si>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</si>
  <si>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</si>
  <si>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</si>
  <si>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</si>
  <si>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</si>
  <si>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</si>
  <si>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</si>
  <si>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</si>
  <si>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</si>
  <si>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</si>
  <si>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</si>
  <si>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</si>
  <si>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</si>
  <si>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</si>
  <si>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</si>
  <si>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</si>
  <si>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</si>
  <si>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</si>
  <si>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</si>
  <si>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</si>
  <si>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</si>
  <si>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</si>
  <si>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</si>
  <si>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</si>
  <si>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</si>
  <si>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</si>
  <si>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</si>
  <si>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</si>
  <si>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</si>
  <si>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</si>
  <si>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</si>
  <si>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</si>
  <si>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</si>
  <si>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</si>
  <si>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</si>
  <si>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</si>
  <si>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</si>
  <si>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</si>
  <si>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</si>
  <si>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</si>
  <si>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</si>
  <si>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</si>
  <si>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</si>
  <si>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</si>
  <si>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</si>
  <si>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</si>
  <si>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</si>
  <si>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</si>
  <si>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</si>
  <si>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</si>
  <si>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</si>
  <si>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</si>
  <si>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</si>
  <si>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</si>
  <si>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</si>
  <si>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</si>
  <si>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</si>
  <si>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</si>
  <si>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</si>
  <si>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</si>
  <si>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</si>
  <si>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</si>
  <si>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</si>
  <si>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</si>
  <si>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</si>
  <si>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</si>
  <si>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</si>
  <si>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</si>
  <si>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</si>
  <si>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</si>
  <si>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</si>
  <si>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</si>
  <si>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</si>
  <si>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</si>
  <si>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</si>
  <si>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</si>
  <si>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</si>
  <si>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</si>
  <si>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</si>
  <si>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</si>
  <si>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</si>
  <si>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</si>
  <si>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</si>
  <si>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</si>
  <si>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</si>
  <si>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</si>
  <si>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</si>
  <si>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</si>
  <si>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</si>
  <si>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</si>
  <si>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</si>
  <si>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</si>
  <si>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</si>
  <si>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</si>
  <si>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</si>
  <si>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</si>
  <si>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</si>
  <si>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</si>
  <si>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</si>
  <si>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</si>
  <si>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</si>
  <si>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</si>
  <si>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</si>
  <si>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</si>
  <si>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</si>
  <si>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</si>
  <si>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</si>
  <si>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</si>
  <si>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</si>
  <si>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</si>
  <si>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</si>
  <si>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</si>
  <si>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</si>
  <si>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</si>
  <si>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</si>
  <si>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</si>
  <si>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</si>
  <si>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</si>
  <si>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</si>
  <si>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</si>
  <si>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</si>
  <si>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</si>
  <si>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</si>
  <si>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</si>
  <si>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</si>
  <si>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</si>
  <si>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</si>
  <si>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</si>
  <si>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</si>
  <si>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</si>
  <si>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</si>
  <si>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</si>
  <si>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</si>
  <si>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</si>
  <si>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</si>
  <si>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</si>
  <si>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</si>
  <si>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</si>
  <si>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</si>
  <si>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</si>
  <si>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</si>
  <si>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</si>
  <si>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</si>
  <si>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</si>
  <si>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</si>
  <si>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</si>
  <si>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</si>
  <si>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</si>
  <si>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</si>
  <si>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</si>
  <si>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</si>
  <si>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</si>
  <si>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</si>
  <si>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</si>
  <si>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</si>
  <si>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</si>
  <si>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</si>
  <si>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</si>
  <si>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</si>
  <si>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</si>
  <si>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</si>
  <si>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</si>
  <si>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</si>
  <si>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</si>
  <si>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</si>
  <si>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</si>
  <si>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</si>
  <si>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</si>
  <si>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</si>
  <si>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</si>
  <si>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</si>
  <si>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</si>
  <si>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</si>
  <si>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</si>
  <si>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</si>
  <si>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</si>
  <si>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</si>
  <si>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</si>
  <si>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</si>
  <si>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</si>
  <si>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</si>
  <si>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</si>
  <si>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</si>
  <si>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</si>
  <si>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</si>
  <si>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</si>
  <si>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</si>
  <si>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</si>
  <si>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</si>
  <si>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</si>
  <si>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</si>
  <si>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</si>
  <si>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</si>
  <si>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</si>
  <si>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</si>
  <si>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</si>
  <si>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</si>
  <si>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</si>
  <si>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</si>
  <si>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</si>
  <si>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</si>
  <si>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</si>
  <si>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</si>
  <si>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</si>
  <si>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</si>
  <si>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</si>
  <si>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</si>
  <si>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</si>
  <si>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</si>
  <si>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</si>
  <si>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</si>
  <si>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</si>
  <si>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</si>
  <si>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</si>
  <si>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</si>
  <si>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</si>
  <si>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</si>
  <si>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</si>
  <si>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</si>
  <si>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</si>
  <si>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</si>
  <si>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</si>
  <si>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</si>
  <si>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</si>
  <si>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</si>
  <si>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</si>
  <si>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</si>
  <si>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</si>
  <si>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</si>
  <si>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</si>
  <si>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</si>
  <si>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</si>
  <si>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</si>
  <si>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</si>
  <si>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</si>
  <si>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</si>
  <si>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</si>
  <si>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</si>
  <si>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</si>
  <si>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</si>
  <si>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</si>
  <si>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</si>
  <si>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</si>
  <si>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</si>
  <si>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</si>
  <si>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</si>
  <si>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</si>
  <si>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</si>
  <si>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</si>
  <si>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</si>
  <si>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</si>
  <si>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</si>
  <si>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</si>
  <si>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</si>
  <si>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</si>
  <si>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</si>
  <si>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</si>
  <si>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</si>
  <si>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</si>
  <si>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</si>
  <si>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</si>
  <si>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</si>
  <si>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</si>
  <si>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</si>
  <si>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</si>
  <si>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</si>
  <si>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</si>
  <si>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</si>
  <si>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</si>
  <si>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</si>
  <si>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</si>
  <si>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</si>
  <si>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</si>
  <si>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</si>
  <si>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</si>
  <si>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</si>
  <si>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</si>
  <si>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</si>
  <si>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</si>
  <si>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</si>
  <si>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</si>
  <si>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</si>
  <si>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</si>
  <si>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</si>
  <si>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</si>
  <si>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</si>
  <si>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</si>
  <si>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</si>
  <si>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</si>
  <si>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</si>
  <si>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</si>
  <si>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</si>
  <si>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</si>
  <si>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</si>
  <si>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</si>
  <si>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</si>
  <si>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</si>
  <si>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</si>
  <si>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</si>
  <si>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</si>
  <si>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</si>
  <si>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</si>
  <si>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</si>
  <si>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</si>
  <si>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</si>
  <si>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</si>
  <si>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</si>
  <si>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</si>
  <si>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</si>
  <si>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</si>
  <si>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</si>
  <si>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</si>
  <si>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</si>
  <si>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</si>
  <si>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</si>
  <si>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</si>
  <si>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</si>
  <si>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</si>
  <si>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</si>
  <si>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</si>
  <si>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</si>
  <si>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</si>
  <si>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</si>
  <si>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</si>
  <si>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</si>
  <si>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</si>
  <si>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</si>
  <si>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</si>
  <si>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</si>
  <si>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</si>
  <si>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</si>
  <si>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</si>
  <si>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</si>
  <si>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</si>
  <si>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</si>
  <si>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</si>
  <si>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</si>
  <si>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</si>
  <si>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</si>
  <si>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</si>
  <si>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</si>
  <si>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</si>
  <si>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</si>
  <si>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</si>
  <si>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</si>
  <si>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</si>
  <si>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</si>
  <si>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</si>
  <si>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</si>
  <si>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</si>
  <si>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</si>
  <si>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</si>
  <si>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</si>
  <si>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</si>
  <si>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</si>
  <si>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</si>
  <si>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</si>
  <si>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</si>
  <si>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</si>
  <si>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</si>
  <si>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</si>
  <si>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</si>
  <si>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</si>
  <si>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</si>
  <si>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</si>
  <si>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</si>
  <si>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</si>
  <si>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</si>
  <si>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</si>
  <si>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</si>
  <si>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</si>
  <si>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</si>
  <si>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</si>
  <si>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</si>
  <si>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</si>
  <si>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</si>
  <si>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</si>
  <si>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</si>
  <si>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</si>
  <si>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</si>
  <si>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</si>
  <si>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</si>
  <si>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</si>
  <si>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</si>
  <si>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</si>
  <si>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</si>
  <si>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</si>
  <si>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</si>
  <si>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</si>
  <si>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</si>
  <si>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</si>
  <si>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</si>
  <si>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</si>
  <si>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</si>
  <si>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</si>
  <si>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</si>
  <si>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</si>
  <si>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</si>
  <si>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</si>
  <si>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</si>
  <si>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</si>
  <si>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</si>
  <si>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</si>
  <si>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</si>
  <si>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</si>
  <si>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</si>
  <si>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</si>
  <si>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</si>
  <si>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</si>
  <si>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</si>
  <si>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</si>
  <si>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</si>
  <si>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</si>
  <si>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</si>
  <si>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</si>
  <si>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</si>
  <si>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</si>
  <si>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</si>
  <si>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</si>
  <si>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</si>
  <si>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</si>
  <si>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</si>
  <si>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</si>
  <si>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</si>
  <si>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</si>
  <si>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</si>
  <si>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</si>
  <si>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</si>
  <si>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</si>
  <si>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</si>
  <si>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</si>
  <si>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</si>
  <si>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</si>
  <si>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</si>
  <si>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</si>
  <si>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</si>
  <si>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</si>
  <si>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</si>
  <si>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</si>
  <si>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</si>
  <si>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</si>
  <si>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</si>
  <si>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</si>
  <si>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</si>
  <si>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</si>
  <si>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</si>
  <si>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</si>
  <si>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</si>
  <si>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</si>
  <si>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</si>
  <si>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</si>
  <si>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</si>
  <si>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</si>
  <si>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</si>
  <si>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</si>
  <si>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</si>
  <si>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</si>
  <si>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</si>
  <si>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</si>
  <si>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</si>
  <si>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</si>
  <si>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</si>
  <si>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</si>
  <si>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</si>
  <si>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</si>
  <si>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</si>
  <si>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</si>
  <si>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</si>
  <si>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</si>
  <si>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</si>
  <si>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</si>
  <si>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</si>
  <si>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</si>
  <si>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</si>
  <si>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</si>
  <si>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</si>
  <si>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</si>
  <si>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</si>
  <si>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</si>
  <si>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</si>
  <si>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</si>
  <si>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</si>
  <si>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</si>
  <si>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</si>
  <si>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</si>
  <si>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</si>
  <si>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</si>
  <si>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</si>
  <si>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</si>
  <si>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</si>
  <si>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</si>
  <si>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</si>
  <si>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</si>
  <si>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</si>
  <si>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</si>
  <si>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</si>
  <si>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</si>
  <si>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</si>
  <si>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</si>
  <si>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</si>
  <si>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</si>
  <si>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</si>
  <si>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</si>
  <si>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</si>
  <si>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</si>
  <si>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</si>
  <si>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</si>
  <si>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</si>
  <si>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</si>
  <si>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</si>
  <si>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</si>
  <si>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</si>
  <si>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</si>
  <si>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</si>
  <si>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</si>
  <si>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</si>
  <si>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</si>
  <si>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</si>
  <si>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</si>
  <si>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</si>
  <si>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</si>
  <si>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</si>
  <si>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</si>
  <si>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</si>
  <si>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</si>
  <si>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</si>
  <si>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</si>
  <si>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</si>
  <si>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</si>
  <si>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</si>
  <si>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</si>
  <si>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</si>
  <si>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</si>
  <si>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</si>
  <si>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</si>
  <si>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</si>
  <si>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</si>
  <si>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</si>
  <si>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</si>
  <si>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</si>
  <si>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</si>
  <si>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</si>
  <si>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</si>
  <si>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</si>
  <si>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</si>
  <si>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</si>
  <si>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</si>
  <si>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</si>
  <si>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</si>
  <si>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</si>
  <si>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</si>
  <si>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</si>
  <si>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</si>
  <si>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</si>
  <si>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</si>
  <si>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</si>
  <si>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</si>
  <si>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</si>
  <si>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</si>
  <si>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</si>
  <si>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</si>
  <si>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</si>
  <si>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</si>
  <si>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</si>
  <si>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</si>
  <si>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</si>
  <si>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</si>
  <si>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</si>
  <si>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</si>
  <si>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</si>
  <si>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</si>
  <si>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</si>
  <si>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</si>
  <si>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</si>
  <si>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</si>
  <si>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</si>
  <si>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</si>
  <si>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</si>
  <si>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</si>
  <si>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</si>
  <si>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</si>
  <si>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</si>
  <si>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</si>
  <si>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</si>
  <si>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</si>
  <si>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</si>
  <si>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</si>
  <si>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</si>
  <si>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</si>
  <si>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</si>
  <si>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</si>
  <si>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</si>
  <si>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</si>
  <si>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</si>
  <si>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</si>
  <si>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</si>
  <si>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</si>
  <si>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</si>
  <si>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</si>
  <si>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</si>
  <si>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</si>
  <si>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</si>
  <si>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</si>
  <si>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</si>
  <si>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</si>
  <si>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</si>
  <si>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</si>
  <si>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</si>
  <si>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</si>
  <si>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</si>
  <si>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</si>
  <si>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</si>
  <si>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</si>
  <si>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</si>
  <si>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</si>
  <si>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</si>
  <si>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</si>
  <si>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</si>
  <si>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</si>
  <si>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</si>
  <si>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</si>
  <si>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</si>
  <si>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</si>
  <si>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</si>
  <si>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</si>
  <si>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</si>
  <si>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</si>
  <si>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</si>
  <si>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</si>
  <si>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</si>
  <si>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</si>
  <si>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</si>
  <si>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</si>
  <si>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</si>
  <si>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</si>
  <si>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</si>
  <si>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</si>
  <si>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</si>
  <si>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</si>
  <si>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</si>
  <si>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</si>
  <si>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</si>
  <si>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</si>
  <si>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</si>
  <si>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</si>
  <si>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</si>
  <si>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</si>
  <si>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</si>
  <si>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</si>
  <si>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</si>
  <si>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</si>
  <si>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</si>
  <si>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</si>
  <si>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</si>
  <si>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</si>
  <si>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</si>
  <si>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</si>
  <si>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</si>
  <si>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</si>
  <si>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</si>
  <si>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</si>
  <si>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</si>
  <si>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</si>
  <si>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</si>
  <si>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</si>
  <si>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</si>
  <si>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</si>
  <si>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</si>
  <si>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</si>
  <si>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</si>
  <si>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</si>
  <si>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</si>
  <si>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</si>
  <si>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</si>
  <si>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</si>
  <si>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</si>
  <si>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</si>
  <si>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</si>
  <si>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</si>
  <si>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</si>
  <si>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</si>
  <si>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</si>
  <si>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</si>
  <si>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</si>
  <si>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</si>
  <si>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</si>
  <si>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</si>
  <si>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</si>
  <si>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</si>
  <si>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</si>
  <si>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</si>
  <si>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</si>
  <si>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</si>
  <si>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</si>
  <si>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</si>
  <si>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</si>
  <si>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</si>
  <si>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</si>
  <si>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</si>
  <si>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</si>
  <si>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</si>
  <si>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</si>
  <si>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</si>
  <si>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</si>
  <si>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</si>
  <si>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</si>
  <si>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</si>
  <si>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</si>
  <si>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</si>
  <si>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</si>
  <si>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</si>
  <si>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</si>
  <si>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</si>
  <si>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</si>
  <si>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</si>
  <si>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</si>
  <si>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</si>
  <si>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</si>
  <si>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</si>
  <si>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</si>
  <si>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</si>
  <si>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</si>
  <si>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</si>
  <si>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</si>
  <si>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</si>
  <si>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</si>
  <si>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</si>
  <si>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</si>
  <si>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</si>
  <si>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</si>
  <si>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</si>
  <si>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</si>
  <si>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</si>
  <si>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</si>
  <si>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</si>
  <si>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</si>
  <si>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</si>
  <si>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</si>
  <si>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</si>
  <si>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</si>
  <si>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</si>
  <si>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</si>
  <si>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</si>
  <si>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</si>
  <si>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</si>
  <si>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</si>
  <si>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</si>
  <si>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</si>
  <si>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</si>
  <si>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</si>
  <si>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</si>
  <si>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</si>
  <si>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</si>
  <si>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</si>
  <si>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</si>
  <si>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</si>
  <si>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</si>
  <si>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</si>
  <si>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</si>
  <si>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</si>
  <si>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</si>
  <si>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</si>
  <si>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</si>
  <si>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</si>
  <si>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</si>
  <si>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</si>
  <si>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</si>
  <si>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</si>
  <si>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</si>
  <si>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</si>
  <si>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</si>
  <si>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</si>
  <si>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</si>
  <si>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</si>
  <si>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</si>
  <si>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</si>
  <si>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</si>
  <si>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</si>
  <si>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</si>
  <si>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</si>
  <si>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</si>
  <si>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</si>
  <si>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</si>
  <si>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</si>
  <si>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</si>
  <si>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</si>
  <si>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</si>
  <si>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</si>
  <si>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</si>
  <si>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</si>
  <si>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</si>
  <si>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</si>
  <si>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</si>
  <si>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</si>
  <si>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</si>
  <si>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</si>
  <si>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</si>
  <si>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</si>
  <si>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</si>
  <si>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</si>
  <si>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</si>
  <si>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</si>
  <si>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</si>
  <si>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</si>
  <si>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</si>
  <si>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</si>
  <si>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</si>
  <si>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</si>
  <si>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</si>
  <si>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</si>
  <si>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</si>
  <si>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</si>
  <si>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</si>
  <si>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</si>
  <si>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</si>
  <si>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</si>
  <si>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</si>
  <si>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</si>
  <si>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</si>
  <si>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</si>
  <si>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</si>
  <si>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</si>
  <si>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</si>
  <si>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</si>
  <si>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</si>
  <si>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</si>
  <si>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</si>
  <si>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</si>
  <si>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</si>
  <si>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</si>
  <si>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</si>
  <si>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</si>
  <si>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</si>
  <si>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</si>
  <si>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</si>
  <si>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</si>
  <si>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</si>
  <si>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</si>
  <si>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</si>
  <si>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</si>
  <si>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</si>
  <si>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</si>
  <si>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</si>
  <si>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</si>
  <si>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</si>
  <si>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</si>
  <si>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</si>
  <si>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</si>
  <si>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</si>
  <si>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</si>
  <si>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</si>
  <si>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</si>
  <si>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</si>
  <si>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</si>
  <si>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</si>
  <si>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</si>
  <si>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</si>
  <si>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</si>
  <si>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</si>
  <si>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</si>
  <si>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</si>
  <si>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</si>
  <si>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</si>
  <si>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</si>
  <si>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</si>
  <si>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</si>
  <si>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</si>
  <si>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</si>
  <si>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</si>
  <si>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</si>
  <si>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</si>
  <si>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</si>
  <si>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</si>
  <si>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</si>
  <si>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</si>
  <si>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</si>
  <si>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</si>
  <si>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</si>
  <si>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</si>
  <si>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</si>
  <si>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</si>
  <si>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</si>
  <si>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</si>
  <si>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</si>
  <si>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</si>
  <si>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</si>
  <si>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</si>
  <si>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</si>
  <si>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</si>
  <si>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</si>
  <si>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</si>
  <si>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</si>
  <si>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</si>
  <si>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</si>
  <si>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</si>
  <si>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</si>
  <si>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</si>
  <si>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</si>
  <si>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</si>
  <si>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</si>
  <si>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</si>
  <si>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</si>
  <si>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</si>
  <si>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</si>
  <si>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</si>
  <si>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</si>
  <si>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</si>
  <si>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</si>
  <si>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</si>
  <si>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</si>
  <si>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</si>
  <si>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</si>
  <si>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</si>
  <si>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</si>
  <si>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</si>
  <si>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</si>
  <si>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</si>
  <si>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</si>
  <si>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</si>
  <si>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</si>
  <si>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</si>
  <si>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</si>
  <si>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</si>
  <si>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</si>
  <si>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</si>
  <si>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</si>
  <si>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</si>
  <si>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</si>
  <si>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</si>
  <si>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</si>
  <si>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</si>
  <si>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</si>
  <si>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</si>
  <si>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</si>
  <si>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</si>
  <si>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</si>
  <si>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</si>
  <si>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</si>
  <si>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</si>
  <si>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</si>
  <si>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</si>
  <si>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</si>
  <si>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</si>
  <si>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</si>
  <si>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</si>
  <si>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</si>
  <si>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</si>
  <si>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</si>
  <si>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</si>
  <si>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</si>
  <si>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</si>
  <si>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</si>
  <si>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</si>
  <si>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</si>
  <si>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</si>
  <si>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</si>
  <si>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</si>
  <si>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</si>
  <si>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</si>
  <si>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</si>
  <si>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</si>
  <si>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</si>
  <si>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</si>
  <si>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</si>
  <si>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</si>
  <si>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</si>
  <si>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</si>
  <si>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</si>
  <si>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</si>
  <si>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</si>
  <si>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</si>
  <si>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</si>
  <si>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</si>
  <si>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</si>
  <si>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</si>
  <si>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</si>
  <si>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</si>
  <si>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</si>
  <si>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</si>
  <si>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</si>
  <si>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</si>
  <si>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</si>
  <si>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</si>
  <si>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</si>
  <si>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</si>
  <si>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</si>
  <si>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</si>
  <si>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</si>
  <si>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</si>
  <si>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</si>
  <si>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</si>
  <si>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</si>
  <si>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</si>
  <si>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</si>
  <si>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</si>
  <si>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</si>
  <si>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</si>
  <si>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</si>
  <si>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</si>
  <si>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</si>
  <si>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</si>
  <si>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</si>
  <si>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</si>
  <si>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</si>
  <si>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</si>
  <si>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</si>
  <si>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</si>
  <si>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</si>
  <si>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</si>
  <si>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</si>
  <si>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</si>
  <si>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</si>
  <si>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</si>
  <si>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</si>
  <si>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</si>
  <si>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</si>
  <si>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</si>
  <si>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</si>
  <si>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</si>
  <si>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</si>
  <si>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</si>
  <si>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</si>
  <si>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</si>
  <si>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</si>
  <si>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</si>
  <si>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</si>
  <si>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</si>
  <si>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</si>
  <si>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</si>
  <si>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</si>
  <si>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</si>
  <si>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</si>
  <si>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</si>
  <si>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</si>
  <si>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</si>
  <si>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</si>
  <si>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</si>
  <si>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</si>
  <si>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</si>
  <si>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</si>
  <si>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</si>
  <si>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</si>
  <si>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</si>
  <si>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</si>
  <si>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</si>
  <si>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</si>
  <si>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</si>
  <si>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</si>
  <si>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</si>
  <si>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</si>
  <si>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</si>
  <si>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</si>
  <si>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</si>
  <si>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</si>
  <si>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</si>
  <si>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</si>
  <si>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</si>
  <si>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</si>
  <si>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</si>
  <si>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</si>
  <si>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</si>
  <si>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</si>
  <si>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</si>
  <si>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</si>
  <si>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</si>
  <si>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</si>
  <si>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</si>
  <si>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</si>
  <si>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</si>
  <si>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</si>
  <si>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</si>
  <si>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</si>
  <si>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</si>
  <si>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</si>
  <si>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</si>
  <si>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</si>
  <si>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</si>
  <si>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</si>
  <si>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</si>
  <si>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</si>
  <si>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</si>
  <si>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</si>
  <si>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</si>
  <si>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</si>
  <si>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</si>
  <si>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</si>
  <si>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</si>
  <si>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</si>
  <si>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</si>
  <si>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</si>
  <si>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</si>
  <si>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</si>
  <si>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</si>
  <si>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</si>
  <si>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</si>
  <si>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</si>
  <si>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</si>
  <si>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</si>
  <si>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</si>
  <si>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</si>
  <si>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</si>
  <si>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</si>
  <si>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</si>
  <si>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</si>
  <si>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</si>
  <si>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</si>
  <si>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</si>
  <si>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</si>
  <si>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</si>
  <si>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</si>
  <si>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</si>
  <si>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</si>
  <si>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</si>
  <si>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</si>
  <si>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</si>
  <si>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</si>
  <si>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</si>
  <si>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</si>
  <si>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</si>
  <si>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</si>
  <si>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</si>
  <si>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</si>
  <si>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</si>
  <si>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</si>
  <si>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</si>
  <si>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</si>
  <si>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</si>
  <si>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</si>
  <si>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</si>
  <si>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</si>
  <si>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</si>
  <si>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</si>
  <si>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</si>
  <si>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</si>
  <si>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</si>
  <si>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</si>
  <si>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</si>
  <si>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</si>
  <si>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</si>
  <si>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</si>
  <si>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</si>
  <si>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</si>
  <si>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</si>
  <si>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</si>
  <si>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</si>
  <si>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</si>
  <si>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</si>
  <si>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</si>
  <si>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</si>
  <si>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</si>
  <si>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</si>
  <si>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</si>
  <si>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</si>
  <si>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</si>
  <si>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</si>
  <si>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</si>
  <si>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</si>
  <si>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</si>
  <si>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</si>
  <si>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</si>
  <si>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</si>
  <si>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</si>
  <si>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</si>
  <si>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</si>
  <si>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</si>
  <si>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</si>
  <si>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</si>
  <si>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</si>
  <si>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</si>
  <si>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</si>
  <si>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</si>
  <si>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</si>
  <si>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</si>
  <si>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</si>
  <si>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</si>
  <si>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</si>
  <si>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</si>
  <si>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</si>
  <si>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</si>
  <si>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</si>
  <si>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</si>
  <si>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</si>
  <si>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</si>
  <si>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</si>
  <si>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</si>
  <si>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</si>
  <si>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</si>
  <si>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</si>
  <si>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</si>
  <si>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</si>
  <si>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</si>
  <si>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</si>
  <si>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</si>
  <si>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</si>
  <si>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</si>
  <si>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</si>
  <si>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</si>
  <si>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</si>
  <si>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</si>
  <si>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</si>
  <si>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</si>
  <si>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</si>
  <si>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</si>
  <si>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</si>
  <si>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</si>
  <si>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</si>
  <si>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</si>
  <si>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</si>
  <si>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</si>
  <si>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</si>
  <si>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</si>
  <si>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</si>
  <si>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</si>
  <si>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</si>
  <si>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</si>
  <si>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</si>
  <si>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</si>
  <si>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</si>
  <si>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</si>
  <si>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</si>
  <si>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</si>
  <si>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</si>
  <si>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</si>
  <si>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</si>
  <si>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</si>
  <si>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</si>
  <si>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</si>
  <si>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</si>
  <si>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</si>
  <si>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</si>
  <si>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</si>
  <si>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</si>
  <si>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</si>
  <si>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</si>
  <si>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</si>
  <si>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</si>
  <si>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</si>
  <si>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</si>
  <si>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</si>
  <si>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</si>
  <si>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</si>
  <si>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</si>
  <si>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</si>
  <si>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</si>
  <si>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</si>
  <si>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</si>
  <si>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</si>
  <si>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</si>
  <si>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</si>
  <si>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</si>
  <si>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</si>
  <si>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</si>
  <si>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</si>
  <si>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</si>
  <si>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</si>
  <si>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</si>
  <si>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</si>
  <si>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</si>
  <si>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</si>
  <si>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</si>
  <si>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</si>
  <si>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</si>
  <si>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</si>
  <si>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</si>
  <si>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</si>
  <si>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</si>
  <si>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</si>
  <si>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</si>
  <si>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</si>
  <si>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</si>
  <si>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</si>
  <si>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</si>
  <si>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</si>
  <si>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</si>
  <si>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</si>
  <si>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</si>
  <si>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</si>
  <si>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</si>
  <si>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</si>
  <si>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</si>
  <si>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</si>
  <si>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</si>
  <si>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</si>
  <si>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</si>
  <si>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</si>
  <si>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</si>
  <si>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</si>
  <si>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</si>
  <si>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</si>
  <si>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</si>
  <si>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</si>
  <si>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</si>
  <si>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</si>
  <si>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</si>
  <si>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</si>
  <si>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</si>
  <si>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</si>
  <si>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</si>
  <si>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</si>
  <si>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</si>
  <si>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</si>
  <si>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</si>
  <si>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</si>
  <si>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</si>
  <si>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</si>
  <si>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</si>
  <si>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</si>
  <si>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</si>
  <si>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</si>
  <si>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</si>
  <si>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</si>
  <si>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</si>
  <si>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</si>
  <si>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</si>
  <si>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</si>
  <si>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</si>
  <si>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</si>
  <si>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</si>
  <si>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</si>
  <si>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</si>
  <si>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</si>
  <si>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</si>
  <si>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</si>
  <si>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</si>
  <si>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</si>
  <si>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</si>
  <si>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</si>
  <si>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</si>
  <si>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</si>
  <si>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</si>
  <si>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</si>
  <si>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</si>
  <si>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</si>
  <si>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</si>
  <si>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</si>
  <si>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</si>
  <si>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</si>
  <si>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</si>
  <si>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</si>
  <si>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</si>
  <si>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</si>
  <si>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</si>
  <si>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</si>
  <si>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</si>
  <si>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</si>
  <si>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</si>
  <si>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</si>
  <si>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</si>
  <si>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</si>
  <si>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</si>
  <si>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</si>
  <si>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</si>
  <si>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</si>
  <si>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</si>
  <si>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</si>
  <si>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</si>
  <si>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</si>
  <si>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</si>
  <si>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</si>
  <si>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</si>
  <si>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</si>
  <si>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</si>
  <si>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</si>
  <si>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</si>
  <si>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</si>
  <si>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</si>
  <si>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</si>
  <si>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</si>
  <si>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</si>
  <si>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</si>
  <si>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</si>
  <si>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</si>
  <si>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</si>
  <si>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</si>
  <si>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</si>
  <si>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</si>
  <si>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</si>
  <si>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</si>
  <si>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</si>
  <si>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</si>
  <si>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</si>
  <si>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</si>
  <si>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</si>
  <si>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</si>
  <si>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</si>
  <si>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</si>
  <si>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</si>
  <si>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</si>
  <si>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</si>
  <si>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</si>
  <si>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</si>
  <si>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</si>
  <si>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</si>
  <si>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</si>
  <si>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</si>
  <si>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</si>
  <si>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</si>
  <si>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</si>
  <si>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</si>
  <si>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</si>
  <si>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</si>
  <si>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</si>
  <si>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</si>
  <si>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</si>
  <si>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</si>
  <si>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</si>
  <si>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</si>
  <si>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</si>
  <si>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</si>
  <si>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</si>
  <si>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</si>
  <si>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</si>
  <si>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</si>
  <si>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</si>
  <si>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</si>
  <si>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</si>
  <si>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</si>
  <si>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</si>
  <si>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</si>
  <si>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</si>
  <si>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</si>
  <si>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</si>
  <si>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</si>
  <si>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</si>
  <si>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</si>
  <si>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</si>
  <si>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</si>
  <si>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</si>
  <si>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</si>
  <si>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</si>
  <si>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</si>
  <si>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</si>
  <si>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</si>
  <si>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</si>
  <si>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</si>
  <si>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</si>
  <si>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</si>
  <si>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</si>
  <si>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</si>
  <si>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</si>
  <si>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</si>
  <si>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</si>
  <si>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</si>
  <si>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</si>
  <si>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</si>
  <si>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</si>
  <si>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</si>
  <si>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</si>
  <si>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</si>
  <si>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</si>
  <si>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</si>
  <si>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</si>
  <si>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</si>
  <si>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</si>
  <si>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</si>
  <si>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</si>
  <si>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</si>
  <si>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</si>
  <si>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</si>
  <si>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</si>
  <si>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</si>
  <si>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</si>
  <si>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</si>
  <si>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</si>
  <si>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</si>
  <si>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</si>
  <si>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</si>
  <si>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</si>
  <si>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</si>
  <si>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</si>
  <si>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</si>
  <si>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</si>
  <si>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</si>
  <si>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</si>
  <si>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</si>
  <si>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</si>
  <si>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</si>
  <si>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</si>
  <si>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</si>
  <si>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</si>
  <si>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</si>
  <si>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</si>
  <si>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</si>
  <si>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</si>
  <si>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</si>
  <si>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</si>
  <si>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</si>
  <si>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</si>
  <si>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</si>
  <si>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</si>
  <si>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</si>
  <si>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</si>
  <si>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</si>
  <si>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</si>
  <si>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</si>
  <si>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</si>
  <si>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</si>
  <si>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</si>
  <si>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</si>
  <si>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</si>
  <si>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</si>
  <si>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</si>
  <si>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</si>
  <si>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</si>
  <si>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</si>
  <si>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</si>
  <si>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</si>
  <si>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</si>
  <si>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</si>
  <si>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</si>
  <si>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</si>
  <si>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</si>
  <si>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</si>
  <si>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</si>
  <si>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</si>
  <si>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</si>
  <si>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</si>
  <si>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</si>
  <si>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</si>
  <si>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</si>
  <si>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</si>
  <si>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</si>
  <si>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</si>
  <si>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</si>
  <si>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</si>
  <si>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</si>
  <si>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</si>
  <si>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</si>
  <si>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</si>
  <si>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</si>
  <si>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</si>
  <si>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</si>
  <si>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</si>
  <si>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</si>
  <si>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</si>
  <si>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</si>
  <si>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</si>
  <si>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</si>
  <si>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</si>
  <si>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</si>
  <si>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</si>
  <si>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</si>
  <si>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</si>
  <si>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</si>
  <si>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</si>
  <si>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</si>
  <si>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</si>
  <si>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</si>
  <si>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</si>
  <si>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</si>
  <si>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</si>
  <si>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</si>
  <si>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</si>
  <si>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</si>
  <si>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</si>
  <si>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</si>
  <si>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</si>
  <si>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</si>
  <si>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</si>
  <si>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</si>
  <si>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</si>
  <si>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</si>
  <si>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</si>
  <si>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</si>
  <si>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</si>
  <si>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</si>
  <si>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</si>
  <si>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</si>
  <si>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</si>
  <si>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</si>
  <si>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</si>
  <si>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</si>
  <si>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</si>
  <si>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</si>
  <si>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</si>
  <si>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</si>
  <si>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</si>
  <si>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</si>
  <si>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</si>
  <si>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</si>
  <si>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</si>
  <si>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</si>
  <si>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</si>
  <si>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</si>
  <si>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</si>
  <si>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</si>
  <si>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</si>
  <si>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</si>
  <si>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</si>
  <si>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</si>
  <si>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</si>
  <si>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</si>
  <si>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</si>
  <si>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</si>
  <si>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</si>
  <si>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</si>
  <si>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</si>
  <si>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</si>
  <si>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</si>
  <si>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</si>
  <si>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</si>
  <si>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</si>
  <si>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</si>
  <si>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</si>
  <si>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</si>
  <si>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</si>
  <si>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</si>
  <si>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</si>
  <si>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</si>
  <si>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</si>
  <si>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</si>
  <si>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</si>
  <si>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</si>
  <si>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</si>
  <si>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</si>
  <si>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</si>
  <si>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</si>
  <si>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</si>
  <si>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</si>
  <si>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</si>
  <si>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</si>
  <si>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</si>
  <si>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</si>
  <si>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</si>
  <si>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</si>
  <si>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</si>
  <si>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</si>
  <si>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</si>
  <si>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</si>
  <si>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</si>
  <si>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</si>
  <si>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</si>
  <si>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</si>
  <si>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</si>
  <si>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</si>
  <si>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</si>
  <si>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</si>
  <si>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</si>
  <si>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</si>
  <si>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</si>
  <si>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</si>
  <si>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</si>
  <si>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</si>
  <si>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</si>
  <si>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</si>
  <si>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</si>
  <si>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</si>
  <si>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</si>
  <si>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</si>
  <si>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</si>
  <si>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</si>
  <si>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</si>
  <si>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</si>
  <si>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</si>
  <si>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</si>
  <si>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</si>
  <si>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</si>
  <si>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</si>
  <si>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</si>
  <si>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</si>
  <si>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</si>
  <si>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</si>
  <si>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</si>
  <si>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</si>
  <si>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</si>
  <si>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</si>
  <si>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</si>
  <si>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</si>
  <si>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</si>
  <si>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</si>
  <si>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</si>
  <si>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</si>
  <si>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</si>
  <si>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</si>
  <si>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</si>
  <si>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</si>
  <si>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</si>
  <si>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</si>
  <si>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</si>
  <si>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</si>
  <si>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</si>
  <si>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</si>
  <si>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</si>
  <si>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</si>
  <si>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</si>
  <si>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</si>
  <si>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</si>
  <si>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</si>
  <si>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</si>
  <si>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</si>
  <si>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</si>
  <si>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</si>
  <si>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</si>
  <si>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</si>
  <si>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</si>
  <si>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</si>
  <si>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</si>
  <si>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</si>
  <si>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</si>
  <si>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</si>
  <si>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</si>
  <si>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</si>
  <si>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</si>
  <si>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</si>
  <si>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</si>
  <si>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</si>
  <si>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</si>
  <si>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</si>
  <si>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</si>
  <si>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</si>
  <si>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</si>
  <si>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</si>
  <si>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</si>
  <si>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</si>
  <si>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</si>
  <si>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</si>
  <si>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</si>
  <si>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</si>
  <si>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</si>
  <si>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</si>
  <si>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</si>
  <si>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</si>
  <si>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</si>
  <si>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</si>
  <si>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</si>
  <si>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</si>
  <si>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</si>
  <si>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</si>
  <si>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</si>
  <si>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</si>
  <si>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</si>
  <si>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</si>
  <si>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</si>
  <si>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</si>
  <si>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</si>
  <si>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</si>
  <si>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</si>
  <si>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</si>
  <si>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</si>
  <si>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</si>
  <si>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</si>
  <si>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</si>
  <si>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</si>
  <si>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</si>
  <si>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</si>
  <si>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</si>
  <si>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</si>
  <si>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</si>
  <si>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</si>
  <si>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</si>
  <si>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</si>
  <si>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</si>
  <si>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</si>
  <si>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</si>
  <si>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</si>
  <si>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</si>
  <si>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</si>
  <si>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</si>
  <si>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</si>
  <si>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</si>
  <si>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</si>
  <si>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</si>
  <si>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</si>
  <si>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</si>
  <si>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</si>
  <si>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</si>
  <si>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</si>
  <si>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</si>
  <si>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</si>
  <si>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</si>
  <si>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</si>
  <si>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</si>
  <si>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</si>
  <si>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</si>
  <si>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</si>
  <si>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</si>
  <si>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</si>
  <si>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</si>
  <si>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</si>
  <si>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</si>
  <si>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</si>
  <si>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</si>
  <si>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</si>
  <si>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</si>
  <si>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</si>
  <si>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</si>
  <si>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</si>
  <si>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</si>
  <si>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</si>
  <si>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</si>
  <si>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</si>
  <si>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</si>
  <si>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</si>
  <si>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</si>
  <si>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</si>
  <si>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</si>
  <si>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</si>
  <si>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</si>
  <si>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</si>
  <si>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</si>
  <si>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</si>
  <si>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</si>
  <si>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</si>
  <si>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</si>
  <si>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</si>
  <si>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</si>
  <si>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</si>
  <si>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</si>
  <si>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</si>
  <si>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</si>
  <si>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</si>
  <si>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</si>
  <si>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</si>
  <si>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</si>
  <si>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</si>
  <si>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</si>
  <si>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</si>
  <si>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</si>
  <si>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</si>
  <si>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</si>
  <si>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</si>
  <si>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</si>
  <si>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</si>
  <si>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</si>
  <si>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</si>
  <si>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</si>
  <si>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</si>
  <si>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</si>
  <si>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</si>
  <si>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</si>
  <si>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</si>
  <si>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</si>
  <si>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</si>
  <si>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</si>
  <si>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</si>
  <si>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</si>
  <si>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</si>
  <si>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</si>
  <si>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</si>
  <si>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</si>
  <si>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</si>
  <si>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</si>
  <si>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</si>
  <si>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</si>
  <si>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</si>
  <si>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</si>
  <si>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</si>
  <si>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</si>
  <si>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</si>
  <si>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</si>
  <si>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</si>
  <si>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</si>
  <si>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</si>
  <si>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</si>
  <si>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</si>
  <si>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</si>
  <si>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</si>
  <si>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</si>
  <si>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</si>
  <si>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</si>
  <si>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</si>
  <si>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</si>
  <si>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</si>
  <si>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</si>
  <si>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</si>
  <si>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</si>
  <si>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</si>
  <si>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</si>
  <si>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</si>
  <si>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</si>
  <si>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</si>
  <si>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</si>
  <si>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</si>
  <si>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</si>
  <si>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</si>
  <si>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</si>
  <si>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</si>
  <si>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</si>
  <si>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</si>
  <si>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</si>
  <si>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</si>
  <si>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</si>
  <si>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</si>
  <si>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</si>
  <si>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</si>
  <si>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</si>
  <si>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</si>
  <si>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</si>
  <si>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</si>
  <si>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</si>
  <si>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</si>
  <si>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</si>
  <si>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</si>
  <si>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</si>
  <si>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</si>
  <si>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</si>
  <si>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</si>
  <si>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</si>
  <si>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</si>
  <si>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</si>
  <si>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</si>
  <si>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</si>
  <si>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</si>
  <si>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</si>
  <si>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</si>
  <si>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</si>
  <si>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</si>
  <si>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</si>
  <si>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</si>
  <si>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</si>
  <si>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</si>
  <si>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</si>
  <si>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</si>
  <si>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</si>
  <si>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</si>
  <si>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</si>
  <si>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</si>
  <si>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</si>
  <si>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</si>
  <si>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</si>
  <si>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</si>
  <si>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</si>
  <si>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</si>
  <si>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</si>
  <si>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</si>
  <si>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</si>
  <si>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</si>
  <si>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</si>
  <si>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</si>
  <si>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</si>
  <si>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</si>
  <si>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</si>
  <si>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</si>
  <si>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</si>
  <si>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</si>
  <si>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</si>
  <si>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</si>
  <si>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</si>
  <si>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</si>
  <si>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</si>
  <si>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</si>
  <si>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</si>
  <si>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</si>
  <si>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</si>
  <si>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</si>
  <si>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</si>
  <si>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</si>
  <si>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</si>
  <si>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</si>
  <si>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</si>
  <si>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</si>
  <si>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</si>
  <si>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</si>
  <si>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</si>
  <si>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</si>
  <si>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</si>
  <si>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</si>
  <si>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</si>
  <si>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</si>
  <si>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</si>
  <si>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</si>
  <si>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</si>
  <si>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</si>
  <si>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</si>
  <si>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</si>
  <si>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</si>
  <si>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</si>
  <si>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</si>
  <si>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</si>
  <si>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</si>
  <si>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</si>
  <si>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</si>
  <si>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</si>
  <si>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</si>
  <si>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</si>
  <si>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</si>
  <si>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</si>
  <si>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</si>
  <si>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</si>
  <si>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</si>
  <si>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</si>
  <si>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</si>
  <si>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</si>
  <si>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</si>
  <si>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</si>
  <si>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</si>
  <si>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</si>
  <si>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</si>
  <si>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</si>
  <si>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</si>
  <si>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</si>
  <si>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</si>
  <si>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</si>
  <si>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</si>
  <si>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</si>
  <si>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</si>
  <si>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</si>
  <si>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</si>
  <si>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</si>
  <si>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</si>
  <si>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</si>
  <si>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</si>
  <si>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</si>
  <si>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</si>
  <si>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</si>
  <si>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</si>
  <si>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</si>
  <si>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</si>
  <si>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</si>
  <si>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</si>
  <si>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</si>
  <si>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</si>
  <si>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</si>
  <si>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</si>
  <si>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</si>
  <si>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</si>
  <si>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</si>
  <si>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</si>
  <si>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</si>
  <si>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</si>
  <si>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</si>
  <si>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</si>
  <si>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</si>
  <si>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</si>
  <si>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</si>
  <si>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</si>
  <si>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</si>
  <si>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</si>
  <si>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</si>
  <si>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</si>
  <si>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</si>
  <si>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</si>
  <si>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</si>
  <si>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</si>
  <si>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</si>
  <si>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</si>
  <si>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</si>
  <si>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</si>
  <si>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</si>
  <si>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</si>
  <si>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</si>
  <si>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</si>
  <si>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</si>
  <si>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</si>
  <si>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</si>
  <si>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</si>
  <si>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</si>
  <si>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</si>
  <si>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</si>
  <si>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</si>
  <si>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</si>
  <si>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</si>
  <si>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</si>
  <si>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</si>
  <si>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</si>
  <si>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</si>
  <si>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</si>
  <si>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</si>
  <si>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</si>
  <si>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</si>
  <si>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</si>
  <si>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</si>
  <si>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</si>
  <si>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</si>
  <si>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</si>
  <si>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</si>
  <si>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</si>
  <si>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</si>
  <si>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</si>
  <si>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</si>
  <si>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</si>
  <si>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</si>
  <si>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</si>
  <si>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</si>
  <si>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</si>
  <si>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</si>
  <si>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</si>
  <si>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</si>
  <si>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</si>
  <si>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</si>
  <si>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</si>
  <si>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</si>
  <si>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</si>
  <si>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</si>
  <si>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</si>
  <si>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</si>
  <si>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</si>
  <si>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</si>
  <si>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</si>
  <si>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</si>
  <si>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</si>
  <si>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</si>
  <si>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</si>
  <si>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</si>
  <si>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</si>
  <si>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</si>
  <si>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</si>
  <si>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</si>
  <si>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</si>
  <si>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</si>
  <si>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</si>
  <si>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</si>
  <si>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</si>
  <si>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</si>
  <si>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</si>
  <si>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</si>
  <si>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</si>
  <si>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</si>
  <si>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</si>
  <si>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</si>
  <si>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</si>
  <si>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</si>
  <si>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</si>
  <si>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</si>
  <si>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</si>
  <si>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</si>
  <si>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</si>
  <si>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</si>
  <si>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</si>
  <si>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</si>
  <si>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</si>
  <si>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</si>
  <si>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</si>
  <si>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</si>
  <si>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</si>
  <si>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</si>
  <si>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</si>
  <si>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</si>
  <si>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</si>
  <si>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</si>
  <si>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</si>
  <si>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</si>
  <si>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</si>
  <si>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</si>
  <si>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</si>
  <si>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</si>
  <si>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</si>
  <si>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</si>
  <si>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</si>
  <si>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</si>
  <si>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</si>
  <si>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</si>
  <si>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</si>
  <si>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</si>
  <si>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</si>
  <si>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</si>
  <si>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</si>
  <si>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</si>
  <si>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</si>
  <si>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</si>
  <si>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</si>
  <si>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</si>
  <si>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</si>
  <si>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</si>
  <si>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</si>
  <si>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</si>
  <si>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</si>
  <si>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</si>
  <si>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</si>
  <si>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</si>
  <si>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</si>
  <si>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</si>
  <si>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</si>
  <si>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</si>
  <si>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</si>
  <si>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</si>
  <si>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</si>
  <si>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</si>
  <si>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</si>
  <si>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</si>
  <si>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</si>
  <si>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</si>
  <si>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</si>
  <si>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</si>
  <si>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</si>
  <si>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</si>
  <si>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</si>
  <si>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</si>
  <si>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</si>
  <si>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</si>
  <si>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</si>
  <si>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</si>
  <si>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</si>
  <si>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</si>
  <si>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</si>
  <si>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</si>
  <si>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</si>
  <si>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</si>
  <si>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</si>
  <si>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</si>
  <si>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</si>
  <si>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</si>
  <si>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</si>
  <si>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</si>
  <si>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</si>
  <si>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</si>
  <si>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</si>
  <si>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</si>
  <si>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</si>
  <si>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</si>
  <si>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</si>
  <si>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</si>
  <si>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</si>
  <si>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</si>
  <si>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</si>
  <si>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</si>
  <si>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</si>
  <si>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</si>
  <si>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</si>
  <si>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</si>
  <si>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</si>
  <si>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</si>
  <si>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</si>
  <si>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</si>
  <si>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</si>
  <si>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</si>
  <si>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</si>
  <si>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</si>
  <si>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</si>
  <si>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</si>
  <si>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</si>
  <si>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</si>
  <si>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</si>
  <si>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</si>
  <si>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</si>
  <si>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</si>
  <si>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</si>
  <si>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</si>
  <si>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</si>
  <si>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</si>
  <si>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</si>
  <si>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</si>
  <si>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</si>
  <si>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</si>
  <si>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</si>
  <si>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</si>
  <si>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</si>
  <si>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</si>
  <si>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</si>
  <si>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</si>
  <si>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</si>
  <si>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</si>
  <si>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</si>
  <si>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</si>
  <si>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</si>
  <si>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</si>
  <si>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</si>
  <si>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</si>
  <si>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</si>
  <si>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</si>
  <si>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</si>
  <si>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</si>
  <si>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</si>
  <si>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</si>
  <si>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</si>
  <si>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</si>
  <si>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</si>
  <si>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</si>
  <si>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</si>
  <si>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</si>
  <si>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</si>
  <si>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</si>
  <si>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</si>
  <si>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</si>
  <si>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</si>
  <si>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</si>
  <si>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</si>
  <si>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</si>
  <si>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</si>
  <si>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</si>
  <si>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</si>
  <si>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</si>
  <si>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</si>
  <si>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</si>
  <si>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</si>
  <si>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</si>
  <si>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</si>
  <si>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</si>
  <si>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</si>
  <si>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</si>
  <si>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</si>
  <si>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</si>
  <si>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</si>
  <si>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</si>
  <si>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</si>
  <si>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</si>
  <si>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</si>
  <si>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</si>
  <si>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</si>
  <si>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</si>
  <si>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</si>
  <si>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</si>
  <si>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</si>
  <si>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</si>
  <si>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</si>
  <si>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</si>
  <si>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</si>
  <si>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</si>
  <si>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</si>
  <si>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</si>
  <si>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</si>
  <si>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</si>
  <si>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</si>
  <si>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</si>
  <si>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</si>
  <si>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</si>
  <si>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</si>
  <si>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</si>
  <si>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</si>
  <si>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</si>
  <si>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</si>
  <si>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</si>
  <si>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</si>
  <si>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</si>
  <si>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</si>
  <si>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</si>
  <si>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</si>
  <si>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</si>
  <si>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</si>
  <si>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</si>
  <si>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</si>
  <si>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</si>
  <si>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</si>
  <si>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</si>
  <si>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</si>
  <si>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</si>
  <si>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</si>
  <si>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</si>
  <si>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</si>
  <si>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</si>
  <si>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</si>
  <si>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</si>
  <si>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</si>
  <si>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</si>
  <si>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</si>
  <si>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</si>
  <si>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</si>
  <si>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</si>
  <si>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</si>
  <si>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</si>
  <si>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</si>
  <si>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</si>
  <si>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</si>
  <si>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</si>
  <si>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</si>
  <si>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</si>
  <si>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</si>
  <si>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</si>
  <si>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</si>
  <si>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</si>
  <si>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</si>
  <si>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</si>
  <si>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</si>
  <si>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</si>
  <si>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</si>
  <si>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</si>
  <si>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</si>
  <si>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</si>
  <si>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</si>
  <si>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</si>
  <si>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</si>
  <si>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</si>
  <si>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</si>
  <si>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</si>
  <si>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</si>
  <si>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</si>
  <si>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</si>
  <si>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</si>
  <si>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</si>
  <si>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</si>
  <si>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</si>
  <si>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</si>
  <si>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</si>
  <si>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</si>
  <si>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</si>
  <si>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</si>
  <si>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</si>
  <si>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</si>
  <si>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</si>
  <si>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</si>
  <si>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</si>
  <si>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</si>
  <si>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</si>
  <si>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</si>
  <si>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</si>
  <si>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</si>
  <si>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</si>
  <si>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</si>
  <si>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</si>
  <si>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</si>
  <si>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</si>
  <si>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</si>
  <si>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</si>
  <si>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</si>
  <si>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</si>
  <si>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</si>
  <si>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</si>
  <si>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</si>
  <si>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</si>
  <si>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</si>
  <si>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</si>
  <si>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</si>
  <si>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</si>
  <si>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</si>
  <si>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</si>
  <si>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</si>
  <si>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</si>
  <si>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</si>
  <si>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</si>
  <si>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</si>
  <si>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</si>
  <si>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</si>
  <si>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</si>
  <si>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</si>
  <si>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</si>
  <si>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</si>
  <si>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</si>
  <si>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</si>
  <si>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</si>
  <si>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</si>
  <si>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</si>
  <si>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</si>
  <si>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</si>
  <si>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</si>
  <si>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</si>
  <si>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</si>
  <si>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</si>
  <si>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</si>
  <si>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</si>
  <si>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</si>
  <si>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</si>
  <si>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</si>
  <si>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</si>
  <si>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</si>
  <si>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</si>
  <si>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</si>
  <si>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</si>
  <si>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</si>
  <si>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</si>
  <si>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</si>
  <si>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</si>
  <si>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</si>
  <si>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</si>
  <si>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</si>
  <si>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</si>
  <si>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</si>
  <si>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</si>
  <si>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</si>
  <si>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</si>
  <si>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</si>
  <si>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</si>
  <si>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</si>
  <si>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</si>
  <si>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</si>
  <si>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</si>
  <si>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</si>
  <si>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</si>
  <si>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</si>
  <si>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</si>
  <si>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</si>
  <si>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</si>
  <si>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</si>
  <si>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</si>
  <si>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</si>
  <si>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</si>
  <si>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</si>
  <si>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</si>
  <si>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</si>
  <si>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</si>
  <si>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</si>
  <si>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</si>
  <si>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</si>
  <si>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</si>
  <si>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</si>
  <si>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</si>
  <si>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</si>
  <si>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</si>
  <si>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</si>
  <si>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</si>
  <si>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</si>
  <si>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</si>
  <si>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</si>
  <si>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</si>
  <si>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</si>
  <si>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</si>
  <si>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</si>
  <si>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</si>
  <si>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</si>
  <si>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</si>
  <si>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</si>
  <si>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</si>
  <si>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</si>
  <si>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</si>
  <si>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</si>
  <si>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</si>
  <si>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</si>
  <si>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</si>
  <si>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</si>
  <si>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</si>
  <si>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</si>
  <si>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</si>
  <si>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</si>
  <si>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</si>
  <si>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</si>
  <si>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</si>
  <si>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</si>
  <si>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</si>
  <si>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</si>
  <si>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</si>
  <si>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</si>
  <si>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</si>
  <si>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</si>
  <si>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</si>
  <si>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</si>
  <si>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</si>
  <si>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</si>
  <si>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</si>
  <si>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</si>
  <si>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</si>
  <si>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</si>
  <si>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</si>
  <si>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</si>
  <si>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</si>
  <si>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</si>
  <si>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</si>
  <si>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</si>
  <si>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</si>
  <si>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</si>
  <si>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</si>
  <si>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</si>
  <si>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</si>
  <si>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</si>
  <si>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</si>
  <si>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</si>
  <si>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</si>
  <si>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</si>
  <si>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</si>
  <si>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</si>
  <si>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</si>
  <si>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</si>
  <si>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</si>
  <si>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</si>
  <si>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</si>
  <si>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</si>
  <si>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</si>
  <si>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</si>
  <si>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</si>
  <si>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</si>
  <si>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</si>
  <si>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</si>
  <si>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</si>
  <si>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</si>
  <si>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</si>
  <si>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</si>
  <si>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</si>
  <si>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</si>
  <si>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</si>
  <si>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</si>
  <si>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</si>
  <si>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</si>
  <si>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</si>
  <si>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</si>
  <si>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</si>
  <si>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</si>
  <si>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</si>
  <si>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</si>
  <si>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</si>
  <si>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</si>
  <si>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</si>
  <si>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</si>
  <si>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</si>
  <si>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</si>
  <si>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</si>
  <si>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</si>
  <si>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</si>
  <si>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</si>
  <si>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</si>
  <si>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</si>
  <si>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</si>
  <si>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</si>
  <si>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</si>
  <si>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</si>
  <si>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</si>
  <si>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</si>
  <si>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</si>
  <si>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</si>
  <si>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</si>
  <si>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</si>
  <si>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</si>
  <si>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</si>
  <si>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</si>
  <si>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</si>
  <si>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</si>
  <si>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</si>
  <si>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</si>
  <si>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</si>
  <si>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</si>
  <si>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</si>
  <si>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</si>
  <si>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</si>
  <si>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</si>
  <si>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</si>
  <si>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</si>
  <si>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</si>
  <si>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</si>
  <si>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</si>
  <si>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</si>
  <si>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</si>
  <si>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</si>
  <si>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</si>
  <si>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</si>
  <si>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</si>
  <si>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</si>
  <si>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</si>
  <si>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</si>
  <si>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</si>
  <si>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</si>
  <si>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</si>
  <si>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</si>
  <si>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</si>
  <si>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</si>
  <si>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</si>
  <si>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</si>
  <si>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</si>
  <si>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</si>
  <si>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</si>
  <si>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</si>
  <si>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</si>
  <si>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</si>
  <si>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</si>
  <si>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</si>
  <si>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</si>
  <si>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</si>
  <si>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</si>
  <si>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</si>
  <si>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</si>
  <si>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</si>
  <si>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</si>
  <si>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</si>
  <si>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</si>
  <si>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</si>
  <si>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</si>
  <si>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</si>
  <si>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</si>
  <si>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</si>
  <si>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</si>
  <si>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</si>
  <si>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</si>
  <si>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</si>
  <si>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</si>
  <si>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</si>
  <si>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</si>
  <si>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</si>
  <si>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</si>
  <si>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</si>
  <si>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</si>
  <si>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</si>
  <si>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</si>
  <si>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</si>
  <si>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</si>
  <si>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</si>
  <si>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</si>
  <si>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</si>
  <si>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</si>
  <si>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</si>
  <si>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</si>
  <si>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</si>
  <si>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</si>
  <si>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</si>
  <si>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</si>
  <si>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</si>
  <si>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</si>
  <si>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</si>
  <si>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</si>
  <si>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</si>
  <si>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</si>
  <si>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</si>
  <si>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</si>
  <si>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</si>
  <si>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</si>
  <si>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</si>
  <si>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</si>
  <si>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</si>
  <si>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</si>
  <si>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</si>
  <si>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</si>
  <si>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</si>
  <si>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</si>
  <si>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</si>
  <si>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</si>
  <si>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</si>
  <si>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</si>
  <si>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</si>
  <si>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</si>
  <si>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</si>
  <si>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</si>
  <si>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</si>
  <si>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</si>
  <si>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</si>
  <si>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</si>
  <si>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</si>
  <si>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</si>
  <si>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</si>
  <si>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</si>
  <si>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</si>
  <si>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</si>
  <si>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</si>
  <si>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</si>
  <si>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</si>
  <si>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</si>
  <si>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</si>
  <si>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</si>
  <si>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</si>
  <si>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</si>
  <si>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</si>
  <si>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</si>
  <si>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</si>
  <si>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</si>
  <si>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</si>
  <si>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</si>
  <si>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</si>
  <si>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</si>
  <si>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</si>
  <si>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</si>
  <si>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</si>
  <si>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</si>
  <si>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</si>
  <si>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</si>
  <si>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</si>
  <si>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</si>
  <si>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</si>
  <si>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</si>
  <si>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</si>
  <si>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</si>
  <si>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</si>
  <si>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</si>
  <si>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</si>
  <si>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</si>
  <si>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</si>
  <si>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</si>
  <si>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</si>
  <si>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</si>
  <si>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</si>
  <si>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</si>
  <si>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</si>
  <si>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</si>
  <si>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</si>
  <si>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</si>
  <si>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</si>
  <si>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</si>
  <si>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</si>
  <si>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</si>
  <si>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</si>
  <si>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</si>
  <si>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</si>
  <si>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</si>
  <si>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</si>
  <si>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</si>
  <si>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</si>
  <si>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</si>
  <si>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</si>
  <si>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</si>
  <si>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</si>
  <si>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</si>
  <si>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</si>
  <si>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</si>
  <si>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</si>
  <si>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</si>
  <si>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</si>
  <si>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</si>
  <si>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</si>
  <si>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</si>
  <si>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</si>
  <si>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</si>
  <si>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</si>
  <si>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</si>
  <si>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</si>
  <si>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</si>
  <si>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</si>
  <si>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</si>
  <si>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</si>
  <si>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</si>
  <si>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</si>
  <si>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</si>
  <si>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</si>
  <si>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</si>
  <si>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</si>
  <si>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</si>
  <si>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</si>
  <si>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</si>
  <si>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</si>
  <si>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</si>
  <si>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</si>
  <si>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</si>
  <si>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</si>
  <si>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</si>
  <si>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</si>
  <si>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</si>
  <si>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</si>
  <si>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</si>
  <si>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</si>
  <si>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</si>
  <si>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</si>
  <si>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</si>
  <si>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</si>
  <si>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</si>
  <si>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</si>
  <si>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</si>
  <si>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</si>
  <si>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</si>
  <si>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</si>
  <si>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</si>
  <si>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</si>
  <si>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</si>
  <si>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</si>
  <si>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</si>
  <si>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</si>
  <si>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</si>
  <si>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</si>
  <si>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</si>
  <si>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</si>
  <si>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</si>
  <si>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</si>
  <si>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</si>
  <si>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</si>
  <si>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</si>
  <si>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</si>
  <si>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</si>
  <si>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</si>
  <si>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</si>
  <si>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</si>
  <si>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</si>
  <si>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</si>
  <si>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</si>
  <si>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</si>
  <si>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</si>
  <si>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</si>
  <si>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</si>
  <si>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</si>
  <si>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</si>
  <si>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</si>
  <si>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</si>
  <si>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</si>
  <si>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</si>
  <si>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</si>
  <si>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</si>
  <si>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</si>
  <si>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</si>
  <si>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</si>
  <si>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</si>
  <si>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</si>
  <si>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</si>
  <si>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</si>
  <si>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</si>
  <si>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</si>
  <si>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</si>
  <si>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</si>
  <si>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</si>
  <si>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</si>
  <si>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</si>
  <si>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</si>
  <si>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</si>
  <si>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</si>
  <si>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</si>
  <si>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</si>
  <si>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</si>
  <si>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</si>
  <si>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</si>
  <si>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</si>
  <si>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</si>
  <si>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</si>
  <si>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</si>
  <si>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</si>
  <si>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</si>
  <si>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</si>
  <si>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</si>
  <si>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</si>
  <si>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</si>
  <si>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</si>
  <si>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</si>
  <si>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</si>
  <si>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</si>
  <si>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</si>
  <si>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</si>
  <si>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</si>
  <si>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</si>
  <si>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</si>
  <si>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</si>
  <si>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</si>
  <si>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</si>
  <si>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</si>
  <si>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</si>
  <si>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</si>
  <si>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</si>
  <si>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</si>
  <si>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</si>
  <si>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</si>
  <si>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</si>
  <si>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</si>
  <si>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</si>
  <si>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</si>
  <si>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</si>
  <si>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</si>
  <si>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</si>
  <si>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</si>
  <si>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</si>
  <si>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</si>
  <si>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</si>
  <si>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</si>
  <si>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</si>
  <si>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</si>
  <si>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</si>
  <si>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</si>
  <si>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</si>
  <si>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</si>
  <si>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</si>
  <si>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</si>
  <si>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</si>
  <si>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</si>
  <si>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</si>
  <si>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</si>
  <si>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</si>
  <si>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</si>
  <si>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</si>
  <si>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</si>
  <si>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</si>
  <si>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</si>
  <si>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</si>
  <si>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</si>
  <si>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</si>
  <si>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</si>
  <si>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</si>
  <si>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</si>
  <si>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</si>
  <si>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</si>
  <si>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</si>
  <si>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</si>
  <si>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</si>
  <si>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</si>
  <si>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</si>
  <si>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</si>
  <si>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</si>
  <si>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</si>
  <si>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</si>
  <si>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</si>
  <si>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</si>
  <si>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</si>
  <si>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</si>
  <si>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</si>
  <si>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</si>
  <si>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</si>
  <si>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</si>
  <si>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</si>
  <si>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</si>
  <si>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</si>
  <si>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</si>
  <si>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</si>
  <si>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</si>
  <si>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</si>
  <si>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</si>
  <si>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</si>
  <si>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</si>
  <si>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</si>
  <si>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</si>
  <si>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</si>
  <si>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</si>
  <si>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</si>
  <si>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</si>
  <si>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</si>
  <si>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</si>
  <si>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</si>
  <si>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</si>
  <si>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</si>
  <si>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</si>
  <si>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</si>
  <si>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</si>
  <si>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</si>
  <si>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</si>
  <si>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</si>
  <si>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</si>
  <si>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</si>
  <si>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</si>
  <si>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</si>
  <si>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</si>
  <si>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</si>
  <si>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</si>
  <si>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</si>
  <si>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</si>
  <si>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</si>
  <si>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</si>
  <si>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</si>
  <si>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</si>
  <si>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</si>
  <si>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</si>
  <si>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</si>
  <si>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</si>
  <si>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</si>
  <si>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</si>
  <si>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</si>
  <si>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</si>
  <si>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</si>
  <si>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</si>
  <si>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</si>
  <si>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</si>
  <si>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</si>
  <si>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</si>
  <si>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</si>
  <si>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</si>
  <si>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</si>
  <si>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</si>
  <si>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</si>
  <si>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</si>
  <si>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</si>
  <si>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</si>
  <si>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</si>
  <si>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</si>
  <si>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</si>
  <si>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</si>
  <si>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</si>
  <si>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</si>
  <si>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</si>
  <si>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</si>
  <si>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</si>
  <si>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</si>
  <si>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</si>
  <si>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</si>
  <si>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</si>
  <si>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</si>
  <si>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</si>
  <si>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</si>
  <si>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</si>
  <si>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</si>
  <si>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</si>
  <si>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</si>
  <si>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</si>
  <si>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</si>
  <si>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</si>
  <si>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</si>
  <si>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</si>
  <si>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</si>
  <si>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</si>
  <si>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</si>
  <si>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</si>
  <si>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</si>
  <si>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</si>
  <si>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</si>
  <si>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</si>
  <si>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</si>
  <si>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</si>
  <si>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</si>
  <si>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</si>
  <si>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</si>
  <si>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</si>
  <si>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</si>
  <si>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</si>
  <si>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</si>
  <si>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</si>
  <si>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</si>
  <si>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</si>
  <si>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</si>
  <si>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</si>
  <si>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</si>
  <si>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</si>
  <si>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</si>
  <si>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</si>
  <si>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</si>
  <si>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</si>
  <si>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</si>
  <si>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</si>
  <si>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</si>
  <si>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</si>
  <si>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</si>
  <si>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</si>
  <si>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</si>
  <si>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</si>
  <si>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</si>
  <si>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</si>
  <si>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</si>
  <si>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</si>
  <si>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</si>
  <si>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</si>
  <si>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</si>
  <si>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</si>
  <si>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</si>
  <si>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</si>
  <si>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</si>
  <si>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</si>
  <si>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</si>
  <si>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</si>
  <si>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</si>
  <si>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</si>
  <si>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</si>
  <si>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</si>
  <si>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</si>
  <si>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</si>
  <si>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</si>
  <si>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</si>
  <si>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</si>
  <si>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</si>
  <si>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</si>
  <si>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</si>
  <si>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</si>
  <si>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</si>
  <si>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</si>
  <si>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</si>
  <si>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</si>
  <si>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</si>
  <si>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</si>
  <si>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</si>
  <si>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</si>
  <si>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</si>
  <si>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</si>
  <si>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</si>
  <si>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</si>
  <si>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</si>
  <si>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</si>
  <si>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</si>
  <si>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</si>
  <si>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</si>
  <si>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</si>
  <si>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</si>
  <si>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</si>
  <si>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</si>
  <si>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</si>
  <si>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</si>
  <si>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</si>
  <si>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</si>
  <si>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</si>
  <si>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</si>
  <si>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</si>
  <si>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</si>
  <si>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</si>
  <si>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</si>
  <si>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</si>
  <si>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</si>
  <si>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</si>
  <si>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</si>
  <si>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</si>
  <si>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</si>
  <si>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</si>
  <si>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</si>
  <si>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</si>
  <si>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</si>
  <si>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</si>
  <si>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</si>
  <si>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</si>
  <si>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</si>
  <si>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</si>
  <si>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</si>
  <si>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</si>
  <si>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</si>
  <si>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</si>
  <si>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</si>
  <si>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</si>
  <si>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</si>
  <si>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</si>
  <si>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</si>
  <si>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</si>
  <si>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</si>
  <si>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</si>
  <si>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</si>
  <si>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</si>
  <si>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</si>
  <si>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</si>
  <si>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</si>
  <si>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</si>
  <si>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</si>
  <si>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</si>
  <si>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</si>
  <si>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</si>
  <si>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</si>
  <si>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</si>
  <si>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</si>
  <si>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</si>
  <si>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</si>
  <si>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</si>
  <si>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</si>
  <si>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</si>
  <si>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</si>
  <si>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</si>
  <si>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</si>
  <si>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</si>
  <si>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</si>
  <si>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</si>
  <si>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</si>
  <si>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</si>
  <si>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</si>
  <si>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</si>
  <si>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</si>
  <si>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</si>
  <si>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</si>
  <si>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</si>
  <si>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</si>
  <si>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</si>
  <si>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</si>
  <si>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</si>
  <si>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</si>
  <si>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</si>
  <si>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</si>
  <si>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</si>
  <si>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</si>
  <si>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</si>
  <si>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</si>
  <si>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</si>
  <si>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</si>
  <si>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</si>
  <si>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</si>
  <si>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</si>
  <si>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</si>
  <si>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</si>
  <si>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</si>
  <si>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</si>
  <si>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</si>
  <si>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</si>
  <si>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</si>
  <si>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</si>
  <si>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</si>
  <si>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</si>
  <si>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</si>
  <si>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</si>
  <si>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</si>
  <si>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</si>
  <si>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</si>
  <si>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</si>
  <si>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</si>
  <si>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</si>
  <si>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</si>
  <si>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</si>
  <si>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</si>
  <si>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</si>
  <si>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</si>
  <si>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</si>
  <si>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</si>
  <si>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</si>
  <si>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</si>
  <si>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</si>
  <si>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</si>
  <si>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</si>
  <si>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</si>
  <si>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</si>
  <si>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</si>
  <si>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</si>
  <si>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</si>
  <si>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</si>
  <si>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</si>
  <si>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</si>
  <si>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</si>
  <si>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</si>
  <si>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</si>
  <si>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</si>
  <si>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</si>
  <si>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</si>
  <si>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</si>
  <si>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</si>
  <si>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</si>
  <si>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</si>
  <si>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</si>
  <si>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</si>
  <si>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</si>
  <si>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</si>
  <si>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</si>
  <si>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</si>
  <si>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</si>
  <si>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</si>
  <si>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</si>
  <si>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</si>
  <si>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</si>
  <si>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</si>
  <si>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</si>
  <si>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</si>
  <si>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</si>
  <si>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</si>
  <si>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</si>
  <si>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</si>
  <si>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</si>
  <si>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</si>
  <si>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</si>
  <si>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</si>
  <si>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</si>
  <si>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</si>
  <si>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</si>
  <si>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</si>
  <si>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</si>
  <si>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</si>
  <si>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</si>
  <si>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</si>
  <si>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</si>
  <si>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</si>
  <si>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</si>
  <si>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</si>
  <si>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</si>
  <si>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</si>
  <si>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</si>
  <si>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</si>
  <si>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</si>
  <si>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</si>
  <si>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</si>
  <si>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</si>
  <si>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</si>
  <si>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</si>
  <si>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</si>
  <si>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</si>
  <si>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</si>
  <si>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</si>
  <si>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</si>
  <si>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</si>
  <si>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</si>
  <si>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</si>
  <si>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</si>
  <si>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</si>
  <si>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</si>
  <si>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</si>
  <si>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</si>
  <si>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</si>
  <si>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</si>
  <si>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</si>
  <si>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</si>
  <si>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</si>
  <si>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</si>
  <si>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</si>
  <si>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</si>
  <si>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</si>
  <si>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</si>
  <si>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</si>
  <si>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</si>
  <si>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</si>
  <si>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</si>
  <si>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</si>
  <si>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</si>
  <si>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</si>
  <si>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</si>
  <si>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</si>
  <si>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</si>
  <si>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</si>
  <si>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</si>
  <si>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</si>
  <si>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</si>
  <si>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</si>
  <si>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</si>
  <si>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</si>
  <si>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</si>
  <si>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</si>
  <si>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</si>
  <si>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</si>
  <si>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</si>
  <si>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</si>
  <si>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</si>
  <si>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</si>
  <si>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</si>
  <si>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</si>
  <si>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</si>
  <si>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</si>
  <si>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</si>
  <si>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</si>
  <si>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</si>
  <si>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</si>
  <si>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</si>
  <si>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</si>
  <si>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</si>
  <si>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</si>
  <si>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</si>
  <si>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</si>
  <si>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</si>
  <si>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</si>
  <si>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</si>
  <si>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</si>
  <si>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</si>
  <si>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</si>
  <si>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</si>
  <si>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</si>
  <si>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</si>
  <si>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</si>
  <si>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</si>
  <si>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</si>
  <si>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</si>
  <si>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</si>
  <si>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</si>
  <si>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</si>
  <si>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</si>
  <si>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</si>
  <si>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</si>
  <si>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</si>
  <si>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</si>
  <si>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</si>
  <si>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</si>
  <si>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</si>
  <si>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</si>
  <si>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</si>
  <si>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</si>
  <si>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</si>
  <si>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</si>
  <si>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</si>
  <si>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</si>
  <si>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</si>
  <si>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</si>
  <si>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</si>
  <si>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</si>
  <si>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</si>
  <si>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</si>
  <si>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</si>
  <si>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</si>
  <si>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</si>
  <si>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</si>
  <si>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</si>
  <si>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</si>
  <si>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</si>
  <si>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</si>
  <si>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</si>
  <si>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</si>
  <si>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</si>
  <si>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</si>
  <si>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</si>
  <si>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</si>
  <si>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</si>
  <si>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</si>
  <si>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</si>
  <si>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</si>
  <si>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</si>
  <si>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</si>
  <si>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</si>
  <si>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</si>
  <si>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</si>
  <si>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</si>
  <si>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</si>
  <si>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</si>
  <si>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</si>
  <si>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</si>
  <si>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</si>
  <si>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</si>
  <si>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</si>
  <si>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</si>
  <si>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</si>
  <si>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</si>
  <si>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</si>
  <si>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</si>
  <si>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</si>
  <si>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</si>
  <si>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</si>
  <si>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</si>
  <si>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</si>
  <si>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</si>
  <si>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</si>
  <si>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</si>
  <si>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</si>
  <si>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</si>
  <si>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</si>
  <si>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</si>
  <si>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</si>
  <si>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</si>
  <si>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</si>
  <si>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</si>
  <si>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</si>
  <si>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</si>
  <si>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</si>
  <si>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</si>
  <si>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</si>
  <si>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</si>
  <si>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</si>
  <si>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</si>
  <si>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</si>
  <si>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</si>
  <si>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</si>
  <si>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</si>
  <si>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</si>
  <si>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</si>
  <si>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</si>
  <si>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</si>
  <si>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</si>
  <si>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</si>
  <si>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</si>
  <si>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</si>
  <si>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</si>
  <si>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</si>
  <si>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</si>
  <si>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</si>
  <si>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</si>
  <si>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</si>
  <si>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</si>
  <si>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</si>
  <si>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</si>
  <si>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</si>
  <si>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</si>
  <si>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</si>
  <si>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</si>
  <si>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</si>
  <si>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</si>
  <si>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</si>
  <si>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</si>
  <si>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</si>
  <si>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</si>
  <si>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</si>
  <si>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</si>
  <si>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</si>
  <si>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</si>
  <si>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</si>
  <si>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</si>
  <si>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</si>
  <si>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</si>
  <si>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</si>
  <si>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</si>
  <si>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</si>
  <si>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</si>
  <si>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</si>
  <si>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</si>
  <si>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</si>
  <si>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</si>
  <si>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</si>
  <si>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</si>
  <si>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</si>
  <si>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</si>
  <si>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</si>
  <si>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</si>
  <si>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</si>
  <si>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</si>
  <si>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</si>
  <si>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</si>
  <si>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</si>
  <si>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</si>
  <si>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</si>
  <si>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</si>
  <si>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</si>
  <si>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</si>
  <si>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</si>
  <si>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</si>
  <si>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</si>
  <si>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</si>
  <si>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</si>
  <si>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</si>
  <si>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</si>
  <si>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</si>
  <si>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</si>
  <si>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</si>
  <si>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</si>
  <si>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</si>
  <si>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</si>
  <si>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</si>
  <si>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</si>
  <si>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</si>
  <si>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</si>
  <si>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</si>
  <si>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</si>
  <si>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</si>
  <si>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</si>
  <si>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</si>
  <si>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</si>
  <si>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</si>
  <si>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</si>
  <si>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</si>
  <si>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</si>
  <si>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</si>
  <si>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</si>
  <si>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</si>
  <si>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</si>
  <si>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</si>
  <si>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</si>
  <si>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</si>
  <si>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</si>
  <si>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</si>
  <si>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</si>
  <si>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</si>
  <si>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</si>
  <si>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</si>
  <si>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</si>
  <si>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</si>
  <si>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</si>
  <si>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</si>
  <si>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</si>
  <si>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</si>
  <si>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</si>
  <si>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</si>
  <si>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</si>
  <si>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</si>
  <si>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</si>
  <si>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</si>
  <si>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</si>
  <si>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</si>
  <si>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</si>
  <si>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</si>
  <si>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</si>
  <si>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</si>
  <si>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</si>
  <si>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</si>
  <si>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</si>
  <si>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</si>
  <si>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</si>
  <si>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</si>
  <si>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</si>
  <si>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</si>
  <si>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</si>
  <si>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</si>
  <si>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</si>
  <si>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</si>
  <si>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</si>
  <si>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</si>
  <si>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</si>
  <si>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</si>
  <si>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</si>
  <si>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</si>
  <si>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</si>
  <si>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</si>
  <si>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</si>
  <si>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</si>
  <si>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</si>
  <si>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</si>
  <si>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</si>
  <si>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</si>
  <si>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</si>
  <si>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</si>
  <si>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</si>
  <si>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</si>
  <si>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</si>
  <si>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</si>
  <si>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</si>
  <si>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</si>
  <si>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</si>
  <si>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</si>
  <si>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</si>
  <si>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</si>
  <si>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</si>
  <si>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</si>
  <si>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</si>
  <si>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</si>
  <si>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</si>
  <si>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</si>
  <si>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</si>
  <si>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</si>
  <si>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</si>
  <si>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</si>
  <si>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</si>
  <si>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</si>
  <si>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</si>
  <si>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</si>
  <si>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</si>
  <si>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</si>
  <si>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</si>
  <si>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</si>
  <si>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</si>
  <si>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</si>
  <si>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</si>
  <si>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</si>
  <si>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</si>
  <si>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</si>
  <si>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</si>
  <si>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</si>
  <si>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</si>
  <si>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</si>
  <si>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</si>
  <si>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</si>
  <si>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</si>
  <si>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</si>
  <si>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</si>
  <si>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</si>
  <si>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</si>
  <si>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</si>
  <si>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</si>
  <si>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</si>
  <si>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</si>
  <si>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</si>
  <si>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</si>
  <si>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</si>
  <si>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</si>
  <si>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</si>
  <si>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</si>
  <si>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</si>
  <si>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</si>
  <si>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</si>
  <si>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</si>
  <si>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</si>
  <si>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</si>
  <si>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</si>
  <si>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</si>
  <si>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</si>
  <si>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</si>
  <si>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</si>
  <si>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</si>
  <si>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</si>
  <si>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</si>
  <si>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</si>
  <si>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</si>
  <si>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</si>
  <si>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</si>
  <si>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</si>
  <si>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</si>
  <si>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</si>
  <si>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</si>
  <si>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</si>
  <si>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</si>
  <si>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</si>
  <si>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</si>
  <si>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</si>
  <si>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</si>
  <si>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</si>
  <si>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</si>
  <si>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</si>
  <si>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</si>
  <si>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</si>
  <si>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</si>
  <si>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</si>
  <si>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</si>
  <si>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</si>
  <si>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</si>
  <si>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</si>
  <si>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</si>
  <si>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</si>
  <si>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</si>
  <si>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</si>
  <si>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</si>
  <si>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</si>
  <si>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</si>
  <si>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</si>
  <si>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</si>
  <si>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</si>
  <si>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</si>
  <si>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</si>
  <si>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</si>
  <si>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</si>
  <si>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</si>
  <si>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</si>
  <si>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</si>
  <si>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</si>
  <si>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</si>
  <si>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</si>
  <si>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</si>
  <si>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</si>
  <si>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</si>
  <si>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</si>
  <si>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</si>
  <si>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</si>
  <si>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</si>
  <si>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</si>
  <si>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</si>
  <si>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</si>
  <si>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</si>
  <si>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</si>
  <si>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</si>
  <si>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</si>
  <si>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</si>
  <si>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</si>
  <si>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</si>
  <si>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</si>
  <si>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</si>
  <si>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</si>
  <si>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</si>
  <si>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</si>
  <si>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</si>
  <si>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</si>
  <si>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</si>
  <si>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</si>
  <si>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</si>
  <si>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</si>
  <si>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</si>
  <si>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</si>
  <si>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</si>
  <si>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</si>
  <si>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</si>
  <si>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</si>
  <si>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</si>
  <si>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</si>
  <si>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</si>
  <si>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</si>
  <si>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</si>
  <si>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</si>
  <si>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</si>
  <si>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</si>
  <si>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</si>
  <si>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</si>
  <si>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</si>
  <si>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</si>
  <si>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</si>
  <si>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</si>
  <si>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</si>
  <si>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</si>
  <si>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</si>
  <si>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</si>
  <si>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</si>
  <si>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</si>
  <si>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</si>
  <si>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</si>
  <si>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</si>
  <si>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</si>
  <si>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</si>
  <si>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</si>
  <si>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</si>
  <si>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</si>
  <si>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</si>
  <si>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</si>
  <si>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</si>
  <si>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</si>
  <si>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</si>
  <si>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</si>
  <si>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</si>
  <si>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</si>
  <si>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</si>
  <si>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</si>
  <si>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</si>
  <si>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</si>
  <si>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</si>
  <si>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</si>
  <si>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</si>
  <si>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</si>
  <si>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</si>
  <si>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</si>
  <si>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</si>
  <si>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</si>
  <si>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</si>
  <si>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</si>
  <si>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</si>
  <si>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</si>
  <si>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</si>
  <si>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</si>
  <si>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</si>
  <si>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</si>
  <si>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</si>
  <si>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</si>
  <si>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</si>
  <si>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</si>
  <si>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</si>
  <si>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</si>
  <si>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</si>
  <si>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</si>
  <si>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</si>
  <si>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</si>
  <si>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</si>
  <si>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</si>
  <si>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</si>
  <si>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</si>
  <si>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</si>
  <si>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</si>
  <si>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</si>
  <si>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</si>
  <si>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</si>
  <si>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</si>
  <si>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</si>
  <si>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</si>
  <si>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</si>
  <si>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</si>
  <si>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</si>
  <si>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</si>
  <si>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</si>
  <si>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</si>
  <si>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</si>
  <si>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</si>
  <si>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</si>
  <si>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</si>
  <si>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</si>
  <si>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</si>
  <si>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</si>
  <si>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</si>
  <si>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</si>
  <si>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</si>
  <si>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</si>
  <si>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</si>
  <si>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</si>
  <si>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</si>
  <si>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</si>
  <si>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</si>
  <si>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</si>
  <si>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</si>
  <si>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</si>
  <si>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</si>
  <si>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</si>
  <si>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</si>
  <si>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</si>
  <si>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</si>
  <si>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</si>
  <si>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</si>
  <si>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</si>
  <si>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</si>
  <si>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</si>
  <si>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</si>
  <si>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</si>
  <si>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</si>
  <si>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</si>
  <si>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</si>
  <si>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</si>
  <si>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</si>
  <si>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</si>
  <si>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</si>
  <si>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</si>
  <si>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</si>
  <si>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</si>
  <si>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</si>
  <si>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</si>
  <si>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</si>
  <si>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</si>
  <si>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</si>
  <si>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</si>
  <si>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</si>
  <si>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</si>
  <si>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</si>
  <si>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</si>
  <si>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</si>
  <si>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</si>
  <si>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</si>
  <si>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</si>
  <si>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</si>
  <si>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</si>
  <si>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</si>
  <si>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</si>
  <si>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</si>
  <si>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</si>
  <si>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</si>
  <si>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</si>
  <si>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</si>
  <si>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</si>
  <si>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</si>
  <si>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</si>
  <si>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</si>
  <si>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</si>
  <si>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</si>
  <si>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</si>
  <si>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</si>
  <si>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</si>
  <si>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</si>
  <si>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</si>
  <si>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</si>
  <si>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</si>
  <si>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</si>
  <si>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</si>
  <si>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</si>
  <si>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</si>
  <si>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</si>
  <si>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</si>
  <si>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</si>
  <si>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</si>
  <si>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</si>
  <si>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</si>
  <si>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</si>
  <si>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</si>
  <si>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</si>
  <si>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</si>
  <si>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</si>
  <si>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</si>
  <si>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</si>
  <si>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</si>
  <si>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</si>
  <si>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</si>
  <si>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</si>
  <si>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</si>
  <si>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</si>
  <si>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</si>
  <si>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</si>
  <si>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</si>
  <si>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</si>
  <si>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</si>
  <si>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</si>
  <si>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</si>
  <si>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</si>
  <si>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</si>
  <si>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</si>
  <si>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</si>
  <si>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</si>
  <si>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</si>
  <si>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</si>
  <si>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</si>
  <si>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</si>
  <si>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</si>
  <si>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</si>
  <si>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</si>
  <si>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</si>
  <si>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</si>
  <si>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</si>
  <si>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</si>
  <si>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</si>
  <si>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</si>
  <si>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</si>
  <si>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</si>
  <si>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</si>
  <si>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</si>
  <si>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</si>
  <si>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</si>
  <si>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</si>
  <si>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</si>
  <si>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</si>
  <si>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</si>
  <si>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</si>
  <si>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</si>
  <si>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</si>
  <si>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</si>
  <si>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</si>
  <si>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</si>
  <si>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</si>
  <si>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</si>
  <si>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</si>
  <si>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</si>
  <si>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</si>
  <si>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</si>
  <si>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</si>
  <si>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</si>
  <si>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</si>
  <si>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</si>
  <si>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</si>
  <si>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</si>
  <si>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</si>
  <si>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</si>
  <si>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</si>
  <si>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</si>
  <si>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</si>
  <si>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</si>
  <si>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</si>
  <si>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</si>
  <si>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</si>
  <si>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</si>
  <si>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</si>
  <si>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</si>
  <si>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</si>
  <si>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</si>
  <si>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</si>
  <si>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</si>
  <si>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</si>
  <si>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</si>
  <si>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</si>
  <si>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</si>
  <si>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</si>
  <si>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</si>
  <si>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</si>
  <si>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</si>
  <si>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</si>
  <si>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</si>
  <si>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</si>
  <si>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</si>
  <si>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</si>
  <si>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</si>
  <si>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</si>
  <si>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</si>
  <si>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</si>
  <si>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</si>
  <si>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</si>
  <si>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</si>
  <si>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</si>
  <si>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</si>
  <si>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</si>
  <si>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</si>
  <si>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</si>
  <si>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</si>
  <si>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</si>
  <si>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</si>
  <si>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</si>
  <si>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</si>
  <si>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</si>
  <si>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</si>
  <si>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</si>
  <si>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</si>
  <si>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</si>
  <si>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</si>
  <si>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</si>
  <si>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</si>
  <si>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</si>
  <si>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</si>
  <si>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</si>
  <si>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</si>
  <si>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</si>
  <si>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</si>
  <si>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</si>
  <si>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</si>
  <si>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</si>
  <si>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</si>
  <si>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</si>
  <si>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</si>
  <si>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</si>
  <si>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</si>
  <si>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</si>
  <si>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</si>
  <si>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</si>
  <si>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</si>
  <si>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</si>
  <si>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</si>
  <si>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</si>
  <si>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</si>
  <si>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</si>
  <si>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</si>
  <si>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</si>
  <si>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</si>
  <si>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</si>
  <si>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</si>
  <si>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</si>
  <si>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</si>
  <si>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</si>
  <si>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</si>
  <si>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</si>
  <si>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</si>
  <si>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</si>
  <si>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</si>
  <si>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</si>
  <si>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</si>
  <si>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</si>
  <si>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</si>
  <si>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</si>
  <si>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</si>
  <si>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</si>
  <si>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</si>
  <si>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</si>
  <si>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</si>
  <si>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</si>
  <si>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</si>
  <si>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</si>
  <si>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</si>
  <si>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</si>
  <si>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</si>
  <si>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</si>
  <si>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</si>
  <si>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</si>
  <si>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</si>
  <si>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</si>
  <si>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</si>
  <si>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</si>
  <si>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</si>
  <si>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</si>
  <si>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</si>
  <si>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</si>
  <si>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</si>
  <si>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</si>
  <si>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</si>
  <si>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</si>
  <si>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</si>
  <si>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</si>
  <si>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</si>
  <si>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</si>
  <si>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</si>
  <si>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</si>
  <si>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</si>
  <si>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</si>
  <si>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</si>
  <si>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</si>
  <si>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</si>
  <si>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</si>
  <si>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</si>
  <si>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</si>
  <si>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</si>
  <si>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</si>
  <si>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</si>
  <si>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</si>
  <si>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</si>
  <si>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</si>
  <si>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</si>
  <si>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</si>
  <si>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</si>
  <si>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</si>
  <si>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</si>
  <si>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</si>
  <si>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</si>
  <si>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</si>
  <si>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</si>
  <si>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</si>
  <si>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</si>
  <si>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</si>
  <si>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</si>
  <si>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</si>
  <si>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</si>
  <si>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</si>
  <si>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</si>
  <si>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</si>
  <si>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</si>
  <si>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</si>
  <si>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</si>
  <si>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</si>
  <si>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</si>
  <si>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</si>
  <si>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</si>
  <si>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</si>
  <si>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</si>
  <si>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</si>
  <si>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</si>
  <si>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</si>
  <si>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</si>
  <si>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</si>
  <si>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</si>
  <si>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</si>
  <si>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</si>
  <si>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</si>
  <si>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</si>
  <si>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</si>
  <si>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</si>
  <si>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</si>
  <si>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</si>
  <si>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</si>
  <si>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</si>
  <si>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</si>
  <si>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</si>
  <si>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</si>
  <si>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</si>
  <si>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</si>
  <si>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</si>
  <si>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</si>
  <si>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</si>
  <si>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</si>
  <si>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</si>
  <si>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</si>
  <si>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</si>
  <si>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</si>
  <si>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</si>
  <si>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</si>
  <si>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</si>
  <si>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</si>
  <si>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</si>
  <si>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</si>
  <si>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</si>
  <si>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</si>
  <si>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</si>
  <si>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</si>
  <si>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</si>
  <si>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</si>
  <si>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</si>
  <si>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</si>
  <si>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</si>
  <si>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</si>
  <si>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</si>
  <si>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</si>
  <si>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</si>
  <si>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</si>
  <si>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</si>
  <si>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</si>
  <si>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</si>
  <si>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</si>
  <si>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</si>
  <si>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</si>
  <si>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</si>
  <si>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</si>
  <si>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</si>
  <si>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</si>
  <si>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</si>
  <si>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</si>
  <si>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</si>
  <si>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</si>
  <si>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</si>
  <si>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</si>
  <si>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</si>
  <si>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</si>
  <si>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</si>
  <si>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</si>
  <si>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</si>
  <si>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</si>
  <si>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</si>
  <si>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</si>
  <si>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</si>
  <si>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</si>
  <si>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</si>
  <si>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</si>
  <si>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</si>
  <si>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</si>
  <si>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</si>
  <si>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</si>
  <si>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</si>
  <si>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</si>
  <si>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</si>
  <si>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</si>
  <si>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</si>
  <si>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</si>
  <si>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</si>
  <si>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</si>
  <si>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</si>
  <si>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</si>
  <si>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</si>
  <si>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</si>
  <si>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</si>
  <si>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</si>
  <si>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</si>
  <si>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</si>
  <si>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</si>
  <si>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</si>
  <si>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</si>
  <si>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</si>
  <si>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</si>
  <si>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</si>
  <si>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</si>
  <si>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</si>
  <si>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</si>
  <si>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</si>
  <si>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</si>
  <si>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</si>
  <si>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</si>
  <si>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</si>
  <si>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</si>
  <si>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</si>
  <si>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</si>
  <si>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</si>
  <si>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</si>
  <si>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</si>
  <si>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</si>
  <si>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</si>
  <si>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</si>
  <si>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</si>
  <si>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</si>
  <si>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</si>
  <si>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</si>
  <si>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</si>
  <si>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</si>
  <si>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</si>
  <si>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</si>
  <si>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</si>
  <si>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</si>
  <si>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</si>
  <si>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</si>
  <si>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</si>
  <si>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</si>
  <si>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</si>
  <si>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</si>
  <si>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</si>
  <si>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</si>
  <si>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</si>
  <si>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</si>
  <si>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</si>
  <si>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</si>
  <si>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</si>
  <si>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</si>
  <si>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</si>
  <si>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</si>
  <si>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</si>
  <si>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</si>
  <si>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</si>
  <si>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</si>
  <si>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</si>
  <si>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</si>
  <si>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</si>
  <si>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</si>
  <si>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</si>
  <si>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</si>
  <si>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</si>
  <si>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</si>
  <si>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</si>
  <si>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</si>
  <si>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</si>
  <si>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</si>
  <si>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</si>
  <si>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</si>
  <si>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</si>
  <si>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</si>
  <si>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</si>
  <si>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</si>
  <si>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</si>
  <si>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</si>
  <si>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</si>
  <si>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</si>
  <si>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</si>
  <si>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</si>
  <si>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</si>
  <si>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</si>
  <si>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</si>
  <si>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</si>
  <si>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</si>
  <si>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</si>
  <si>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</si>
  <si>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</si>
  <si>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</si>
  <si>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</si>
  <si>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</si>
  <si>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</si>
  <si>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</si>
  <si>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</si>
  <si>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</si>
  <si>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</si>
  <si>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</si>
  <si>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</si>
  <si>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</si>
  <si>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</si>
  <si>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</si>
  <si>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</si>
  <si>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</si>
  <si>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</si>
  <si>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</si>
  <si>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</si>
  <si>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</si>
  <si>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</si>
  <si>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</si>
  <si>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</si>
  <si>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</si>
  <si>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</si>
  <si>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</si>
  <si>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</si>
  <si>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</si>
  <si>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</si>
  <si>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</si>
  <si>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</si>
  <si>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</si>
  <si>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</si>
  <si>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</si>
  <si>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</si>
  <si>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</si>
  <si>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</si>
  <si>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</si>
  <si>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</si>
  <si>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</si>
  <si>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</si>
  <si>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</si>
  <si>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</si>
  <si>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</si>
  <si>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</si>
  <si>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</si>
  <si>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</si>
  <si>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</si>
  <si>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</si>
  <si>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</si>
  <si>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</si>
  <si>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</si>
  <si>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</si>
  <si>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</si>
  <si>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</si>
  <si>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</si>
  <si>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</si>
  <si>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</si>
  <si>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</si>
  <si>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</si>
  <si>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</si>
  <si>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</si>
  <si>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</si>
  <si>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</si>
  <si>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</si>
  <si>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</si>
  <si>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</si>
  <si>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</si>
  <si>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</si>
  <si>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</si>
  <si>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</si>
  <si>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</si>
  <si>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</si>
  <si>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</si>
  <si>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</si>
  <si>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</si>
  <si>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</si>
  <si>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</si>
  <si>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</si>
  <si>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</si>
  <si>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</si>
  <si>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</si>
  <si>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</si>
  <si>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</si>
  <si>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</si>
  <si>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</si>
  <si>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</si>
  <si>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</si>
  <si>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</si>
  <si>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</si>
  <si>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</si>
  <si>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</si>
  <si>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</si>
  <si>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</si>
  <si>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</si>
  <si>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</si>
  <si>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</si>
  <si>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</si>
  <si>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</si>
  <si>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</si>
  <si>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</si>
  <si>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</si>
  <si>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</si>
  <si>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</si>
  <si>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</si>
  <si>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</si>
  <si>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</si>
  <si>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</si>
  <si>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</si>
  <si>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</si>
  <si>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</si>
  <si>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</si>
  <si>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</si>
  <si>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</si>
  <si>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</si>
  <si>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</si>
  <si>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</si>
  <si>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</si>
  <si>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</si>
  <si>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</si>
  <si>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</si>
  <si>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</si>
  <si>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</si>
  <si>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</si>
  <si>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</si>
  <si>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</si>
  <si>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</si>
  <si>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</si>
  <si>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</si>
  <si>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</si>
  <si>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</si>
  <si>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</si>
  <si>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</si>
  <si>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</si>
  <si>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</si>
  <si>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</si>
  <si>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</si>
  <si>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</si>
  <si>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</si>
  <si>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</si>
  <si>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</si>
  <si>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</si>
  <si>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</si>
  <si>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</si>
  <si>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</si>
  <si>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</si>
  <si>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</si>
  <si>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</si>
  <si>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</si>
  <si>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</si>
  <si>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</si>
  <si>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</si>
  <si>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</si>
  <si>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</si>
  <si>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</si>
  <si>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</si>
  <si>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</si>
  <si>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</si>
  <si>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</si>
  <si>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</si>
  <si>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</si>
  <si>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</si>
  <si>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</si>
  <si>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</si>
  <si>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</si>
  <si>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</si>
  <si>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</si>
  <si>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</si>
  <si>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</si>
  <si>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</si>
  <si>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</si>
  <si>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</si>
  <si>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</si>
  <si>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</si>
  <si>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</si>
  <si>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</si>
  <si>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</si>
  <si>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</si>
  <si>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</si>
  <si>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</si>
  <si>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</si>
  <si>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</si>
  <si>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</si>
  <si>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</si>
  <si>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</si>
  <si>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</si>
  <si>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</si>
  <si>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</si>
  <si>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</si>
  <si>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</si>
  <si>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</si>
  <si>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</si>
  <si>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</si>
  <si>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</si>
  <si>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</si>
  <si>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</si>
  <si>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</si>
  <si>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</si>
  <si>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</si>
  <si>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</si>
  <si>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</si>
  <si>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</si>
  <si>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</si>
  <si>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</si>
  <si>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</si>
  <si>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</si>
  <si>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</si>
  <si>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</si>
  <si>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</si>
  <si>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</si>
  <si>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</si>
  <si>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</si>
  <si>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</si>
  <si>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</si>
  <si>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</si>
  <si>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</si>
  <si>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</si>
  <si>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</si>
  <si>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</si>
  <si>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</si>
  <si>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</si>
  <si>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</si>
  <si>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</si>
  <si>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</si>
  <si>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</si>
  <si>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</si>
  <si>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</si>
  <si>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</si>
  <si>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</si>
  <si>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</si>
  <si>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</si>
  <si>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</si>
  <si>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</si>
  <si>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</si>
  <si>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</si>
  <si>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</si>
  <si>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</si>
  <si>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</si>
  <si>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</si>
  <si>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</si>
  <si>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</si>
  <si>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</si>
  <si>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</si>
  <si>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</si>
  <si>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</si>
  <si>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</si>
  <si>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</si>
  <si>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</si>
  <si>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</si>
  <si>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</si>
  <si>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</si>
  <si>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</si>
  <si>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</si>
  <si>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</si>
  <si>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</si>
  <si>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</si>
  <si>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</si>
  <si>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</si>
  <si>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</si>
  <si>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</si>
  <si>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</si>
  <si>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</si>
  <si>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</si>
  <si>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</si>
  <si>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</si>
  <si>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</si>
  <si>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</si>
  <si>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</si>
  <si>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</si>
  <si>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</si>
  <si>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</si>
  <si>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</si>
  <si>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</si>
  <si>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</si>
  <si>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</si>
  <si>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</si>
  <si>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</si>
  <si>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</si>
  <si>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</si>
  <si>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</si>
  <si>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</si>
  <si>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</si>
  <si>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</si>
  <si>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</si>
  <si>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</si>
  <si>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</si>
  <si>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</si>
  <si>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</si>
  <si>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</si>
  <si>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</si>
  <si>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</si>
  <si>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</si>
  <si>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</si>
  <si>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</si>
  <si>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</si>
  <si>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</si>
  <si>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</si>
  <si>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</si>
  <si>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</si>
  <si>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</si>
  <si>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</si>
  <si>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</si>
  <si>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</si>
  <si>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</si>
  <si>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</si>
  <si>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</si>
  <si>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</si>
  <si>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</si>
  <si>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</si>
  <si>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</si>
  <si>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</si>
  <si>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</si>
  <si>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</si>
  <si>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</si>
  <si>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</si>
  <si>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</si>
  <si>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</si>
  <si>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</si>
  <si>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</si>
  <si>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</si>
  <si>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</si>
  <si>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</si>
  <si>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</si>
  <si>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</si>
  <si>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</si>
  <si>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</si>
  <si>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</si>
  <si>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</si>
  <si>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</si>
  <si>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</si>
  <si>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</si>
  <si>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</si>
  <si>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</si>
  <si>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</si>
  <si>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</si>
  <si>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</si>
  <si>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</si>
  <si>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</si>
  <si>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</si>
  <si>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</si>
  <si>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</si>
  <si>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</si>
  <si>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</si>
  <si>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</si>
  <si>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</si>
  <si>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</si>
  <si>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</si>
  <si>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</si>
  <si>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</si>
  <si>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</si>
  <si>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</si>
  <si>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</si>
  <si>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</si>
  <si>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</si>
  <si>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</si>
  <si>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</si>
  <si>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</si>
  <si>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</si>
  <si>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</si>
  <si>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</si>
  <si>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</si>
  <si>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</si>
  <si>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</si>
  <si>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</si>
  <si>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</si>
  <si>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</si>
  <si>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</si>
  <si>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</si>
  <si>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</si>
  <si>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</si>
  <si>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</si>
  <si>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</si>
  <si>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</si>
  <si>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</si>
  <si>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</si>
  <si>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</si>
  <si>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</si>
  <si>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</si>
  <si>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</si>
  <si>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</si>
  <si>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</si>
  <si>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</si>
  <si>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</si>
  <si>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</si>
  <si>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</si>
  <si>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</si>
  <si>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</si>
  <si>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</si>
  <si>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</si>
  <si>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</si>
  <si>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</si>
  <si>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</si>
  <si>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</si>
  <si>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</si>
  <si>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</si>
  <si>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</si>
  <si>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</si>
  <si>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</si>
  <si>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</si>
  <si>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</si>
  <si>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</si>
  <si>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</si>
  <si>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</si>
  <si>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</si>
  <si>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</si>
  <si>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</si>
  <si>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</si>
  <si>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</si>
  <si>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</si>
  <si>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</si>
  <si>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</si>
  <si>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</si>
  <si>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</si>
  <si>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</si>
  <si>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</si>
  <si>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</si>
  <si>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</si>
  <si>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</si>
  <si>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</si>
  <si>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</si>
  <si>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</si>
  <si>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</si>
  <si>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</si>
  <si>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</si>
  <si>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</si>
  <si>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</si>
  <si>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</si>
  <si>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</si>
  <si>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</si>
  <si>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</si>
  <si>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</si>
  <si>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</si>
  <si>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</si>
  <si>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</si>
  <si>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</si>
  <si>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</si>
  <si>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</si>
  <si>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</si>
  <si>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</si>
  <si>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</si>
  <si>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</si>
  <si>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</si>
  <si>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</si>
  <si>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</si>
  <si>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</si>
  <si>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</si>
  <si>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</si>
  <si>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</si>
  <si>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</si>
  <si>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</si>
  <si>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</si>
  <si>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</si>
  <si>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</si>
  <si>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</si>
  <si>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</si>
  <si>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</si>
  <si>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</si>
  <si>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</si>
  <si>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</si>
  <si>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</si>
  <si>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</si>
  <si>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</si>
  <si>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</si>
  <si>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</si>
  <si>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</si>
  <si>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</si>
  <si>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</si>
  <si>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</si>
  <si>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</si>
  <si>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</si>
  <si>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</si>
  <si>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</si>
  <si>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</si>
  <si>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</si>
  <si>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</si>
  <si>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</si>
  <si>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</si>
  <si>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</si>
  <si>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</si>
  <si>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</si>
  <si>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</si>
  <si>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</si>
  <si>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</si>
  <si>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</si>
  <si>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</si>
  <si>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</si>
  <si>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</si>
  <si>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</si>
  <si>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</si>
  <si>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</si>
  <si>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</si>
  <si>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</si>
  <si>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</si>
  <si>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</si>
  <si>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</si>
  <si>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</si>
  <si>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</si>
  <si>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</si>
  <si>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</si>
  <si>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</si>
  <si>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</si>
  <si>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</si>
  <si>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</si>
  <si>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</si>
  <si>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</si>
  <si>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</si>
  <si>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</si>
  <si>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</si>
  <si>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</si>
  <si>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</si>
  <si>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</si>
  <si>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</si>
  <si>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</si>
  <si>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</si>
  <si>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</si>
  <si>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</si>
  <si>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</si>
  <si>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</si>
  <si>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</si>
  <si>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</si>
  <si>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</si>
  <si>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</si>
  <si>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</si>
  <si>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</si>
  <si>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</si>
  <si>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</si>
  <si>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</si>
  <si>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</si>
  <si>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</si>
  <si>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</si>
  <si>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</si>
  <si>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</si>
  <si>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</si>
  <si>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</si>
  <si>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</si>
  <si>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</si>
  <si>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</si>
  <si>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</si>
  <si>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</si>
  <si>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</si>
  <si>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</si>
  <si>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</si>
  <si>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</si>
  <si>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</si>
  <si>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</si>
  <si>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</si>
  <si>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</si>
  <si>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</si>
  <si>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</si>
  <si>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</si>
  <si>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</si>
  <si>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</si>
  <si>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</si>
  <si>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</si>
  <si>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</si>
  <si>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</si>
  <si>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</si>
  <si>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</si>
  <si>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</si>
  <si>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</si>
  <si>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</si>
  <si>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</si>
  <si>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</si>
  <si>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</si>
  <si>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</si>
  <si>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</si>
  <si>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</si>
  <si>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</si>
  <si>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</si>
  <si>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</si>
  <si>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</si>
  <si>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</si>
  <si>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</si>
  <si>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</si>
  <si>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</si>
  <si>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</si>
  <si>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</si>
  <si>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</si>
  <si>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</si>
  <si>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</si>
  <si>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</si>
  <si>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</si>
  <si>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</si>
  <si>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</si>
  <si>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</si>
  <si>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</si>
  <si>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</si>
  <si>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</si>
  <si>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</si>
  <si>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</si>
  <si>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</si>
  <si>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</si>
  <si>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</si>
  <si>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</si>
  <si>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</si>
  <si>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</si>
  <si>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</si>
  <si>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</si>
  <si>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</si>
  <si>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</si>
  <si>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</si>
  <si>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</si>
  <si>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</si>
  <si>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</si>
  <si>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</si>
  <si>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</si>
  <si>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</si>
  <si>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</si>
  <si>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</si>
  <si>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</si>
  <si>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</si>
  <si>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</si>
  <si>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</si>
  <si>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</si>
  <si>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</si>
  <si>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</si>
  <si>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</si>
  <si>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</si>
  <si>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</si>
  <si>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</si>
  <si>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</si>
  <si>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</si>
  <si>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</si>
  <si>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</si>
  <si>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</si>
  <si>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</si>
  <si>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</si>
  <si>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</si>
  <si>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</si>
  <si>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</si>
  <si>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</si>
  <si>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</si>
  <si>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</si>
  <si>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</si>
  <si>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</si>
  <si>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</si>
  <si>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</si>
  <si>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</si>
  <si>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</si>
  <si>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</si>
  <si>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</si>
  <si>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</si>
  <si>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</si>
  <si>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</si>
  <si>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</si>
  <si>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</si>
  <si>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</si>
  <si>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</si>
  <si>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</si>
  <si>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</si>
  <si>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</si>
  <si>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</si>
  <si>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</si>
  <si>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</si>
  <si>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</si>
  <si>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</si>
  <si>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</si>
  <si>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</si>
  <si>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</si>
  <si>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</si>
  <si>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</si>
  <si>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</si>
  <si>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</si>
  <si>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</si>
  <si>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</si>
  <si>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</si>
  <si>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</si>
  <si>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</si>
  <si>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</si>
  <si>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</si>
  <si>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</si>
  <si>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</si>
  <si>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</si>
  <si>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</si>
  <si>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</si>
  <si>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</si>
  <si>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</si>
  <si>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</si>
  <si>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</si>
  <si>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</si>
  <si>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</si>
  <si>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</si>
  <si>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</si>
  <si>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</si>
  <si>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</si>
  <si>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</si>
  <si>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</si>
  <si>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</si>
  <si>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</si>
  <si>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</si>
  <si>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</si>
  <si>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</si>
  <si>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</si>
  <si>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</si>
  <si>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</si>
  <si>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</si>
  <si>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</si>
  <si>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</si>
  <si>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</si>
  <si>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</si>
  <si>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</si>
  <si>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</si>
  <si>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</si>
  <si>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</si>
  <si>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</si>
  <si>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</si>
  <si>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</si>
  <si>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</si>
  <si>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</si>
  <si>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</si>
  <si>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</si>
  <si>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</si>
  <si>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</si>
  <si>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</si>
  <si>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</si>
  <si>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</si>
  <si>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</si>
  <si>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</si>
  <si>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</si>
  <si>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</si>
  <si>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</si>
  <si>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</si>
  <si>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</si>
  <si>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</si>
  <si>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</si>
  <si>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</si>
  <si>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</si>
  <si>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</si>
  <si>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</si>
  <si>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</si>
  <si>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</si>
  <si>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</si>
  <si>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</si>
  <si>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</si>
  <si>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</si>
  <si>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</si>
  <si>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</si>
  <si>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</si>
  <si>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</si>
  <si>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</si>
  <si>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</si>
  <si>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</si>
  <si>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</si>
  <si>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</si>
  <si>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</si>
  <si>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</si>
  <si>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</si>
  <si>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</si>
  <si>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</si>
  <si>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</si>
  <si>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</si>
  <si>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</si>
  <si>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</si>
  <si>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</si>
  <si>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</si>
  <si>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</si>
  <si>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</si>
  <si>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</si>
  <si>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</si>
  <si>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</si>
  <si>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</si>
  <si>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</si>
  <si>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</si>
  <si>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</si>
  <si>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</si>
  <si>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</si>
  <si>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</si>
  <si>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</si>
  <si>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</si>
  <si>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</si>
  <si>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</si>
  <si>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</si>
  <si>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</si>
  <si>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</si>
  <si>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</si>
  <si>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</si>
  <si>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</si>
  <si>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</si>
  <si>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</si>
  <si>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</si>
  <si>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</si>
  <si>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</si>
  <si>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</si>
  <si>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</si>
  <si>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</si>
  <si>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</si>
  <si>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</si>
  <si>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</si>
  <si>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</si>
  <si>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</si>
  <si>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</si>
  <si>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</si>
  <si>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</si>
  <si>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</si>
  <si>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</si>
  <si>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</si>
  <si>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</si>
  <si>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</si>
  <si>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</si>
  <si>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</si>
  <si>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</si>
  <si>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</si>
  <si>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</si>
  <si>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</si>
  <si>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</si>
  <si>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</si>
  <si>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</si>
  <si>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</si>
  <si>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</si>
  <si>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</si>
  <si>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</si>
  <si>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</si>
  <si>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</si>
  <si>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</si>
  <si>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</si>
  <si>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</si>
  <si>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</si>
  <si>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</si>
  <si>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</si>
  <si>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</si>
  <si>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</si>
  <si>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</si>
  <si>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</si>
  <si>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</si>
  <si>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</si>
  <si>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</si>
  <si>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</si>
  <si>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</si>
  <si>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</si>
  <si>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</si>
  <si>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</si>
  <si>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</si>
  <si>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</si>
  <si>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</si>
  <si>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</si>
  <si>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</si>
  <si>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</si>
  <si>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</si>
  <si>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</si>
  <si>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</si>
  <si>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</si>
  <si>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</si>
  <si>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</si>
  <si>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</si>
  <si>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</si>
  <si>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</si>
  <si>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</si>
  <si>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</si>
  <si>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</si>
  <si>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</si>
  <si>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</si>
  <si>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</si>
  <si>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</si>
  <si>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</si>
  <si>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</si>
  <si>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</si>
  <si>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</si>
  <si>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</si>
  <si>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</si>
  <si>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</si>
  <si>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</si>
  <si>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</si>
  <si>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</si>
  <si>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</si>
  <si>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</si>
  <si>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</si>
  <si>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</si>
  <si>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</si>
  <si>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</si>
  <si>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</si>
  <si>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</si>
  <si>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</si>
  <si>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</si>
  <si>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</si>
  <si>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</si>
  <si>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</si>
  <si>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</si>
  <si>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</si>
  <si>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</si>
  <si>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</si>
  <si>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</si>
  <si>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</si>
  <si>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</si>
  <si>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</si>
  <si>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</si>
  <si>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</si>
  <si>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</si>
  <si>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</si>
  <si>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</si>
  <si>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</si>
  <si>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</si>
  <si>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</si>
  <si>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</si>
  <si>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</si>
  <si>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</si>
  <si>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</si>
  <si>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</si>
  <si>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</si>
  <si>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</si>
  <si>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</si>
  <si>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</si>
  <si>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</si>
  <si>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</si>
  <si>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</si>
  <si>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</si>
  <si>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</si>
  <si>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</si>
  <si>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</si>
  <si>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</si>
  <si>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</si>
  <si>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</si>
  <si>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</si>
  <si>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</si>
  <si>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</si>
  <si>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</si>
  <si>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</si>
  <si>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</si>
  <si>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</si>
  <si>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</si>
  <si>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</si>
  <si>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</si>
  <si>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</si>
  <si>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</si>
  <si>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</si>
  <si>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</si>
  <si>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</si>
  <si>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</si>
  <si>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</si>
  <si>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</si>
  <si>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</si>
  <si>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</si>
  <si>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</si>
  <si>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</si>
  <si>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</si>
  <si>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</si>
  <si>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</si>
  <si>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</si>
  <si>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</si>
  <si>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</si>
  <si>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</si>
  <si>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</si>
  <si>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</si>
  <si>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</si>
  <si>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</si>
  <si>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</si>
  <si>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</si>
  <si>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</si>
  <si>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</si>
  <si>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</si>
  <si>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</si>
  <si>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</si>
  <si>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</si>
  <si>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</si>
  <si>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</si>
  <si>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</si>
  <si>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</si>
  <si>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</si>
  <si>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</si>
  <si>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</si>
  <si>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</si>
  <si>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</si>
  <si>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</si>
  <si>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</si>
  <si>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</si>
  <si>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</si>
  <si>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</si>
  <si>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</si>
  <si>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</si>
  <si>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</si>
  <si>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</si>
  <si>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</si>
  <si>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</si>
  <si>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</si>
  <si>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</si>
  <si>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</si>
  <si>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</si>
  <si>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</si>
  <si>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</si>
  <si>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</si>
  <si>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</si>
  <si>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</si>
  <si>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</si>
  <si>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</si>
  <si>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</si>
  <si>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</si>
  <si>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</si>
  <si>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</si>
  <si>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</si>
  <si>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</si>
  <si>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</si>
  <si>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</si>
  <si>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</si>
  <si>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</si>
  <si>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</si>
  <si>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</si>
  <si>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</si>
  <si>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</si>
  <si>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</si>
  <si>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</si>
  <si>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</si>
  <si>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</si>
  <si>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</si>
  <si>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</si>
  <si>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</si>
  <si>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</si>
  <si>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</si>
  <si>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</si>
  <si>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</si>
  <si>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</si>
  <si>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</si>
  <si>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</si>
  <si>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</si>
  <si>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</si>
  <si>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</si>
  <si>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</si>
  <si>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</si>
  <si>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</si>
  <si>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</si>
  <si>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</si>
  <si>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</si>
  <si>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</si>
  <si>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</si>
  <si>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</si>
  <si>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</si>
  <si>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</si>
  <si>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</si>
  <si>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</si>
  <si>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</si>
  <si>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</si>
  <si>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</si>
  <si>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</si>
  <si>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</si>
  <si>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</si>
  <si>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</si>
  <si>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</si>
  <si>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</si>
  <si>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</si>
  <si>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</si>
  <si>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</si>
  <si>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</si>
  <si>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</si>
  <si>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</si>
  <si>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</si>
  <si>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</si>
  <si>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</si>
  <si>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</si>
  <si>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</si>
  <si>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</si>
  <si>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</si>
  <si>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</si>
  <si>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</si>
  <si>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</si>
  <si>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</si>
  <si>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</si>
  <si>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</si>
  <si>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</si>
  <si>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</si>
  <si>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</si>
  <si>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</si>
  <si>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</si>
  <si>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</si>
  <si>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</si>
  <si>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</si>
  <si>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</si>
  <si>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</si>
  <si>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</si>
  <si>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</si>
  <si>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</si>
  <si>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</si>
  <si>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</si>
  <si>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</si>
  <si>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</si>
  <si>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</si>
  <si>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</si>
  <si>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</si>
  <si>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</si>
  <si>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</si>
  <si>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</si>
  <si>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</si>
  <si>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</si>
  <si>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</si>
  <si>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</si>
  <si>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</si>
  <si>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</si>
  <si>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</si>
  <si>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</si>
  <si>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</si>
  <si>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</si>
  <si>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</si>
  <si>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</si>
  <si>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</si>
  <si>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</si>
  <si>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</si>
  <si>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</si>
  <si>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</si>
  <si>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</si>
  <si>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</si>
  <si>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</si>
  <si>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</si>
  <si>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</si>
  <si>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</si>
  <si>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</si>
  <si>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</si>
  <si>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</si>
  <si>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</si>
  <si>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</si>
  <si>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</si>
  <si>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</si>
  <si>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</si>
  <si>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</si>
  <si>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</si>
  <si>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</si>
  <si>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</si>
  <si>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</si>
  <si>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</si>
  <si>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</si>
  <si>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</si>
  <si>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</si>
  <si>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</si>
  <si>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</si>
  <si>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</si>
  <si>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</si>
  <si>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</si>
  <si>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</si>
  <si>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</si>
  <si>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</si>
  <si>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</si>
  <si>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</si>
  <si>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</si>
  <si>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</si>
  <si>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</si>
  <si>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</si>
  <si>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</si>
  <si>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</si>
  <si>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</si>
  <si>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</si>
  <si>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</si>
  <si>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</si>
  <si>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</si>
  <si>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</si>
  <si>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</si>
  <si>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</si>
  <si>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</si>
  <si>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</si>
  <si>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</si>
  <si>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</si>
  <si>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</si>
  <si>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</si>
  <si>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</si>
  <si>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</si>
  <si>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</si>
  <si>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</si>
  <si>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</si>
  <si>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</si>
  <si>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</si>
  <si>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</si>
  <si>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</si>
  <si>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</si>
  <si>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</si>
  <si>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</si>
  <si>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</si>
  <si>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</si>
  <si>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</si>
  <si>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</si>
  <si>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</si>
  <si>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</si>
  <si>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</si>
  <si>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</si>
  <si>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</si>
  <si>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</si>
  <si>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</si>
  <si>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</si>
  <si>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</si>
  <si>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</si>
  <si>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</si>
  <si>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</si>
  <si>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</si>
  <si>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</si>
  <si>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</si>
  <si>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</si>
  <si>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</si>
  <si>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</si>
  <si>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</si>
  <si>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</si>
  <si>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</si>
  <si>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</si>
  <si>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</si>
  <si>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</si>
  <si>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</si>
  <si>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</si>
  <si>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</si>
  <si>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</si>
  <si>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</si>
  <si>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</si>
  <si>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</si>
  <si>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</si>
  <si>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</si>
  <si>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</si>
  <si>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</si>
  <si>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</si>
  <si>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</si>
  <si>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</si>
  <si>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</si>
  <si>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</si>
  <si>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</si>
  <si>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</si>
  <si>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</si>
  <si>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</si>
  <si>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</si>
  <si>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</si>
  <si>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</si>
  <si>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</si>
  <si>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</si>
  <si>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</si>
  <si>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</si>
  <si>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</si>
  <si>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</si>
  <si>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</si>
  <si>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</si>
  <si>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</si>
  <si>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</si>
  <si>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</si>
  <si>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</si>
  <si>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</si>
  <si>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</si>
  <si>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</si>
  <si>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</si>
  <si>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</si>
  <si>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</si>
  <si>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</si>
  <si>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</si>
  <si>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</si>
  <si>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</si>
  <si>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</si>
  <si>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</si>
  <si>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</si>
  <si>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</si>
  <si>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</si>
  <si>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</si>
  <si>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</si>
  <si>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</si>
  <si>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</si>
  <si>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</si>
  <si>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</si>
  <si>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</si>
  <si>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</si>
  <si>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</si>
  <si>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</si>
  <si>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</si>
  <si>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</si>
  <si>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</si>
  <si>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</si>
  <si>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</si>
  <si>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</si>
  <si>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</si>
  <si>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</si>
  <si>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</si>
  <si>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</si>
  <si>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</si>
  <si>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</si>
  <si>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</si>
  <si>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</si>
  <si>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</si>
  <si>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</si>
  <si>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</si>
  <si>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</si>
  <si>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</si>
  <si>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</si>
  <si>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</si>
  <si>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</si>
  <si>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</si>
  <si>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</si>
  <si>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</si>
  <si>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</si>
  <si>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</si>
  <si>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</si>
  <si>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</si>
  <si>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</si>
  <si>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</si>
  <si>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</si>
  <si>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</si>
  <si>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</si>
  <si>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</si>
  <si>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</si>
  <si>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</si>
  <si>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</si>
  <si>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</si>
  <si>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</si>
  <si>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</si>
  <si>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</si>
  <si>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</si>
  <si>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</si>
  <si>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</si>
  <si>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</si>
  <si>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</si>
  <si>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</si>
  <si>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</si>
  <si>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</si>
  <si>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</si>
  <si>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</si>
  <si>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</si>
  <si>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</si>
  <si>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</si>
  <si>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</si>
  <si>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</si>
  <si>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</si>
  <si>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</si>
  <si>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</si>
  <si>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</si>
  <si>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</si>
  <si>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</si>
  <si>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</si>
  <si>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</si>
  <si>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</si>
  <si>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</si>
  <si>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</si>
  <si>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</si>
  <si>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</si>
  <si>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</si>
  <si>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</si>
  <si>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</si>
  <si>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</si>
  <si>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</si>
  <si>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</si>
  <si>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</si>
  <si>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</si>
  <si>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</si>
  <si>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</si>
  <si>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</si>
  <si>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</si>
  <si>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</si>
  <si>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</si>
  <si>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</si>
  <si>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</si>
  <si>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</si>
  <si>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</si>
  <si>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</si>
  <si>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</si>
  <si>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</si>
  <si>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</si>
  <si>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</si>
  <si>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</si>
  <si>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</si>
  <si>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</si>
  <si>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</si>
  <si>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</si>
  <si>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</si>
  <si>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</si>
  <si>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</si>
  <si>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</si>
  <si>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</si>
  <si>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</si>
  <si>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</si>
  <si>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</si>
  <si>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</si>
  <si>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</si>
  <si>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</si>
  <si>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</si>
  <si>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</si>
  <si>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</si>
  <si>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</si>
  <si>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</si>
  <si>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</si>
  <si>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</si>
  <si>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</si>
  <si>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</si>
  <si>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</si>
  <si>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</si>
  <si>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</si>
  <si>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</si>
  <si>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</si>
  <si>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</si>
  <si>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</si>
  <si>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</si>
  <si>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</si>
  <si>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</si>
  <si>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</si>
  <si>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</si>
  <si>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</si>
  <si>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</si>
  <si>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</si>
  <si>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</si>
  <si>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</si>
  <si>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</si>
  <si>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</si>
  <si>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</si>
  <si>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</si>
  <si>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</si>
  <si>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</si>
  <si>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</si>
  <si>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</si>
  <si>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</si>
  <si>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</si>
  <si>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</si>
  <si>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</si>
  <si>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</si>
  <si>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</si>
  <si>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</si>
  <si>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</si>
  <si>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</si>
  <si>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</si>
  <si>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</si>
  <si>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</si>
  <si>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</si>
  <si>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</si>
  <si>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</si>
  <si>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</si>
  <si>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</si>
  <si>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</si>
  <si>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</si>
  <si>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</si>
  <si>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</si>
  <si>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</si>
  <si>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</si>
  <si>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</si>
  <si>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</si>
  <si>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</si>
  <si>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</si>
  <si>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</si>
  <si>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</si>
  <si>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</si>
  <si>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</si>
  <si>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</si>
  <si>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</si>
  <si>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</si>
  <si>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</si>
  <si>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</si>
  <si>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</si>
  <si>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</si>
  <si>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</si>
  <si>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</si>
  <si>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</si>
  <si>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</si>
  <si>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</si>
  <si>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</si>
  <si>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</si>
  <si>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</si>
  <si>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</si>
  <si>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</si>
  <si>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</si>
  <si>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</si>
  <si>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</si>
  <si>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</si>
  <si>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</si>
  <si>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</si>
  <si>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</si>
  <si>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</si>
  <si>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</si>
  <si>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</si>
  <si>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</si>
  <si>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</si>
  <si>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</si>
  <si>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</si>
  <si>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</si>
  <si>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</si>
  <si>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</si>
  <si>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</si>
  <si>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</si>
  <si>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</si>
  <si>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</si>
  <si>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</si>
  <si>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</si>
  <si>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</si>
  <si>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</si>
  <si>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</si>
  <si>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</si>
  <si>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</si>
  <si>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</si>
  <si>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</si>
  <si>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</si>
  <si>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</si>
  <si>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</si>
  <si>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</si>
  <si>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</si>
  <si>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</si>
  <si>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</si>
  <si>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</si>
  <si>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</si>
  <si>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</si>
  <si>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</si>
  <si>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</si>
  <si>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</si>
  <si>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</si>
  <si>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</si>
  <si>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</si>
  <si>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</si>
  <si>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</si>
  <si>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</si>
  <si>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</si>
  <si>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</si>
  <si>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</si>
  <si>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</si>
  <si>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</si>
  <si>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</si>
  <si>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</si>
  <si>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</si>
  <si>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</si>
  <si>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</si>
  <si>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</si>
  <si>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</si>
  <si>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</si>
  <si>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</si>
  <si>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</si>
  <si>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</si>
  <si>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</si>
  <si>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</si>
  <si>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</si>
  <si>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</si>
  <si>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</si>
  <si>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</si>
  <si>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</si>
  <si>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</si>
  <si>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</si>
  <si>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</si>
  <si>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</si>
  <si>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</si>
  <si>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</si>
  <si>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</si>
  <si>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</si>
  <si>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</si>
  <si>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</si>
  <si>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</si>
  <si>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</si>
  <si>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</si>
  <si>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</si>
  <si>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</si>
  <si>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</si>
  <si>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</si>
  <si>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</si>
  <si>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</si>
  <si>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</si>
  <si>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</si>
  <si>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</si>
  <si>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</si>
  <si>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</si>
  <si>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</si>
  <si>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</si>
  <si>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</si>
  <si>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</si>
  <si>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</si>
  <si>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</si>
  <si>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</si>
  <si>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</si>
  <si>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</si>
  <si>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</si>
  <si>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</si>
  <si>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</si>
  <si>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</si>
  <si>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</si>
  <si>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</si>
  <si>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</si>
  <si>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</si>
  <si>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</si>
  <si>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</si>
  <si>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</si>
  <si>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</si>
  <si>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</si>
  <si>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</si>
  <si>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</si>
  <si>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</si>
  <si>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</si>
  <si>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</si>
  <si>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</si>
  <si>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</si>
  <si>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</si>
  <si>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</si>
  <si>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</si>
  <si>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</si>
  <si>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</si>
  <si>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</si>
  <si>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</si>
  <si>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</si>
  <si>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</si>
  <si>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</si>
  <si>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</si>
  <si>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</si>
  <si>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</si>
  <si>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</si>
  <si>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</si>
  <si>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</si>
  <si>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</si>
  <si>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</si>
  <si>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</si>
  <si>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</si>
  <si>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</si>
  <si>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</si>
  <si>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</si>
  <si>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</si>
  <si>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</si>
  <si>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</si>
  <si>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</si>
  <si>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</si>
  <si>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</si>
  <si>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</si>
  <si>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</si>
  <si>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</si>
  <si>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</si>
  <si>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</si>
  <si>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</si>
  <si>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</si>
  <si>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</si>
  <si>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</si>
  <si>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</si>
  <si>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</si>
  <si>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</si>
  <si>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</si>
  <si>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</si>
  <si>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</si>
  <si>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</si>
  <si>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</si>
  <si>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</si>
  <si>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</si>
  <si>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</si>
  <si>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</si>
  <si>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</si>
  <si>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</si>
  <si>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</si>
  <si>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</si>
  <si>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</si>
  <si>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</si>
  <si>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</si>
  <si>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</si>
  <si>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</si>
  <si>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</si>
  <si>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</si>
  <si>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</si>
  <si>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</si>
  <si>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</si>
  <si>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</si>
  <si>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</si>
  <si>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</si>
  <si>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</si>
  <si>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</si>
  <si>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</si>
  <si>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</si>
  <si>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</si>
  <si>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</si>
  <si>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</si>
  <si>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</si>
  <si>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</si>
  <si>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</si>
  <si>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</si>
  <si>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</si>
  <si>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</si>
  <si>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</si>
  <si>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</si>
  <si>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</si>
  <si>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</si>
  <si>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</si>
  <si>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</si>
  <si>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</si>
  <si>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</si>
  <si>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</si>
  <si>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</si>
  <si>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</si>
  <si>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</si>
  <si>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</si>
  <si>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</si>
  <si>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</si>
  <si>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</si>
  <si>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</si>
  <si>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</si>
  <si>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</si>
  <si>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</si>
  <si>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</si>
  <si>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</si>
  <si>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</si>
  <si>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</si>
  <si>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</si>
  <si>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</si>
  <si>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</si>
  <si>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</si>
  <si>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</si>
  <si>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</si>
  <si>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</si>
  <si>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</si>
  <si>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</si>
  <si>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</si>
  <si>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</si>
  <si>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</si>
  <si>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</si>
  <si>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</si>
  <si>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</si>
  <si>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</si>
  <si>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</si>
  <si>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</si>
  <si>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</si>
  <si>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</si>
  <si>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</si>
  <si>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</si>
  <si>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</si>
  <si>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</si>
  <si>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</si>
  <si>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</si>
  <si>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</si>
  <si>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</si>
  <si>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</si>
  <si>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</si>
  <si>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</si>
  <si>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</si>
  <si>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</si>
  <si>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</si>
  <si>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</si>
  <si>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</si>
  <si>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</si>
  <si>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</si>
  <si>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</si>
  <si>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</si>
  <si>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</si>
  <si>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</si>
  <si>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</si>
  <si>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</si>
  <si>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</si>
  <si>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</si>
  <si>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</si>
  <si>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</si>
  <si>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</si>
  <si>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</si>
  <si>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</si>
  <si>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</si>
  <si>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</si>
  <si>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</si>
  <si>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</si>
  <si>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</si>
  <si>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</si>
  <si>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</si>
  <si>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</si>
  <si>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</si>
  <si>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</si>
  <si>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</si>
  <si>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</si>
  <si>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</si>
  <si>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</si>
  <si>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</si>
  <si>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</si>
  <si>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</si>
  <si>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</si>
  <si>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</si>
  <si>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</si>
  <si>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</si>
  <si>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</si>
  <si>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</si>
  <si>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</si>
  <si>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</si>
  <si>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</si>
  <si>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</si>
  <si>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</si>
  <si>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</si>
  <si>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</si>
  <si>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</si>
  <si>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</si>
  <si>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</si>
  <si>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</si>
  <si>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</si>
  <si>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</si>
  <si>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</si>
  <si>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</si>
  <si>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</si>
  <si>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</si>
  <si>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</si>
  <si>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</si>
  <si>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</si>
  <si>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</si>
  <si>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</si>
  <si>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</si>
  <si>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</si>
  <si>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</si>
  <si>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</si>
  <si>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</si>
  <si>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</si>
  <si>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</si>
  <si>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</si>
  <si>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</si>
  <si>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</si>
  <si>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</si>
  <si>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</si>
  <si>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</si>
  <si>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</si>
  <si>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</si>
  <si>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</si>
  <si>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</si>
  <si>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</si>
  <si>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</si>
  <si>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</si>
  <si>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</si>
  <si>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</si>
  <si>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</si>
  <si>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</si>
  <si>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</si>
  <si>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</si>
  <si>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</si>
  <si>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</si>
  <si>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</si>
  <si>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</si>
  <si>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</si>
  <si>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</si>
  <si>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</si>
  <si>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</si>
  <si>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</si>
  <si>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</si>
  <si>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</si>
  <si>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</si>
  <si>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</si>
  <si>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</si>
  <si>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</si>
  <si>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</si>
  <si>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</si>
  <si>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</si>
  <si>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</si>
  <si>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</si>
  <si>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</si>
  <si>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</si>
  <si>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</si>
  <si>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</si>
  <si>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</si>
  <si>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</si>
  <si>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</si>
  <si>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</si>
  <si>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</si>
  <si>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</si>
  <si>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</si>
  <si>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</si>
  <si>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</si>
  <si>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</si>
  <si>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</si>
  <si>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</si>
  <si>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</si>
  <si>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</si>
  <si>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</si>
  <si>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</si>
  <si>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</si>
  <si>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</si>
  <si>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</si>
  <si>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</si>
  <si>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</si>
  <si>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</si>
  <si>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</si>
  <si>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</si>
  <si>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</si>
  <si>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</si>
  <si>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</si>
  <si>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</si>
  <si>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</si>
  <si>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</si>
  <si>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</si>
  <si>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</si>
  <si>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</si>
  <si>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</si>
  <si>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</si>
  <si>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</si>
  <si>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</si>
  <si>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</si>
  <si>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</si>
  <si>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</si>
  <si>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</si>
  <si>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</si>
  <si>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</si>
  <si>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</si>
  <si>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</si>
  <si>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</si>
  <si>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</si>
  <si>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</si>
  <si>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</si>
  <si>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</si>
  <si>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</si>
  <si>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</si>
  <si>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</si>
  <si>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</si>
  <si>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</si>
  <si>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</si>
  <si>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</si>
  <si>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</si>
  <si>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</si>
  <si>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</si>
  <si>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</si>
  <si>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</si>
  <si>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</si>
  <si>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</si>
  <si>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</si>
  <si>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</si>
  <si>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</si>
  <si>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</si>
  <si>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</si>
  <si>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</si>
  <si>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</si>
  <si>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</si>
  <si>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</si>
  <si>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</si>
  <si>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</si>
  <si>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</si>
  <si>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</si>
  <si>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</si>
  <si>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</si>
  <si>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</si>
  <si>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</si>
  <si>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</si>
  <si>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</si>
  <si>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</si>
  <si>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</si>
  <si>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</si>
  <si>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</si>
  <si>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</si>
  <si>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</si>
  <si>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</si>
  <si>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</si>
  <si>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</si>
  <si>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</si>
  <si>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</si>
  <si>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</si>
  <si>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</si>
  <si>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</si>
  <si>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</si>
  <si>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</si>
  <si>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</si>
  <si>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</si>
  <si>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</si>
  <si>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</si>
  <si>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</si>
  <si>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</si>
  <si>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</si>
  <si>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</si>
  <si>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</si>
  <si>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</si>
  <si>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</si>
  <si>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</si>
  <si>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</si>
  <si>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</si>
  <si>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</si>
  <si>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</si>
  <si>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</si>
  <si>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</si>
  <si>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</si>
  <si>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</si>
  <si>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</si>
  <si>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</si>
  <si>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</si>
  <si>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</si>
  <si>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</si>
  <si>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</si>
  <si>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</si>
  <si>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</si>
  <si>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</si>
  <si>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</si>
  <si>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</si>
  <si>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</si>
  <si>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</si>
  <si>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</si>
  <si>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</si>
  <si>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</si>
  <si>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</si>
  <si>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</si>
  <si>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</si>
  <si>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</si>
  <si>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</si>
  <si>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</si>
  <si>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</si>
  <si>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</si>
  <si>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</si>
  <si>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</si>
  <si>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</si>
  <si>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</si>
  <si>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</si>
  <si>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</si>
  <si>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</si>
  <si>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</si>
  <si>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</si>
  <si>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</si>
  <si>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</si>
  <si>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</si>
  <si>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</si>
  <si>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</si>
  <si>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</si>
  <si>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</si>
  <si>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</si>
  <si>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</si>
  <si>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</si>
  <si>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</si>
  <si>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</si>
  <si>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</si>
  <si>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</si>
  <si>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</si>
  <si>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</si>
  <si>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</si>
  <si>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</si>
  <si>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</si>
  <si>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</si>
  <si>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</si>
  <si>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</si>
  <si>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</si>
  <si>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</si>
  <si>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</si>
  <si>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</si>
  <si>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</si>
  <si>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</si>
  <si>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</si>
  <si>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</si>
  <si>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</si>
  <si>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</si>
  <si>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</si>
  <si>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</si>
  <si>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</si>
  <si>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</si>
  <si>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</si>
  <si>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</si>
  <si>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</si>
  <si>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</si>
  <si>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</si>
  <si>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</si>
  <si>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</si>
  <si>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</si>
  <si>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</si>
  <si>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</si>
  <si>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</si>
  <si>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</si>
  <si>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</si>
  <si>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</si>
  <si>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</si>
  <si>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</si>
  <si>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</si>
  <si>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</si>
  <si>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</si>
  <si>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</si>
  <si>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</si>
  <si>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</si>
  <si>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</si>
  <si>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</si>
  <si>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</si>
  <si>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</si>
  <si>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</si>
  <si>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</si>
  <si>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</si>
  <si>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</si>
  <si>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</si>
  <si>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</si>
  <si>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</si>
  <si>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</si>
  <si>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</si>
  <si>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</si>
  <si>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</si>
  <si>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</si>
  <si>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</si>
  <si>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</si>
  <si>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</si>
  <si>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</si>
  <si>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</si>
  <si>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</si>
  <si>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</si>
  <si>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</si>
  <si>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</si>
  <si>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</si>
  <si>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</si>
  <si>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</si>
  <si>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</si>
  <si>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</si>
  <si>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</si>
  <si>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</si>
  <si>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</si>
  <si>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</si>
  <si>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</si>
  <si>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</si>
  <si>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</si>
  <si>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</si>
  <si>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</si>
  <si>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</si>
  <si>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</si>
  <si>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</si>
  <si>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</si>
  <si>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</si>
  <si>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</si>
  <si>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</si>
  <si>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</si>
  <si>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</si>
  <si>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</si>
  <si>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</si>
  <si>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</si>
  <si>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</si>
  <si>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</si>
  <si>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</si>
  <si>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</si>
  <si>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</si>
  <si>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</si>
  <si>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</si>
  <si>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</si>
  <si>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</si>
  <si>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</si>
  <si>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</si>
  <si>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</si>
  <si>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</si>
  <si>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</si>
  <si>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</si>
  <si>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</si>
  <si>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</si>
  <si>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</si>
  <si>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</si>
  <si>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</si>
  <si>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</si>
  <si>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</si>
  <si>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</si>
  <si>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</si>
  <si>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</si>
  <si>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</si>
  <si>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</si>
  <si>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</si>
  <si>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</si>
  <si>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</si>
  <si>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</si>
  <si>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</si>
  <si>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</si>
  <si>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</si>
  <si>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</si>
  <si>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</si>
  <si>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</si>
  <si>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</si>
  <si>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</si>
  <si>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</si>
  <si>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</si>
  <si>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</si>
  <si>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</si>
  <si>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</si>
  <si>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</si>
  <si>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</si>
  <si>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</si>
  <si>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</si>
  <si>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</si>
  <si>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</si>
  <si>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</si>
  <si>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</si>
  <si>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</si>
  <si>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</si>
  <si>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</si>
  <si>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</si>
  <si>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</si>
  <si>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</si>
  <si>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</si>
  <si>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</si>
  <si>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</si>
  <si>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</si>
  <si>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</si>
  <si>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</si>
  <si>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</si>
  <si>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</si>
  <si>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</si>
  <si>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</si>
  <si>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</si>
  <si>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</si>
  <si>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</si>
  <si>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</si>
  <si>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</si>
  <si>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</si>
  <si>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</si>
  <si>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</si>
  <si>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</si>
  <si>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</si>
  <si>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</si>
  <si>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</si>
  <si>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</si>
  <si>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</si>
  <si>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</si>
  <si>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</si>
  <si>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</si>
  <si>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</si>
  <si>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</si>
  <si>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</si>
  <si>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</si>
  <si>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</si>
  <si>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</si>
  <si>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</si>
  <si>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</si>
  <si>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</si>
  <si>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</si>
  <si>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</si>
  <si>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</si>
  <si>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</si>
  <si>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</si>
  <si>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</si>
  <si>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</si>
  <si>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</si>
  <si>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</si>
  <si>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</si>
  <si>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</si>
  <si>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</si>
  <si>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</si>
  <si>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</si>
  <si>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</si>
  <si>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</si>
  <si>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</si>
  <si>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</si>
  <si>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</si>
  <si>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</si>
  <si>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</si>
  <si>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Successful(%)</t>
  </si>
  <si>
    <t>Percentage Failed(%)</t>
  </si>
  <si>
    <t>Percentage Cancelled(%)</t>
  </si>
  <si>
    <t>Goal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</si>
</sst>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 HW.xlsx]Sheet2!PivotTable1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C-4387-A4C0-078081575AC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C-4387-A4C0-078081575AC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C-4387-A4C0-078081575AC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C-4387-A4C0-078081575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267503"/>
        <c:axId val="557741695"/>
      </c:barChart>
      <c:catAx>
        <c:axId val="32626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741695"/>
        <c:crosses val="autoZero"/>
        <c:auto val="1"/>
        <c:lblAlgn val="ctr"/>
        <c:lblOffset val="100"/>
        <c:noMultiLvlLbl val="0"/>
      </c:catAx>
      <c:valAx>
        <c:axId val="5577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6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 HW.xlsx]Sheet3!PivotTable2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A-4752-B107-5B225316D40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FA-4752-B107-5B225316D40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FA-4752-B107-5B225316D40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FA-4752-B107-5B225316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51839"/>
        <c:axId val="492127151"/>
      </c:barChart>
      <c:catAx>
        <c:axId val="37755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127151"/>
        <c:crosses val="autoZero"/>
        <c:auto val="1"/>
        <c:lblAlgn val="ctr"/>
        <c:lblOffset val="100"/>
        <c:noMultiLvlLbl val="0"/>
      </c:catAx>
      <c:valAx>
        <c:axId val="4921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5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 HW.xlsx]Sheet4!PivotTable3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A-4208-94F9-96A0025D0DA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A-4208-94F9-96A0025D0DA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BA-4208-94F9-96A0025D0DA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BA-4208-94F9-96A0025D0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815823"/>
        <c:axId val="385297599"/>
      </c:lineChart>
      <c:catAx>
        <c:axId val="55981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97599"/>
        <c:crosses val="autoZero"/>
        <c:auto val="1"/>
        <c:lblAlgn val="ctr"/>
        <c:lblOffset val="100"/>
        <c:noMultiLvlLbl val="0"/>
      </c:catAx>
      <c:valAx>
        <c:axId val="38529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1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Sheet12!$F$1</c:f>
              <c:strCache>
                <c:ptCount val="1"/>
                <c:pt idx="0">
                  <c:v>Percentage Successful(%)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Sheet12!$F$2:$F$13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8-4D07-A3D2-C51B16804558}"/>
            </c:ext>
          </c:extLst>
        </c:ser>
        <c:ser>
          <c:idx val="1"/>
          <c:order val="1"/>
          <c:tx>
            <c:strRef>
              <c:f>Sheet12!$G$1</c:f>
              <c:strCache>
                <c:ptCount val="1"/>
                <c:pt idx="0">
                  <c:v>Percentage Failed(%)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Sheet12!$G$2:$G$13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8-4D07-A3D2-C51B16804558}"/>
            </c:ext>
          </c:extLst>
        </c:ser>
        <c:ser>
          <c:idx val="2"/>
          <c:order val="2"/>
          <c:tx>
            <c:strRef>
              <c:f>Sheet12!$H$1</c:f>
              <c:strCache>
                <c:ptCount val="1"/>
                <c:pt idx="0">
                  <c:v>Percentage Cancelled(%)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Sheet12!$H$2:$H$13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68-4D07-A3D2-C51B16804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150431"/>
        <c:axId val="377235919"/>
      </c:lineChart>
      <c:catAx>
        <c:axId val="381150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35919"/>
        <c:crosses val="autoZero"/>
        <c:auto val="1"/>
        <c:lblAlgn val="ctr"/>
        <c:lblOffset val="100"/>
        <c:noMultiLvlLbl val="0"/>
      </c:catAx>
      <c:valAx>
        <c:axId val="37723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5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152400</xdr:rowOff>
    </xdr:from>
    <xdr:to>
      <xdr:col>15</xdr:col>
      <xdr:colOff>350520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47988-73DA-4D11-9E39-76348140A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175260</xdr:rowOff>
    </xdr:from>
    <xdr:to>
      <xdr:col>27</xdr:col>
      <xdr:colOff>99060</xdr:colOff>
      <xdr:row>27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B02BF2-B933-47A0-A7BB-FA5C4BF87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3</xdr:row>
      <xdr:rowOff>156210</xdr:rowOff>
    </xdr:from>
    <xdr:to>
      <xdr:col>15</xdr:col>
      <xdr:colOff>266700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0795C-D719-4A98-B0E1-08AF3A94A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14</xdr:row>
      <xdr:rowOff>26670</xdr:rowOff>
    </xdr:from>
    <xdr:to>
      <xdr:col>9</xdr:col>
      <xdr:colOff>7620</xdr:colOff>
      <xdr:row>42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507AE-FCEF-4C60-9C94-7EFC2B774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797.729267592593" createdVersion="6" refreshedVersion="6" minRefreshableVersion="3" recordCount="4114" xr:uid="{25134C2B-AC68-40DC-86B6-A3F7979974A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798.459191435184" createdVersion="6" refreshedVersion="6" minRefreshableVersion="3" recordCount="4114" xr:uid="{550911E1-3CD8-4BB1-BB92-9A76D92DAF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27DB8-345E-47FF-A071-AA85A33534A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928EB-5919-4601-8E92-B1A1C6029588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6AEDF-023A-4AFC-B684-E0754BBB6734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O9" sqref="O9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" customWidth="1"/>
    <col min="16" max="16" width="19.77734375" customWidth="1"/>
    <col min="17" max="18" width="15" customWidth="1"/>
    <col min="19" max="19" width="28.109375" customWidth="1"/>
    <col min="20" max="20" width="26.218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4115">
    <cfRule type="containsText" dxfId="0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</conditionalFormatting>
  <conditionalFormatting sqref="O1:O4115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F7C5-4A52-4496-B410-0A21341F4EBD}">
  <dimension ref="A1:F14"/>
  <sheetViews>
    <sheetView workbookViewId="0">
      <selection activeCell="B3" sqref="B3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6" t="s">
        <v>8223</v>
      </c>
      <c r="B1" t="s">
        <v>8363</v>
      </c>
    </row>
    <row r="3" spans="1:6">
      <c r="A3" s="6" t="s">
        <v>8364</v>
      </c>
      <c r="B3" s="6" t="s">
        <v>8362</v>
      </c>
    </row>
    <row r="4" spans="1:6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7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7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7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7" t="s">
        <v>8331</v>
      </c>
      <c r="B8" s="9"/>
      <c r="C8" s="9"/>
      <c r="D8" s="9">
        <v>24</v>
      </c>
      <c r="E8" s="9"/>
      <c r="F8" s="9">
        <v>24</v>
      </c>
    </row>
    <row r="9" spans="1:6">
      <c r="A9" s="7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7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7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7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7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7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63D3A-62AA-4B21-AD36-9B4860F7EE04}">
  <dimension ref="A1:F47"/>
  <sheetViews>
    <sheetView topLeftCell="A10" workbookViewId="0">
      <selection activeCell="B3" sqref="B3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</cols>
  <sheetData>
    <row r="1" spans="1:6">
      <c r="A1" s="6" t="s">
        <v>8223</v>
      </c>
      <c r="B1" t="s">
        <v>8363</v>
      </c>
    </row>
    <row r="2" spans="1:6">
      <c r="A2" s="6" t="s">
        <v>8365</v>
      </c>
      <c r="B2" t="s">
        <v>8363</v>
      </c>
    </row>
    <row r="4" spans="1:6">
      <c r="A4" s="6" t="s">
        <v>8364</v>
      </c>
      <c r="B4" s="6" t="s">
        <v>8362</v>
      </c>
    </row>
    <row r="5" spans="1:6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7" t="s">
        <v>8316</v>
      </c>
      <c r="B6" s="9"/>
      <c r="C6" s="9">
        <v>100</v>
      </c>
      <c r="D6" s="9"/>
      <c r="E6" s="9"/>
      <c r="F6" s="9">
        <v>100</v>
      </c>
    </row>
    <row r="7" spans="1:6">
      <c r="A7" s="7" t="s">
        <v>8344</v>
      </c>
      <c r="B7" s="9"/>
      <c r="C7" s="9"/>
      <c r="D7" s="9">
        <v>20</v>
      </c>
      <c r="E7" s="9"/>
      <c r="F7" s="9">
        <v>20</v>
      </c>
    </row>
    <row r="8" spans="1:6">
      <c r="A8" s="7" t="s">
        <v>8332</v>
      </c>
      <c r="B8" s="9"/>
      <c r="C8" s="9"/>
      <c r="D8" s="9">
        <v>24</v>
      </c>
      <c r="E8" s="9"/>
      <c r="F8" s="9">
        <v>24</v>
      </c>
    </row>
    <row r="9" spans="1:6">
      <c r="A9" s="7" t="s">
        <v>8358</v>
      </c>
      <c r="B9" s="9"/>
      <c r="C9" s="9">
        <v>40</v>
      </c>
      <c r="D9" s="9"/>
      <c r="E9" s="9"/>
      <c r="F9" s="9">
        <v>40</v>
      </c>
    </row>
    <row r="10" spans="1:6">
      <c r="A10" s="7" t="s">
        <v>8354</v>
      </c>
      <c r="B10" s="9">
        <v>40</v>
      </c>
      <c r="C10" s="9"/>
      <c r="D10" s="9"/>
      <c r="E10" s="9"/>
      <c r="F10" s="9">
        <v>40</v>
      </c>
    </row>
    <row r="11" spans="1:6">
      <c r="A11" s="7" t="s">
        <v>8315</v>
      </c>
      <c r="B11" s="9">
        <v>180</v>
      </c>
      <c r="C11" s="9"/>
      <c r="D11" s="9"/>
      <c r="E11" s="9"/>
      <c r="F11" s="9">
        <v>180</v>
      </c>
    </row>
    <row r="12" spans="1:6">
      <c r="A12" s="7" t="s">
        <v>8314</v>
      </c>
      <c r="B12" s="9"/>
      <c r="C12" s="9">
        <v>80</v>
      </c>
      <c r="D12" s="9"/>
      <c r="E12" s="9"/>
      <c r="F12" s="9">
        <v>80</v>
      </c>
    </row>
    <row r="13" spans="1:6">
      <c r="A13" s="7" t="s">
        <v>8330</v>
      </c>
      <c r="B13" s="9">
        <v>40</v>
      </c>
      <c r="C13" s="9"/>
      <c r="D13" s="9"/>
      <c r="E13" s="9"/>
      <c r="F13" s="9">
        <v>40</v>
      </c>
    </row>
    <row r="14" spans="1:6">
      <c r="A14" s="7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7" t="s">
        <v>8324</v>
      </c>
      <c r="B15" s="9"/>
      <c r="C15" s="9">
        <v>40</v>
      </c>
      <c r="D15" s="9"/>
      <c r="E15" s="9"/>
      <c r="F15" s="9">
        <v>40</v>
      </c>
    </row>
    <row r="16" spans="1:6">
      <c r="A16" s="7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7" t="s">
        <v>8348</v>
      </c>
      <c r="B17" s="9"/>
      <c r="C17" s="9">
        <v>20</v>
      </c>
      <c r="D17" s="9"/>
      <c r="E17" s="9"/>
      <c r="F17" s="9">
        <v>20</v>
      </c>
    </row>
    <row r="18" spans="1:6">
      <c r="A18" s="7" t="s">
        <v>8349</v>
      </c>
      <c r="B18" s="9">
        <v>140</v>
      </c>
      <c r="C18" s="9"/>
      <c r="D18" s="9"/>
      <c r="E18" s="9"/>
      <c r="F18" s="9">
        <v>140</v>
      </c>
    </row>
    <row r="19" spans="1:6">
      <c r="A19" s="7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7" t="s">
        <v>8328</v>
      </c>
      <c r="B20" s="9"/>
      <c r="C20" s="9">
        <v>60</v>
      </c>
      <c r="D20" s="9"/>
      <c r="E20" s="9"/>
      <c r="F20" s="9">
        <v>60</v>
      </c>
    </row>
    <row r="21" spans="1:6">
      <c r="A21" s="7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7" t="s">
        <v>8327</v>
      </c>
      <c r="B22" s="9">
        <v>20</v>
      </c>
      <c r="C22" s="9"/>
      <c r="D22" s="9"/>
      <c r="E22" s="9"/>
      <c r="F22" s="9">
        <v>20</v>
      </c>
    </row>
    <row r="23" spans="1:6">
      <c r="A23" s="7" t="s">
        <v>8335</v>
      </c>
      <c r="B23" s="9"/>
      <c r="C23" s="9">
        <v>40</v>
      </c>
      <c r="D23" s="9"/>
      <c r="E23" s="9"/>
      <c r="F23" s="9">
        <v>40</v>
      </c>
    </row>
    <row r="24" spans="1:6">
      <c r="A24" s="7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7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7" t="s">
        <v>8323</v>
      </c>
      <c r="B26" s="9">
        <v>60</v>
      </c>
      <c r="C26" s="9"/>
      <c r="D26" s="9"/>
      <c r="E26" s="9"/>
      <c r="F26" s="9">
        <v>60</v>
      </c>
    </row>
    <row r="27" spans="1:6">
      <c r="A27" s="7" t="s">
        <v>8350</v>
      </c>
      <c r="B27" s="9"/>
      <c r="C27" s="9">
        <v>20</v>
      </c>
      <c r="D27" s="9"/>
      <c r="E27" s="9"/>
      <c r="F27" s="9">
        <v>20</v>
      </c>
    </row>
    <row r="28" spans="1:6">
      <c r="A28" s="7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7" t="s">
        <v>8345</v>
      </c>
      <c r="B29" s="9"/>
      <c r="C29" s="9">
        <v>20</v>
      </c>
      <c r="D29" s="9"/>
      <c r="E29" s="9"/>
      <c r="F29" s="9">
        <v>20</v>
      </c>
    </row>
    <row r="30" spans="1:6">
      <c r="A30" s="7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7" t="s">
        <v>8346</v>
      </c>
      <c r="B31" s="9">
        <v>40</v>
      </c>
      <c r="C31" s="9"/>
      <c r="D31" s="9"/>
      <c r="E31" s="9"/>
      <c r="F31" s="9">
        <v>40</v>
      </c>
    </row>
    <row r="32" spans="1:6">
      <c r="A32" s="7" t="s">
        <v>8342</v>
      </c>
      <c r="B32" s="9">
        <v>20</v>
      </c>
      <c r="C32" s="9"/>
      <c r="D32" s="9"/>
      <c r="E32" s="9"/>
      <c r="F32" s="9">
        <v>20</v>
      </c>
    </row>
    <row r="33" spans="1:6">
      <c r="A33" s="7" t="s">
        <v>8353</v>
      </c>
      <c r="B33" s="9"/>
      <c r="C33" s="9">
        <v>20</v>
      </c>
      <c r="D33" s="9"/>
      <c r="E33" s="9"/>
      <c r="F33" s="9">
        <v>20</v>
      </c>
    </row>
    <row r="34" spans="1:6">
      <c r="A34" s="7" t="s">
        <v>8326</v>
      </c>
      <c r="B34" s="9">
        <v>260</v>
      </c>
      <c r="C34" s="9"/>
      <c r="D34" s="9"/>
      <c r="E34" s="9"/>
      <c r="F34" s="9">
        <v>260</v>
      </c>
    </row>
    <row r="35" spans="1:6">
      <c r="A35" s="7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7" t="s">
        <v>8312</v>
      </c>
      <c r="B36" s="9">
        <v>60</v>
      </c>
      <c r="C36" s="9"/>
      <c r="D36" s="9"/>
      <c r="E36" s="9"/>
      <c r="F36" s="9">
        <v>60</v>
      </c>
    </row>
    <row r="37" spans="1:6">
      <c r="A37" s="7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7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7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7" t="s">
        <v>8351</v>
      </c>
      <c r="B40" s="9">
        <v>80</v>
      </c>
      <c r="C40" s="9"/>
      <c r="D40" s="9"/>
      <c r="E40" s="9"/>
      <c r="F40" s="9">
        <v>80</v>
      </c>
    </row>
    <row r="41" spans="1:6">
      <c r="A41" s="7" t="s">
        <v>8311</v>
      </c>
      <c r="B41" s="9">
        <v>60</v>
      </c>
      <c r="C41" s="9"/>
      <c r="D41" s="9"/>
      <c r="E41" s="9"/>
      <c r="F41" s="9">
        <v>60</v>
      </c>
    </row>
    <row r="42" spans="1:6">
      <c r="A42" s="7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7" t="s">
        <v>8334</v>
      </c>
      <c r="B43" s="9"/>
      <c r="C43" s="9">
        <v>100</v>
      </c>
      <c r="D43" s="9"/>
      <c r="E43" s="9"/>
      <c r="F43" s="9">
        <v>100</v>
      </c>
    </row>
    <row r="44" spans="1:6">
      <c r="A44" s="7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7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7" t="s">
        <v>8340</v>
      </c>
      <c r="B46" s="9"/>
      <c r="C46" s="9"/>
      <c r="D46" s="9">
        <v>20</v>
      </c>
      <c r="E46" s="9"/>
      <c r="F46" s="9">
        <v>20</v>
      </c>
    </row>
    <row r="47" spans="1:6">
      <c r="A47" s="7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34C84-8F60-40E4-A6AD-78D3C4AC7A95}">
  <dimension ref="A1:F18"/>
  <sheetViews>
    <sheetView workbookViewId="0">
      <selection activeCell="B3" sqref="B3"/>
    </sheetView>
  </sheetViews>
  <sheetFormatPr defaultRowHeight="14.4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6" t="s">
        <v>8365</v>
      </c>
      <c r="B1" t="s">
        <v>8363</v>
      </c>
    </row>
    <row r="2" spans="1:6">
      <c r="A2" s="6" t="s">
        <v>8380</v>
      </c>
      <c r="B2" t="s">
        <v>8363</v>
      </c>
    </row>
    <row r="4" spans="1:6">
      <c r="A4" s="6" t="s">
        <v>8364</v>
      </c>
      <c r="B4" s="6" t="s">
        <v>8362</v>
      </c>
    </row>
    <row r="5" spans="1:6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8" t="s">
        <v>8374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>
      <c r="A7" s="8" t="s">
        <v>8375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>
      <c r="A8" s="8" t="s">
        <v>8376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>
      <c r="A9" s="8" t="s">
        <v>8377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>
      <c r="A10" s="8" t="s">
        <v>8368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>
      <c r="A11" s="8" t="s">
        <v>8378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>
      <c r="A12" s="8" t="s">
        <v>8369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>
      <c r="A13" s="8" t="s">
        <v>8370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>
      <c r="A14" s="8" t="s">
        <v>8371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>
      <c r="A15" s="8" t="s">
        <v>8372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>
      <c r="A16" s="8" t="s">
        <v>8373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>
      <c r="A17" s="8" t="s">
        <v>8379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>
      <c r="A18" s="8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0365-19FA-4C51-80B5-77A7E2C5B8DA}">
  <dimension ref="A1:H13"/>
  <sheetViews>
    <sheetView topLeftCell="A22" workbookViewId="0">
      <selection activeCell="C3" sqref="C3"/>
    </sheetView>
  </sheetViews>
  <sheetFormatPr defaultRowHeight="14.4"/>
  <cols>
    <col min="1" max="1" width="26.88671875" customWidth="1"/>
    <col min="2" max="2" width="16.5546875" customWidth="1"/>
    <col min="3" max="3" width="12.6640625" customWidth="1"/>
    <col min="4" max="4" width="15.6640625" customWidth="1"/>
    <col min="5" max="5" width="12.5546875" customWidth="1"/>
    <col min="6" max="6" width="24" customWidth="1"/>
    <col min="7" max="7" width="18.6640625" customWidth="1"/>
    <col min="8" max="8" width="22.21875" customWidth="1"/>
  </cols>
  <sheetData>
    <row r="1" spans="1:8">
      <c r="A1" t="s">
        <v>8400</v>
      </c>
      <c r="B1" t="s">
        <v>8381</v>
      </c>
      <c r="C1" t="s">
        <v>8382</v>
      </c>
      <c r="D1" t="s">
        <v>8383</v>
      </c>
      <c r="E1" t="s">
        <v>8384</v>
      </c>
      <c r="F1" t="s">
        <v>8397</v>
      </c>
      <c r="G1" t="s">
        <v>8398</v>
      </c>
      <c r="H1" t="s">
        <v>8399</v>
      </c>
    </row>
    <row r="2" spans="1:8">
      <c r="A2" t="s">
        <v>8385</v>
      </c>
      <c r="B2">
        <f>COUNTIFS(Sheet1!F2:F4115, "Successful", Sheet1!D2:D4115, "&lt;1000")</f>
        <v>322</v>
      </c>
      <c r="C2">
        <f>COUNTIFS(Sheet1!F2:F4115, "Failed", Sheet1!D2:D4115, "&lt;1000")</f>
        <v>113</v>
      </c>
      <c r="D2">
        <f>COUNTIFS(Sheet1!F2:F4115, "Canceled", Sheet1!D2:D4115, "&lt;1000")</f>
        <v>18</v>
      </c>
      <c r="E2">
        <f>SUM(B2,C2,D2)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>
      <c r="A3" t="s">
        <v>8386</v>
      </c>
      <c r="B3">
        <f>COUNTIFS(Sheet1!F2:F4115, "Successful", Sheet1!D2:D4115, "&gt;=1000", Sheet1!D2:D4115, "&lt;=4999")</f>
        <v>932</v>
      </c>
      <c r="C3">
        <f>COUNTIFS(Sheet1!F2:F4115, "Failed", Sheet1!D2:D4115, "&gt;=1000", Sheet1!D2:D4115, "&lt;=4999")</f>
        <v>420</v>
      </c>
      <c r="D3">
        <f>COUNTIFS(Sheet1!F2:F4115, "Canceled", Sheet1!D2:D4115, "&gt;=1000", Sheet1!D2:D4115, "&lt;=4999")</f>
        <v>60</v>
      </c>
      <c r="E3">
        <f t="shared" ref="E3:E13" si="0">SUM(B3,C3,D3)</f>
        <v>1412</v>
      </c>
      <c r="F3">
        <f t="shared" ref="F3:F13" si="1">B3/E3*100</f>
        <v>66.005665722379604</v>
      </c>
      <c r="G3">
        <f t="shared" ref="G3:G13" si="2">C3/E3*100</f>
        <v>29.745042492917843</v>
      </c>
      <c r="H3">
        <f t="shared" ref="H3:H13" si="3">D3/E3*100</f>
        <v>4.2492917847025495</v>
      </c>
    </row>
    <row r="4" spans="1:8">
      <c r="A4" t="s">
        <v>8387</v>
      </c>
      <c r="B4">
        <f>COUNTIFS(Sheet1!F2:F4115, "Successful", Sheet1!D2:D4115, "&gt;=5000", Sheet1!D2:D4115, "&lt;=9999")</f>
        <v>381</v>
      </c>
      <c r="C4">
        <f>COUNTIFS(Sheet1!F2:F4115, "Failed", Sheet1!D2:D4115, "&gt;=5000", Sheet1!D2:D4115, "&lt;=9999")</f>
        <v>283</v>
      </c>
      <c r="D4">
        <f>COUNTIFS(Sheet1!F2:F4115, "Canceled", Sheet1!D2:D4115, "&gt;=5000", Sheet1!D2:D4115, "&lt;=9999")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>
      <c r="A5" t="s">
        <v>8388</v>
      </c>
      <c r="B5">
        <f>COUNTIFS(Sheet1!F2:F4115, "Successful", Sheet1!D2:D4115, "&gt;=10000", Sheet1!D2:D4115, "&lt;=14999")</f>
        <v>168</v>
      </c>
      <c r="C5">
        <f>COUNTIFS(Sheet1!F2:F4115, "Failed", Sheet1!D2:D4115, "&gt;=10000", Sheet1!D2:D4115, "&lt;=14999")</f>
        <v>144</v>
      </c>
      <c r="D5">
        <f>COUNTIFS(Sheet1!F2:F4115, "canceled", Sheet1!D2:D4115, "&gt;=10000", Sheet1!D2:D4115, "&lt;=14999")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>
      <c r="A6" t="s">
        <v>8389</v>
      </c>
      <c r="B6">
        <f>COUNTIFS(Sheet1!F2:F4115, "Successful", Sheet1!D2:D4115, "&gt;=15000", Sheet1!D2:D4115, "&lt;=19999")</f>
        <v>94</v>
      </c>
      <c r="C6">
        <f>COUNTIFS(Sheet1!F2:F4115, "Failed", Sheet1!D2:D4115, "&gt;=15000", Sheet1!D2:D4115, "&lt;=19999")</f>
        <v>90</v>
      </c>
      <c r="D6">
        <f>COUNTIFS(Sheet1!F2:F4115, "canceled", Sheet1!D2:D4115, "&gt;=15000", Sheet1!D2:D4115, "&lt;=19999")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>
      <c r="A7" t="s">
        <v>8390</v>
      </c>
      <c r="B7">
        <f>COUNTIFS(Sheet1!F2:F4115, "Successful", Sheet1!D2:D4115, "&gt;=20000", Sheet1!D2:D4115, "&lt;=24999")</f>
        <v>62</v>
      </c>
      <c r="C7">
        <f>COUNTIFS(Sheet1!F2:F4115, "failed", Sheet1!D2:D4115, "&gt;=20000", Sheet1!D2:D4115, "&lt;=24999")</f>
        <v>72</v>
      </c>
      <c r="D7">
        <f>COUNTIFS(Sheet1!F2:F4115, "canceled", Sheet1!D2:D4115, "&gt;=20000", Sheet1!D2:D4115, "&lt;=24999")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>
      <c r="A8" t="s">
        <v>8391</v>
      </c>
      <c r="B8">
        <f>COUNTIFS(Sheet1!F2:F4115, "Successful", Sheet1!D2:D4115, "&gt;=25000", Sheet1!D2:D4115, "&lt;=29999")</f>
        <v>55</v>
      </c>
      <c r="C8">
        <f>COUNTIFS(Sheet1!F2:F4115, "Failed", Sheet1!D2:D4115, "&gt;=25000", Sheet1!D2:D4115, "&lt;=29999")</f>
        <v>64</v>
      </c>
      <c r="D8">
        <f>COUNTIFS(Sheet1!F2:F4115, "canceled", Sheet1!D2:D4115, "&gt;=25000", Sheet1!D2:D4115, "&lt;=29999")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>
      <c r="A9" t="s">
        <v>8392</v>
      </c>
      <c r="B9">
        <f>COUNTIFS(Sheet1!F2:F4115, "Successful", Sheet1!D2:D4115, "&gt;=30000", Sheet1!D2:D4115, "&lt;=34999")</f>
        <v>32</v>
      </c>
      <c r="C9">
        <f>COUNTIFS(Sheet1!F2:F4115, "Failed", Sheet1!D2:D4115, "&gt;=30000", Sheet1!D2:D4115, "&lt;=34999")</f>
        <v>37</v>
      </c>
      <c r="D9">
        <f>COUNTIFS(Sheet1!F2:F4115, "canceled", Sheet1!D2:D4115, "&gt;=30000", Sheet1!D2:D4115, "&lt;=34999")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>
      <c r="A10" t="s">
        <v>8393</v>
      </c>
      <c r="B10">
        <f>COUNTIFS(Sheet1!F2:F4115, "Successful", Sheet1!D2:D4115, "&gt;=35000", Sheet1!D2:D4115, "&lt;=39999")</f>
        <v>26</v>
      </c>
      <c r="C10">
        <f>COUNTIFS(Sheet1!F2:F4115, "Failed", Sheet1!D2:D4115, "&gt;=35000", Sheet1!D2:D4115, "&lt;=39999")</f>
        <v>22</v>
      </c>
      <c r="D10">
        <f>COUNTIFS(Sheet1!F2:F4115, "canceled", Sheet1!D2:D4115, "&gt;=35000", Sheet1!D2:D4115, "&lt;=39999")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>
      <c r="A11" t="s">
        <v>8394</v>
      </c>
      <c r="B11">
        <f>COUNTIFS(Sheet1!F2:F4115, "Successful", Sheet1!D2:D4115, "&gt;=40000", Sheet1!D2:D4115, "&lt;=44999")</f>
        <v>21</v>
      </c>
      <c r="C11">
        <f>COUNTIFS(Sheet1!F2:F4115, "Failed", Sheet1!D2:D4115, "&gt;=40000", Sheet1!D2:D4115, "&lt;=44999")</f>
        <v>16</v>
      </c>
      <c r="D11">
        <f>COUNTIFS(Sheet1!F2:F4115, "canceled", Sheet1!D2:D4115, "&gt;=40000", Sheet1!D2:D4115, "&lt;=44999")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>
      <c r="A12" t="s">
        <v>8395</v>
      </c>
      <c r="B12">
        <f>COUNTIFS(Sheet1!F2:F4115, "Successful", Sheet1!D2:D4115, "&gt;=45000", Sheet1!D2:D4115, "&lt;=49999")</f>
        <v>6</v>
      </c>
      <c r="C12">
        <f>COUNTIFS(Sheet1!F2:F4115, "Failed", Sheet1!D2:D4115, "&gt;=45000", Sheet1!D2:D4115, "&lt;=49999")</f>
        <v>11</v>
      </c>
      <c r="D12">
        <f>COUNTIFS(Sheet1!F2:F4115, "canceled", Sheet1!D2:D4115, "&gt;=45000", Sheet1!D2:D4115, "&lt;=49999")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>
      <c r="A13" t="s">
        <v>8396</v>
      </c>
      <c r="B13">
        <f>COUNTIFS(Sheet1!F2:F4115, "Successful", Sheet1!D2:D4115, "&gt;=50000")</f>
        <v>86</v>
      </c>
      <c r="C13">
        <f>COUNTIFS(Sheet1!F2:F4115, "Failed", Sheet1!D2:D4115, "&gt;=50000")</f>
        <v>258</v>
      </c>
      <c r="D13">
        <f>COUNTIFS(Sheet1!F2:F4115, "canceled", Sheet1!D2:D4115, "&gt;=50000")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2019-11-30T11:56:48Z</dcterms:modified>
</cp:coreProperties>
</file>