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GoogleDrive\Research Project_Andy\GUI\ver3. (heart rate)\build1_MATLAB\"/>
    </mc:Choice>
  </mc:AlternateContent>
  <xr:revisionPtr revIDLastSave="0" documentId="13_ncr:1_{8B02095E-395B-4229-930F-A8E13F7D0240}" xr6:coauthVersionLast="43" xr6:coauthVersionMax="43" xr10:uidLastSave="{00000000-0000-0000-0000-000000000000}"/>
  <bookViews>
    <workbookView xWindow="1020" yWindow="3600" windowWidth="21600" windowHeight="11505" activeTab="1" xr2:uid="{00000000-000D-0000-FFFF-FFFF00000000}"/>
  </bookViews>
  <sheets>
    <sheet name="Compiled" sheetId="1" r:id="rId1"/>
    <sheet name="Summary" sheetId="2" r:id="rId2"/>
  </sheets>
  <definedNames>
    <definedName name="exo1_floor" localSheetId="0">Compiled!$I$2:$O$13</definedName>
    <definedName name="exo1_wall" localSheetId="0">Compiled!$Q$2:$W$13</definedName>
    <definedName name="exo2_ceiling" localSheetId="0">Compiled!$A$16:$G$27</definedName>
    <definedName name="exo2_ceiling" localSheetId="1">Summary!#REF!</definedName>
    <definedName name="exo2_floor" localSheetId="0">Compiled!$I$16:$O$27</definedName>
    <definedName name="noaid_ceiling" localSheetId="0">Compiled!$A$30:$G$41</definedName>
    <definedName name="noaid_ceiling" localSheetId="1">Summary!#REF!</definedName>
    <definedName name="noaid_floor" localSheetId="0">Compiled!$I$30:$O$42</definedName>
    <definedName name="noaid_wall" localSheetId="0">Compiled!$Q$30:$W$41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2" l="1"/>
  <c r="D33" i="2"/>
  <c r="C33" i="2"/>
  <c r="B33" i="2"/>
  <c r="F32" i="2"/>
  <c r="D32" i="2"/>
  <c r="C32" i="2"/>
  <c r="B32" i="2"/>
  <c r="F28" i="2"/>
  <c r="D28" i="2"/>
  <c r="E28" i="2" s="1"/>
  <c r="C28" i="2"/>
  <c r="B28" i="2"/>
  <c r="F27" i="2"/>
  <c r="D27" i="2"/>
  <c r="C27" i="2"/>
  <c r="B27" i="2"/>
  <c r="F20" i="2"/>
  <c r="D20" i="2"/>
  <c r="C20" i="2"/>
  <c r="B20" i="2"/>
  <c r="F21" i="2"/>
  <c r="D21" i="2"/>
  <c r="C21" i="2"/>
  <c r="B21" i="2"/>
  <c r="B16" i="2"/>
  <c r="D16" i="2"/>
  <c r="C16" i="2"/>
  <c r="F16" i="2"/>
  <c r="F15" i="2"/>
  <c r="D15" i="2"/>
  <c r="C15" i="2"/>
  <c r="B15" i="2"/>
  <c r="F8" i="2"/>
  <c r="D8" i="2"/>
  <c r="E8" i="2" s="1"/>
  <c r="C8" i="2"/>
  <c r="B8" i="2"/>
  <c r="F9" i="2"/>
  <c r="D9" i="2"/>
  <c r="C9" i="2"/>
  <c r="B9" i="2"/>
  <c r="F4" i="2"/>
  <c r="D4" i="2"/>
  <c r="C4" i="2"/>
  <c r="B4" i="2"/>
  <c r="F3" i="2"/>
  <c r="D3" i="2"/>
  <c r="C3" i="2"/>
  <c r="B3" i="2"/>
  <c r="G14" i="1"/>
  <c r="F14" i="1"/>
  <c r="E14" i="1"/>
  <c r="D14" i="1"/>
  <c r="W28" i="1"/>
  <c r="V28" i="1"/>
  <c r="U28" i="1"/>
  <c r="T28" i="1"/>
  <c r="F29" i="2" l="1"/>
  <c r="E32" i="2"/>
  <c r="B17" i="2"/>
  <c r="E9" i="2"/>
  <c r="F22" i="2"/>
  <c r="E21" i="2"/>
  <c r="E33" i="2"/>
  <c r="E16" i="2"/>
  <c r="E20" i="2"/>
  <c r="E15" i="2"/>
  <c r="F34" i="2"/>
  <c r="F36" i="2" s="1"/>
  <c r="B34" i="2"/>
  <c r="B36" i="2" s="1"/>
  <c r="B29" i="2"/>
  <c r="E27" i="2"/>
  <c r="E29" i="2" s="1"/>
  <c r="B22" i="2"/>
  <c r="B24" i="2" s="1"/>
  <c r="F17" i="2"/>
  <c r="E4" i="2"/>
  <c r="E3" i="2"/>
  <c r="F10" i="2"/>
  <c r="B10" i="2"/>
  <c r="F5" i="2"/>
  <c r="B5" i="2"/>
  <c r="B12" i="2" s="1"/>
  <c r="F12" i="2" l="1"/>
  <c r="E34" i="2"/>
  <c r="E22" i="2"/>
  <c r="E17" i="2"/>
  <c r="E24" i="2" s="1"/>
  <c r="B39" i="2"/>
  <c r="E5" i="2"/>
  <c r="E12" i="2" s="1"/>
  <c r="F24" i="2"/>
  <c r="F39" i="2" s="1"/>
  <c r="E10" i="2"/>
  <c r="E36" i="2"/>
  <c r="E3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o1_floor" type="6" refreshedVersion="6" background="1" saveData="1">
    <textPr codePage="437" sourceFile="D:\GoogleDrive\Research Project_Andy\GUI\ver3. (heart rate)\Results\exo1_floor.csv" tab="0" comma="1">
      <textFields count="7">
        <textField/>
        <textField/>
        <textField/>
        <textField/>
        <textField/>
        <textField/>
        <textField/>
      </textFields>
    </textPr>
  </connection>
  <connection id="2" xr16:uid="{00000000-0015-0000-FFFF-FFFF01000000}" name="exo1_wall" type="6" refreshedVersion="6" background="1" saveData="1">
    <textPr codePage="437" sourceFile="D:\GoogleDrive\Research Project_Andy\GUI\ver3. (heart rate)\Results\exo1_wall.csv" tab="0" comma="1">
      <textFields count="7">
        <textField/>
        <textField/>
        <textField/>
        <textField/>
        <textField/>
        <textField/>
        <textField/>
      </textFields>
    </textPr>
  </connection>
  <connection id="3" xr16:uid="{00000000-0015-0000-FFFF-FFFF02000000}" name="exo2_ceiling" type="6" refreshedVersion="6" background="1" saveData="1">
    <textPr codePage="437" sourceFile="D:\GoogleDrive\Research Project_Andy\GUI\ver3. (heart rate)\Results\exo2_ceiling.csv" tab="0" comma="1">
      <textFields count="7">
        <textField/>
        <textField/>
        <textField/>
        <textField/>
        <textField/>
        <textField/>
        <textField/>
      </textFields>
    </textPr>
  </connection>
  <connection id="4" xr16:uid="{00000000-0015-0000-FFFF-FFFF03000000}" name="exo2_floor" type="6" refreshedVersion="6" background="1" saveData="1">
    <textPr codePage="437" sourceFile="D:\GoogleDrive\Research Project_Andy\GUI\ver3. (heart rate)\Results\exo2_floor.csv" tab="0" comma="1">
      <textFields count="7">
        <textField/>
        <textField/>
        <textField/>
        <textField/>
        <textField/>
        <textField/>
        <textField/>
      </textFields>
    </textPr>
  </connection>
  <connection id="5" xr16:uid="{00000000-0015-0000-FFFF-FFFF04000000}" name="noaid_ceiling" type="6" refreshedVersion="6" background="1" saveData="1">
    <textPr codePage="437" sourceFile="D:\GoogleDrive\Research Project_Andy\GUI\ver3. (heart rate)\Results\noaid_ceiling.csv" tab="0" comma="1">
      <textFields count="7">
        <textField/>
        <textField/>
        <textField/>
        <textField/>
        <textField/>
        <textField/>
        <textField/>
      </textFields>
    </textPr>
  </connection>
  <connection id="6" xr16:uid="{00000000-0015-0000-FFFF-FFFF05000000}" name="noaid_floor" type="6" refreshedVersion="6" background="1" saveData="1">
    <textPr codePage="437" sourceFile="D:\GoogleDrive\Research Project_Andy\GUI\ver3. (heart rate)\Results\noaid_floor.csv" tab="0" comma="1">
      <textFields count="7">
        <textField/>
        <textField/>
        <textField/>
        <textField/>
        <textField/>
        <textField/>
        <textField/>
      </textFields>
    </textPr>
  </connection>
  <connection id="7" xr16:uid="{00000000-0015-0000-FFFF-FFFF06000000}" name="noaid_wall" type="6" refreshedVersion="6" background="1" saveData="1">
    <textPr codePage="437" sourceFile="D:\GoogleDrive\Research Project_Andy\GUI\ver3. (heart rate)\Results\noaid_wall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<sst xmlns="http://schemas.openxmlformats.org/spreadsheetml/2006/main" count="423" uniqueCount="38">
  <si>
    <t>Video:</t>
  </si>
  <si>
    <t>exo1_ceiling.mp4</t>
  </si>
  <si>
    <t>TIME_START [sec]</t>
  </si>
  <si>
    <t>TIME_END [sec]</t>
  </si>
  <si>
    <t>DURATION [sec]</t>
  </si>
  <si>
    <t>MIN_HR [bpm]</t>
  </si>
  <si>
    <t>MAX_HR [bpm]</t>
  </si>
  <si>
    <t>AVG_HR [bpm]</t>
  </si>
  <si>
    <t>exo1_floor.mp4</t>
  </si>
  <si>
    <t>exo1_wall.mp4</t>
  </si>
  <si>
    <t>exo2_ceiling.mp4</t>
  </si>
  <si>
    <t>exo2_floor.mp4</t>
  </si>
  <si>
    <t>exo2_wall.mp4</t>
  </si>
  <si>
    <t>noaid_ceiling.mp4</t>
  </si>
  <si>
    <t>noaid_floor.mp4</t>
  </si>
  <si>
    <t>noaid_wall.mp4</t>
  </si>
  <si>
    <t>AVG</t>
  </si>
  <si>
    <t>Exoskeleton - 1</t>
  </si>
  <si>
    <t>No Aid</t>
  </si>
  <si>
    <t>Duration</t>
  </si>
  <si>
    <t>Min HR</t>
  </si>
  <si>
    <t>max HR</t>
  </si>
  <si>
    <t>avg HR</t>
  </si>
  <si>
    <t>Exoskeleton - 2</t>
  </si>
  <si>
    <t>Ceiling</t>
  </si>
  <si>
    <t>Floor</t>
  </si>
  <si>
    <t>Wall</t>
  </si>
  <si>
    <t>difference</t>
  </si>
  <si>
    <t>range HR</t>
  </si>
  <si>
    <t>avg diff</t>
  </si>
  <si>
    <t>Analysis</t>
  </si>
  <si>
    <t>overall avg diff</t>
  </si>
  <si>
    <t>ITERATION</t>
  </si>
  <si>
    <r>
      <rPr>
        <b/>
        <sz val="11"/>
        <color rgb="FF0070C0"/>
        <rFont val="Calibri"/>
        <family val="2"/>
        <scheme val="minor"/>
      </rPr>
      <t>blue</t>
    </r>
    <r>
      <rPr>
        <b/>
        <sz val="11"/>
        <color theme="1"/>
        <rFont val="Calibri"/>
        <family val="2"/>
        <scheme val="minor"/>
      </rPr>
      <t xml:space="preserve"> if less time taken, or smaller HR range WITH exoskeletons</t>
    </r>
  </si>
  <si>
    <r>
      <rPr>
        <b/>
        <sz val="11"/>
        <color theme="1"/>
        <rFont val="Calibri"/>
        <family val="2"/>
        <scheme val="minor"/>
      </rPr>
      <t>Remark</t>
    </r>
    <r>
      <rPr>
        <sz val="11"/>
        <color theme="1"/>
        <rFont val="Calibri"/>
        <family val="2"/>
        <scheme val="minor"/>
      </rPr>
      <t>: With exoskeletons, it takes less time and effort (observed by heart rate fluctuations) - parallel movement</t>
    </r>
  </si>
  <si>
    <r>
      <rPr>
        <b/>
        <sz val="11"/>
        <color theme="1"/>
        <rFont val="Calibri"/>
        <family val="2"/>
        <scheme val="minor"/>
      </rPr>
      <t>Remark</t>
    </r>
    <r>
      <rPr>
        <sz val="11"/>
        <color theme="1"/>
        <rFont val="Calibri"/>
        <family val="2"/>
        <scheme val="minor"/>
      </rPr>
      <t>: With exoskeletons, it takes a bit more time but less effort (observed by heart rate fluctuations) - downward directional movement</t>
    </r>
  </si>
  <si>
    <r>
      <rPr>
        <b/>
        <sz val="11"/>
        <color theme="1"/>
        <rFont val="Calibri"/>
        <family val="2"/>
        <scheme val="minor"/>
      </rPr>
      <t>Remark</t>
    </r>
    <r>
      <rPr>
        <sz val="11"/>
        <color theme="1"/>
        <rFont val="Calibri"/>
        <family val="2"/>
        <scheme val="minor"/>
      </rPr>
      <t>: With exoskeletons, it takes less time and but a bit more effort (observed by heart rate fluctuations) - upward directional movement</t>
    </r>
  </si>
  <si>
    <r>
      <rPr>
        <b/>
        <sz val="11"/>
        <color theme="1"/>
        <rFont val="Calibri"/>
        <family val="2"/>
        <scheme val="minor"/>
      </rPr>
      <t>Remark</t>
    </r>
    <r>
      <rPr>
        <sz val="11"/>
        <color theme="1"/>
        <rFont val="Calibri"/>
        <family val="2"/>
        <scheme val="minor"/>
      </rPr>
      <t>: 
exoskeletons allow for less time and force (~ heart rate)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</si>
</sst>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70C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wrapText="1"/>
    </xf>
    <xf numFmtId="0" fontId="20" fillId="0" borderId="0" xfId="0" applyFont="1" applyAlignment="1">
      <alignment horizontal="center"/>
    </xf>
    <xf numFmtId="0" fontId="0" fillId="33" borderId="0" xfId="0" applyFill="1"/>
    <xf numFmtId="0" fontId="0" fillId="0" borderId="0" xfId="0" applyFont="1" applyAlignment="1">
      <alignment wrapText="1"/>
    </xf>
    <xf numFmtId="0" fontId="22" fillId="33" borderId="0" xfId="0" applyFont="1" applyFill="1"/>
    <xf numFmtId="0" fontId="22" fillId="0" borderId="0" xfId="0" applyFont="1"/>
    <xf numFmtId="0" fontId="23" fillId="0" borderId="0" xfId="0" applyFont="1"/>
    <xf numFmtId="0" fontId="23" fillId="33" borderId="0" xfId="0" applyFont="1" applyFill="1"/>
    <xf numFmtId="0" fontId="21" fillId="0" borderId="0" xfId="0" applyFont="1"/>
    <xf numFmtId="0" fontId="21" fillId="33" borderId="0" xfId="0" applyFont="1" applyFill="1"/>
    <xf numFmtId="2" fontId="18" fillId="33" borderId="0" xfId="0" applyNumberFormat="1" applyFont="1" applyFill="1"/>
    <xf numFmtId="2" fontId="18" fillId="0" borderId="0" xfId="0" applyNumberFormat="1" applyFont="1"/>
    <xf numFmtId="2" fontId="20" fillId="0" borderId="0" xfId="0" applyNumberFormat="1" applyFont="1"/>
    <xf numFmtId="0" fontId="20" fillId="0" borderId="0" xfId="0" applyFont="1" applyAlignment="1">
      <alignment horizontal="right"/>
    </xf>
    <xf numFmtId="0" fontId="16" fillId="0" borderId="0" xfId="0" quotePrefix="1" applyFont="1" applyAlignment="1">
      <alignment wrapText="1"/>
    </xf>
    <xf numFmtId="0" fontId="16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1" fillId="0" borderId="0" xfId="0" applyFont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2" fontId="20" fillId="34" borderId="0" xfId="0" applyNumberFormat="1" applyFont="1" applyFill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o1_floor" connectionId="1" xr16:uid="{00000000-0016-0000-0000-000003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aid_ceiling" connectionId="5" xr16:uid="{00000000-0016-0000-00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aid_wall" connectionId="7" xr16:uid="{00000000-0016-0000-0000-000006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o2_floor" connectionId="4" xr16:uid="{00000000-0016-0000-0000-00000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o1_wall" connectionId="2" xr16:uid="{00000000-0016-0000-0000-000005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o2_ceiling" connectionId="3" xr16:uid="{00000000-0016-0000-0000-000000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aid_floor" connectionId="6" xr16:uid="{00000000-0016-0000-00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zoomScale="70" zoomScaleNormal="70" workbookViewId="0">
      <selection sqref="A1:XFD1"/>
    </sheetView>
  </sheetViews>
  <sheetFormatPr defaultRowHeight="14.25" x14ac:dyDescent="0.2"/>
  <cols>
    <col min="1" max="1" width="14" style="11" bestFit="1" customWidth="1"/>
    <col min="2" max="2" width="23" style="11" bestFit="1" customWidth="1"/>
    <col min="3" max="3" width="19.7109375" style="11" bestFit="1" customWidth="1"/>
    <col min="4" max="4" width="20.28515625" style="11" bestFit="1" customWidth="1"/>
    <col min="5" max="5" width="17.7109375" style="11" bestFit="1" customWidth="1"/>
    <col min="6" max="7" width="18.7109375" style="11" bestFit="1" customWidth="1"/>
    <col min="8" max="8" width="3.28515625" style="10" customWidth="1"/>
    <col min="9" max="9" width="14" style="11" bestFit="1" customWidth="1"/>
    <col min="10" max="10" width="23" style="11" bestFit="1" customWidth="1"/>
    <col min="11" max="11" width="19.7109375" style="11" bestFit="1" customWidth="1"/>
    <col min="12" max="12" width="20.28515625" style="11" bestFit="1" customWidth="1"/>
    <col min="13" max="13" width="17.7109375" style="11" bestFit="1" customWidth="1"/>
    <col min="14" max="15" width="18.7109375" style="11" bestFit="1" customWidth="1"/>
    <col min="16" max="16" width="3" style="10" customWidth="1"/>
    <col min="17" max="17" width="14" style="11" bestFit="1" customWidth="1"/>
    <col min="18" max="18" width="23" style="11" bestFit="1" customWidth="1"/>
    <col min="19" max="19" width="19.7109375" style="11" bestFit="1" customWidth="1"/>
    <col min="20" max="20" width="20.28515625" style="11" bestFit="1" customWidth="1"/>
    <col min="21" max="21" width="17.7109375" style="11" bestFit="1" customWidth="1"/>
    <col min="22" max="23" width="18.7109375" style="11" bestFit="1" customWidth="1"/>
    <col min="24" max="16384" width="9.140625" style="11"/>
  </cols>
  <sheetData>
    <row r="1" spans="1:23" ht="15" x14ac:dyDescent="0.25">
      <c r="A1" s="24" t="s">
        <v>24</v>
      </c>
      <c r="B1" s="24"/>
      <c r="C1" s="24"/>
      <c r="D1" s="24"/>
      <c r="E1" s="24"/>
      <c r="F1" s="24"/>
      <c r="G1" s="24"/>
      <c r="I1" s="24" t="s">
        <v>25</v>
      </c>
      <c r="J1" s="24"/>
      <c r="K1" s="24"/>
      <c r="L1" s="24"/>
      <c r="M1" s="24"/>
      <c r="N1" s="24"/>
      <c r="O1" s="24"/>
      <c r="Q1" s="24" t="s">
        <v>26</v>
      </c>
      <c r="R1" s="24"/>
      <c r="S1" s="24"/>
      <c r="T1" s="24"/>
      <c r="U1" s="24"/>
      <c r="V1" s="24"/>
      <c r="W1" s="24"/>
    </row>
    <row r="2" spans="1:23" s="12" customFormat="1" ht="15" x14ac:dyDescent="0.25">
      <c r="A2" s="12" t="s">
        <v>0</v>
      </c>
      <c r="B2" s="12" t="s">
        <v>1</v>
      </c>
      <c r="H2" s="13"/>
      <c r="I2" s="12" t="s">
        <v>0</v>
      </c>
      <c r="J2" s="12" t="s">
        <v>8</v>
      </c>
      <c r="P2" s="13"/>
      <c r="Q2" s="12" t="s">
        <v>0</v>
      </c>
      <c r="R2" s="12" t="s">
        <v>9</v>
      </c>
    </row>
    <row r="3" spans="1:23" s="12" customFormat="1" ht="15" x14ac:dyDescent="0.25">
      <c r="A3" s="12" t="s">
        <v>32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3"/>
      <c r="I3" s="12" t="s">
        <v>32</v>
      </c>
      <c r="J3" s="12" t="s">
        <v>2</v>
      </c>
      <c r="K3" s="12" t="s">
        <v>3</v>
      </c>
      <c r="L3" s="12" t="s">
        <v>4</v>
      </c>
      <c r="M3" s="12" t="s">
        <v>5</v>
      </c>
      <c r="N3" s="12" t="s">
        <v>6</v>
      </c>
      <c r="O3" s="12" t="s">
        <v>7</v>
      </c>
      <c r="P3" s="13"/>
      <c r="Q3" s="12" t="s">
        <v>32</v>
      </c>
      <c r="R3" s="12" t="s">
        <v>2</v>
      </c>
      <c r="S3" s="12" t="s">
        <v>3</v>
      </c>
      <c r="T3" s="12" t="s">
        <v>4</v>
      </c>
      <c r="U3" s="12" t="s">
        <v>5</v>
      </c>
      <c r="V3" s="12" t="s">
        <v>6</v>
      </c>
      <c r="W3" s="12" t="s">
        <v>7</v>
      </c>
    </row>
    <row r="4" spans="1:23" x14ac:dyDescent="0.2">
      <c r="A4" s="11">
        <v>1</v>
      </c>
      <c r="B4" s="11">
        <v>0.86750000000000005</v>
      </c>
      <c r="C4" s="11">
        <v>8.7421000000000006</v>
      </c>
      <c r="D4" s="11">
        <v>7.8746</v>
      </c>
      <c r="E4" s="11">
        <v>82</v>
      </c>
      <c r="F4" s="11">
        <v>85</v>
      </c>
      <c r="G4" s="11">
        <v>83.692300000000003</v>
      </c>
      <c r="I4" s="11">
        <v>1</v>
      </c>
      <c r="J4" s="11">
        <v>8.8756000000000004</v>
      </c>
      <c r="K4" s="11">
        <v>18.218299999999999</v>
      </c>
      <c r="L4" s="11">
        <v>9.3427000000000007</v>
      </c>
      <c r="M4" s="11">
        <v>83</v>
      </c>
      <c r="N4" s="11">
        <v>85</v>
      </c>
      <c r="O4" s="11">
        <v>84.323499999999996</v>
      </c>
      <c r="Q4" s="11">
        <v>1</v>
      </c>
      <c r="R4" s="11">
        <v>9.5428999999999995</v>
      </c>
      <c r="S4" s="11">
        <v>18.218299999999999</v>
      </c>
      <c r="T4" s="11">
        <v>8.6753999999999998</v>
      </c>
      <c r="U4" s="11">
        <v>70</v>
      </c>
      <c r="V4" s="11">
        <v>77</v>
      </c>
      <c r="W4" s="11">
        <v>72.625</v>
      </c>
    </row>
    <row r="5" spans="1:23" x14ac:dyDescent="0.2">
      <c r="A5" s="11">
        <v>2</v>
      </c>
      <c r="B5" s="11">
        <v>11.311299999999999</v>
      </c>
      <c r="C5" s="11">
        <v>19.1859</v>
      </c>
      <c r="D5" s="11">
        <v>7.8746</v>
      </c>
      <c r="E5" s="11">
        <v>80</v>
      </c>
      <c r="F5" s="11">
        <v>85</v>
      </c>
      <c r="G5" s="11">
        <v>82.307699999999997</v>
      </c>
      <c r="I5" s="11">
        <v>2</v>
      </c>
      <c r="J5" s="11">
        <v>20.754100000000001</v>
      </c>
      <c r="K5" s="11">
        <v>29.295999999999999</v>
      </c>
      <c r="L5" s="11">
        <v>8.5419</v>
      </c>
      <c r="M5" s="11">
        <v>67</v>
      </c>
      <c r="N5" s="11">
        <v>85</v>
      </c>
      <c r="O5" s="11">
        <v>74.084299999999999</v>
      </c>
      <c r="Q5" s="11">
        <v>2</v>
      </c>
      <c r="R5" s="11">
        <v>21.821899999999999</v>
      </c>
      <c r="S5" s="11">
        <v>31.031099999999999</v>
      </c>
      <c r="T5" s="11">
        <v>9.2091999999999992</v>
      </c>
      <c r="U5" s="11">
        <v>72</v>
      </c>
      <c r="V5" s="11">
        <v>77</v>
      </c>
      <c r="W5" s="11">
        <v>74.427099999999996</v>
      </c>
    </row>
    <row r="6" spans="1:23" x14ac:dyDescent="0.2">
      <c r="A6" s="11">
        <v>3</v>
      </c>
      <c r="B6" s="11">
        <v>21.621700000000001</v>
      </c>
      <c r="C6" s="11">
        <v>29.896599999999999</v>
      </c>
      <c r="D6" s="11">
        <v>8.2750000000000004</v>
      </c>
      <c r="E6" s="11">
        <v>80</v>
      </c>
      <c r="F6" s="11">
        <v>83</v>
      </c>
      <c r="G6" s="11">
        <v>80.8</v>
      </c>
      <c r="I6" s="11">
        <v>3</v>
      </c>
      <c r="J6" s="11">
        <v>32.098799999999997</v>
      </c>
      <c r="K6" s="11">
        <v>40.507300000000001</v>
      </c>
      <c r="L6" s="11">
        <v>8.4084000000000003</v>
      </c>
      <c r="M6" s="11">
        <v>66</v>
      </c>
      <c r="N6" s="11">
        <v>71</v>
      </c>
      <c r="O6" s="11">
        <v>67.583299999999994</v>
      </c>
      <c r="Q6" s="11">
        <v>3</v>
      </c>
      <c r="R6" s="11">
        <v>33.967399999999998</v>
      </c>
      <c r="S6" s="11">
        <v>44.244300000000003</v>
      </c>
      <c r="T6" s="11">
        <v>10.276999999999999</v>
      </c>
      <c r="U6" s="11">
        <v>72</v>
      </c>
      <c r="V6" s="11">
        <v>74</v>
      </c>
      <c r="W6" s="11">
        <v>73.161600000000007</v>
      </c>
    </row>
    <row r="7" spans="1:23" x14ac:dyDescent="0.2">
      <c r="A7" s="11">
        <v>4</v>
      </c>
      <c r="B7" s="11">
        <v>32.732799999999997</v>
      </c>
      <c r="C7" s="11">
        <v>40.874299999999998</v>
      </c>
      <c r="D7" s="11">
        <v>8.1415000000000006</v>
      </c>
      <c r="E7" s="11">
        <v>77</v>
      </c>
      <c r="F7" s="11">
        <v>80</v>
      </c>
      <c r="G7" s="11">
        <v>78.4756</v>
      </c>
      <c r="I7" s="11">
        <v>4</v>
      </c>
      <c r="J7" s="11">
        <v>43.710500000000003</v>
      </c>
      <c r="K7" s="11">
        <v>51.851999999999997</v>
      </c>
      <c r="L7" s="11">
        <v>8.1415000000000006</v>
      </c>
      <c r="M7" s="11">
        <v>66</v>
      </c>
      <c r="N7" s="11">
        <v>69</v>
      </c>
      <c r="O7" s="11">
        <v>67.505899999999997</v>
      </c>
      <c r="Q7" s="11">
        <v>4</v>
      </c>
      <c r="R7" s="11">
        <v>47.180599999999998</v>
      </c>
      <c r="S7" s="11">
        <v>56.523299999999999</v>
      </c>
      <c r="T7" s="11">
        <v>9.3427000000000007</v>
      </c>
      <c r="U7" s="11">
        <v>69</v>
      </c>
      <c r="V7" s="11">
        <v>78</v>
      </c>
      <c r="W7" s="11">
        <v>71.544399999999996</v>
      </c>
    </row>
    <row r="8" spans="1:23" x14ac:dyDescent="0.2">
      <c r="A8" s="11">
        <v>5</v>
      </c>
      <c r="B8" s="11">
        <v>43.4435</v>
      </c>
      <c r="C8" s="11">
        <v>51.451599999999999</v>
      </c>
      <c r="D8" s="11">
        <v>8.0079999999999991</v>
      </c>
      <c r="E8" s="11">
        <v>76</v>
      </c>
      <c r="F8" s="11">
        <v>89</v>
      </c>
      <c r="G8" s="11">
        <v>78.746799999999993</v>
      </c>
      <c r="I8" s="11">
        <v>5</v>
      </c>
      <c r="J8" s="11">
        <v>55.856000000000002</v>
      </c>
      <c r="K8" s="11">
        <v>64.264399999999995</v>
      </c>
      <c r="L8" s="11">
        <v>8.4084000000000003</v>
      </c>
      <c r="M8" s="11">
        <v>66</v>
      </c>
      <c r="N8" s="11">
        <v>71</v>
      </c>
      <c r="O8" s="11">
        <v>68.301100000000005</v>
      </c>
      <c r="Q8" s="11">
        <v>5</v>
      </c>
      <c r="R8" s="11">
        <v>59.459600000000002</v>
      </c>
      <c r="S8" s="11">
        <v>68.535300000000007</v>
      </c>
      <c r="T8" s="11">
        <v>9.0757999999999992</v>
      </c>
      <c r="U8" s="11">
        <v>66</v>
      </c>
      <c r="V8" s="11">
        <v>71</v>
      </c>
      <c r="W8" s="11">
        <v>68.866699999999994</v>
      </c>
    </row>
    <row r="9" spans="1:23" x14ac:dyDescent="0.2">
      <c r="A9" s="11">
        <v>6</v>
      </c>
      <c r="B9" s="11">
        <v>54.287700000000001</v>
      </c>
      <c r="C9" s="11">
        <v>63.096600000000002</v>
      </c>
      <c r="D9" s="11">
        <v>8.8087999999999997</v>
      </c>
      <c r="E9" s="11">
        <v>75</v>
      </c>
      <c r="F9" s="11">
        <v>79</v>
      </c>
      <c r="G9" s="11">
        <v>76.321799999999996</v>
      </c>
      <c r="I9" s="11">
        <v>6</v>
      </c>
      <c r="J9" s="11">
        <v>68.134900000000002</v>
      </c>
      <c r="K9" s="11">
        <v>76.276399999999995</v>
      </c>
      <c r="L9" s="11">
        <v>8.1415000000000006</v>
      </c>
      <c r="M9" s="11">
        <v>74</v>
      </c>
      <c r="N9" s="11">
        <v>84</v>
      </c>
      <c r="O9" s="11">
        <v>79.355599999999995</v>
      </c>
      <c r="Q9" s="11">
        <v>6</v>
      </c>
      <c r="R9" s="11">
        <v>71.204700000000003</v>
      </c>
      <c r="S9" s="11">
        <v>79.88</v>
      </c>
      <c r="T9" s="11">
        <v>8.6753999999999998</v>
      </c>
      <c r="U9" s="11">
        <v>68</v>
      </c>
      <c r="V9" s="11">
        <v>71</v>
      </c>
      <c r="W9" s="11">
        <v>69.447100000000006</v>
      </c>
    </row>
    <row r="10" spans="1:23" x14ac:dyDescent="0.2">
      <c r="A10" s="11">
        <v>7</v>
      </c>
      <c r="B10" s="11">
        <v>65.398899999999998</v>
      </c>
      <c r="C10" s="11">
        <v>73.807299999999998</v>
      </c>
      <c r="D10" s="11">
        <v>8.4084000000000003</v>
      </c>
      <c r="E10" s="11">
        <v>72</v>
      </c>
      <c r="F10" s="11">
        <v>77</v>
      </c>
      <c r="G10" s="11">
        <v>74.412499999999994</v>
      </c>
      <c r="I10" s="11">
        <v>7</v>
      </c>
      <c r="J10" s="11">
        <v>79.346199999999996</v>
      </c>
      <c r="K10" s="11">
        <v>87.888099999999994</v>
      </c>
      <c r="L10" s="11">
        <v>8.5419</v>
      </c>
      <c r="M10" s="11">
        <v>77</v>
      </c>
      <c r="N10" s="11">
        <v>82</v>
      </c>
      <c r="O10" s="11">
        <v>79.267399999999995</v>
      </c>
      <c r="Q10" s="11">
        <v>7</v>
      </c>
      <c r="R10" s="11">
        <v>82.949799999999996</v>
      </c>
      <c r="S10" s="11">
        <v>91.892099999999999</v>
      </c>
      <c r="T10" s="11">
        <v>8.9422999999999995</v>
      </c>
      <c r="U10" s="11">
        <v>67</v>
      </c>
      <c r="V10" s="11">
        <v>71</v>
      </c>
      <c r="W10" s="11">
        <v>69.202200000000005</v>
      </c>
    </row>
    <row r="11" spans="1:23" x14ac:dyDescent="0.2">
      <c r="A11" s="11">
        <v>8</v>
      </c>
      <c r="B11" s="11">
        <v>76.776899999999998</v>
      </c>
      <c r="C11" s="11">
        <v>84.918400000000005</v>
      </c>
      <c r="D11" s="11">
        <v>8.1415000000000006</v>
      </c>
      <c r="E11" s="11">
        <v>72</v>
      </c>
      <c r="F11" s="11">
        <v>76</v>
      </c>
      <c r="G11" s="11">
        <v>73.530100000000004</v>
      </c>
      <c r="I11" s="11">
        <v>8</v>
      </c>
      <c r="J11" s="11">
        <v>91.491699999999994</v>
      </c>
      <c r="K11" s="11">
        <v>100.56740000000001</v>
      </c>
      <c r="L11" s="11">
        <v>9.0757999999999992</v>
      </c>
      <c r="M11" s="11">
        <v>76</v>
      </c>
      <c r="N11" s="11">
        <v>88</v>
      </c>
      <c r="O11" s="11">
        <v>78.452600000000004</v>
      </c>
      <c r="Q11" s="11">
        <v>8</v>
      </c>
      <c r="R11" s="11">
        <v>94.961799999999997</v>
      </c>
      <c r="S11" s="11">
        <v>103.9041</v>
      </c>
      <c r="T11" s="11">
        <v>8.9422999999999995</v>
      </c>
      <c r="U11" s="11">
        <v>67</v>
      </c>
      <c r="V11" s="11">
        <v>71</v>
      </c>
      <c r="W11" s="11">
        <v>70.122200000000007</v>
      </c>
    </row>
    <row r="12" spans="1:23" x14ac:dyDescent="0.2">
      <c r="A12" s="11">
        <v>9</v>
      </c>
      <c r="B12" s="11">
        <v>87.888099999999994</v>
      </c>
      <c r="C12" s="11">
        <v>95.896100000000004</v>
      </c>
      <c r="D12" s="11">
        <v>8.0079999999999991</v>
      </c>
      <c r="E12" s="11">
        <v>72</v>
      </c>
      <c r="F12" s="11">
        <v>75</v>
      </c>
      <c r="G12" s="11">
        <v>73.109800000000007</v>
      </c>
      <c r="I12" s="11">
        <v>9</v>
      </c>
      <c r="J12" s="11">
        <v>104.0376</v>
      </c>
      <c r="K12" s="11">
        <v>112.8464</v>
      </c>
      <c r="L12" s="11">
        <v>8.8087999999999997</v>
      </c>
      <c r="M12" s="11">
        <v>76</v>
      </c>
      <c r="N12" s="11">
        <v>84</v>
      </c>
      <c r="O12" s="11">
        <v>81.347800000000007</v>
      </c>
      <c r="Q12" s="11">
        <v>9</v>
      </c>
      <c r="R12" s="11">
        <v>106.8404</v>
      </c>
      <c r="S12" s="11">
        <v>115.78270000000001</v>
      </c>
      <c r="T12" s="11">
        <v>8.9422999999999995</v>
      </c>
      <c r="U12" s="11">
        <v>60</v>
      </c>
      <c r="V12" s="11">
        <v>67</v>
      </c>
      <c r="W12" s="11">
        <v>62.764000000000003</v>
      </c>
    </row>
    <row r="13" spans="1:23" x14ac:dyDescent="0.2">
      <c r="A13" s="11">
        <v>10</v>
      </c>
      <c r="B13" s="11">
        <v>98.865700000000004</v>
      </c>
      <c r="C13" s="11">
        <v>107.6746</v>
      </c>
      <c r="D13" s="11">
        <v>8.8087999999999997</v>
      </c>
      <c r="E13" s="11">
        <v>70</v>
      </c>
      <c r="F13" s="11">
        <v>79</v>
      </c>
      <c r="G13" s="11">
        <v>72.875</v>
      </c>
      <c r="I13" s="11">
        <v>10</v>
      </c>
      <c r="J13" s="11">
        <v>116.1831</v>
      </c>
      <c r="K13" s="11">
        <v>124.9919</v>
      </c>
      <c r="L13" s="11">
        <v>8.8087999999999997</v>
      </c>
      <c r="M13" s="11">
        <v>82</v>
      </c>
      <c r="N13" s="11">
        <v>85</v>
      </c>
      <c r="O13" s="11">
        <v>83.9011</v>
      </c>
      <c r="Q13" s="11">
        <v>10</v>
      </c>
      <c r="R13" s="11">
        <v>118.8524</v>
      </c>
      <c r="S13" s="11">
        <v>126.9939</v>
      </c>
      <c r="T13" s="11">
        <v>8.1415000000000006</v>
      </c>
      <c r="U13" s="11">
        <v>60</v>
      </c>
      <c r="V13" s="11">
        <v>69</v>
      </c>
      <c r="W13" s="11">
        <v>65.8095</v>
      </c>
    </row>
    <row r="14" spans="1:23" s="14" customFormat="1" ht="15" x14ac:dyDescent="0.25">
      <c r="A14" s="14" t="s">
        <v>16</v>
      </c>
      <c r="B14" s="11">
        <v>0</v>
      </c>
      <c r="C14" s="11">
        <v>0</v>
      </c>
      <c r="D14" s="11">
        <f>AVERAGE(D4:D13)</f>
        <v>8.2349199999999989</v>
      </c>
      <c r="E14" s="11">
        <f>AVERAGE(E4:E13)</f>
        <v>75.599999999999994</v>
      </c>
      <c r="F14" s="11">
        <f>AVERAGE(F4:F13)</f>
        <v>80.8</v>
      </c>
      <c r="G14" s="11">
        <f>AVERAGE(G4:G13)</f>
        <v>77.427160000000001</v>
      </c>
      <c r="H14" s="15"/>
      <c r="I14" s="14" t="s">
        <v>16</v>
      </c>
      <c r="J14" s="11">
        <v>0</v>
      </c>
      <c r="K14" s="11">
        <v>0</v>
      </c>
      <c r="L14" s="11">
        <v>8.6219999999999999</v>
      </c>
      <c r="M14" s="11">
        <v>73.3</v>
      </c>
      <c r="N14" s="11">
        <v>80.400000000000006</v>
      </c>
      <c r="O14" s="11">
        <v>76.412300000000002</v>
      </c>
      <c r="P14" s="15"/>
      <c r="Q14" s="14" t="s">
        <v>16</v>
      </c>
      <c r="R14" s="11">
        <v>0</v>
      </c>
      <c r="S14" s="11">
        <v>0</v>
      </c>
      <c r="T14" s="11">
        <v>9.0223999999999993</v>
      </c>
      <c r="U14" s="11">
        <v>67.099999999999994</v>
      </c>
      <c r="V14" s="11">
        <v>72.599999999999994</v>
      </c>
      <c r="W14" s="11">
        <v>69.796999999999997</v>
      </c>
    </row>
    <row r="15" spans="1:23" s="10" customFormat="1" ht="15" x14ac:dyDescent="0.25">
      <c r="U15" s="15"/>
    </row>
    <row r="16" spans="1:23" s="12" customFormat="1" ht="15" x14ac:dyDescent="0.25">
      <c r="A16" s="12" t="s">
        <v>0</v>
      </c>
      <c r="B16" s="12" t="s">
        <v>10</v>
      </c>
      <c r="H16" s="13"/>
      <c r="I16" s="12" t="s">
        <v>0</v>
      </c>
      <c r="J16" s="12" t="s">
        <v>11</v>
      </c>
      <c r="P16" s="13"/>
    </row>
    <row r="17" spans="1:23" s="12" customFormat="1" ht="15" x14ac:dyDescent="0.25">
      <c r="A17" s="12" t="s">
        <v>32</v>
      </c>
      <c r="B17" s="12" t="s">
        <v>2</v>
      </c>
      <c r="C17" s="12" t="s">
        <v>3</v>
      </c>
      <c r="D17" s="12" t="s">
        <v>4</v>
      </c>
      <c r="E17" s="12" t="s">
        <v>5</v>
      </c>
      <c r="F17" s="12" t="s">
        <v>6</v>
      </c>
      <c r="G17" s="12" t="s">
        <v>7</v>
      </c>
      <c r="H17" s="13"/>
      <c r="I17" s="12" t="s">
        <v>32</v>
      </c>
      <c r="J17" s="12" t="s">
        <v>2</v>
      </c>
      <c r="K17" s="12" t="s">
        <v>3</v>
      </c>
      <c r="L17" s="12" t="s">
        <v>4</v>
      </c>
      <c r="M17" s="12" t="s">
        <v>5</v>
      </c>
      <c r="N17" s="12" t="s">
        <v>6</v>
      </c>
      <c r="O17" s="12" t="s">
        <v>7</v>
      </c>
      <c r="P17" s="13"/>
      <c r="Q17" s="12" t="s">
        <v>0</v>
      </c>
      <c r="R17" s="12" t="s">
        <v>12</v>
      </c>
    </row>
    <row r="18" spans="1:23" x14ac:dyDescent="0.2">
      <c r="A18" s="11">
        <v>1</v>
      </c>
      <c r="B18" s="11">
        <v>1.4014</v>
      </c>
      <c r="C18" s="11">
        <v>9.8097999999999992</v>
      </c>
      <c r="D18" s="11">
        <v>8.4084000000000003</v>
      </c>
      <c r="E18" s="11">
        <v>80</v>
      </c>
      <c r="F18" s="11">
        <v>82</v>
      </c>
      <c r="G18" s="11">
        <v>80.9315</v>
      </c>
      <c r="I18" s="11">
        <v>1</v>
      </c>
      <c r="J18" s="11">
        <v>5.9393000000000002</v>
      </c>
      <c r="K18" s="11">
        <v>13.680400000000001</v>
      </c>
      <c r="L18" s="11">
        <v>7.7411000000000003</v>
      </c>
      <c r="M18" s="11">
        <v>69</v>
      </c>
      <c r="N18" s="11">
        <v>72</v>
      </c>
      <c r="O18" s="11">
        <v>70.049499999999995</v>
      </c>
      <c r="Q18" s="11" t="s">
        <v>32</v>
      </c>
      <c r="R18" s="11" t="s">
        <v>2</v>
      </c>
      <c r="S18" s="11" t="s">
        <v>3</v>
      </c>
      <c r="T18" s="11" t="s">
        <v>4</v>
      </c>
      <c r="U18" s="11" t="s">
        <v>5</v>
      </c>
      <c r="V18" s="11" t="s">
        <v>6</v>
      </c>
      <c r="W18" s="11" t="s">
        <v>7</v>
      </c>
    </row>
    <row r="19" spans="1:23" x14ac:dyDescent="0.2">
      <c r="A19" s="11">
        <v>2</v>
      </c>
      <c r="B19" s="11">
        <v>12.1121</v>
      </c>
      <c r="C19" s="11">
        <v>20.787500000000001</v>
      </c>
      <c r="D19" s="11">
        <v>8.6753999999999998</v>
      </c>
      <c r="E19" s="11">
        <v>81</v>
      </c>
      <c r="F19" s="11">
        <v>82</v>
      </c>
      <c r="G19" s="11">
        <v>81.707300000000004</v>
      </c>
      <c r="I19" s="11">
        <v>2</v>
      </c>
      <c r="J19" s="11">
        <v>16.7501</v>
      </c>
      <c r="K19" s="11">
        <v>24.624700000000001</v>
      </c>
      <c r="L19" s="11">
        <v>7.8745000000000003</v>
      </c>
      <c r="M19" s="11">
        <v>68</v>
      </c>
      <c r="N19" s="11">
        <v>73</v>
      </c>
      <c r="O19" s="11">
        <v>70.414599999999993</v>
      </c>
      <c r="Q19" s="11">
        <v>1</v>
      </c>
      <c r="R19" s="11">
        <v>6.2061999999999999</v>
      </c>
      <c r="S19" s="11">
        <v>14.881600000000001</v>
      </c>
      <c r="T19" s="11">
        <v>8.6753</v>
      </c>
      <c r="U19" s="11">
        <v>76</v>
      </c>
      <c r="V19" s="11">
        <v>79</v>
      </c>
      <c r="W19" s="11">
        <v>77.756799999999998</v>
      </c>
    </row>
    <row r="20" spans="1:23" x14ac:dyDescent="0.2">
      <c r="A20" s="11">
        <v>3</v>
      </c>
      <c r="B20" s="11">
        <v>29.6297</v>
      </c>
      <c r="C20" s="11">
        <v>37.637700000000002</v>
      </c>
      <c r="D20" s="11">
        <v>8.0079999999999991</v>
      </c>
      <c r="E20" s="11">
        <v>81</v>
      </c>
      <c r="F20" s="11">
        <v>83</v>
      </c>
      <c r="G20" s="11">
        <v>82.150800000000004</v>
      </c>
      <c r="I20" s="11">
        <v>3</v>
      </c>
      <c r="J20" s="11">
        <v>27.961400000000001</v>
      </c>
      <c r="K20" s="11">
        <v>36.369799999999998</v>
      </c>
      <c r="L20" s="11">
        <v>8.4084000000000003</v>
      </c>
      <c r="M20" s="11">
        <v>70</v>
      </c>
      <c r="N20" s="11">
        <v>74</v>
      </c>
      <c r="O20" s="11">
        <v>71.3523</v>
      </c>
      <c r="Q20" s="11">
        <v>2</v>
      </c>
      <c r="R20" s="11">
        <v>17.9513</v>
      </c>
      <c r="S20" s="11">
        <v>25.025099999999998</v>
      </c>
      <c r="T20" s="11">
        <v>7.0736999999999997</v>
      </c>
      <c r="U20" s="11">
        <v>77</v>
      </c>
      <c r="V20" s="11">
        <v>79</v>
      </c>
      <c r="W20" s="11">
        <v>77.815799999999996</v>
      </c>
    </row>
    <row r="21" spans="1:23" x14ac:dyDescent="0.2">
      <c r="A21" s="11">
        <v>4</v>
      </c>
      <c r="B21" s="11">
        <v>41.007800000000003</v>
      </c>
      <c r="C21" s="11">
        <v>49.416200000000003</v>
      </c>
      <c r="D21" s="11">
        <v>8.4084000000000003</v>
      </c>
      <c r="E21" s="11">
        <v>77</v>
      </c>
      <c r="F21" s="11">
        <v>82</v>
      </c>
      <c r="G21" s="11">
        <v>80.2273</v>
      </c>
      <c r="I21" s="11">
        <v>4</v>
      </c>
      <c r="J21" s="11">
        <v>39.306100000000001</v>
      </c>
      <c r="K21" s="11">
        <v>47.581000000000003</v>
      </c>
      <c r="L21" s="11">
        <v>8.2749000000000006</v>
      </c>
      <c r="M21" s="11">
        <v>69</v>
      </c>
      <c r="N21" s="11">
        <v>74</v>
      </c>
      <c r="O21" s="11">
        <v>71.571399999999997</v>
      </c>
    </row>
    <row r="22" spans="1:23" x14ac:dyDescent="0.2">
      <c r="A22" s="11">
        <v>5</v>
      </c>
      <c r="B22" s="11">
        <v>51.985399999999998</v>
      </c>
      <c r="C22" s="11">
        <v>59.726500000000001</v>
      </c>
      <c r="D22" s="11">
        <v>7.7411000000000003</v>
      </c>
      <c r="E22" s="11">
        <v>75</v>
      </c>
      <c r="F22" s="11">
        <v>78</v>
      </c>
      <c r="G22" s="11">
        <v>76.168800000000005</v>
      </c>
      <c r="I22" s="11">
        <v>5</v>
      </c>
      <c r="J22" s="11">
        <v>55.055199999999999</v>
      </c>
      <c r="K22" s="11">
        <v>63.330100000000002</v>
      </c>
      <c r="L22" s="11">
        <v>8.2750000000000004</v>
      </c>
      <c r="M22" s="11">
        <v>69</v>
      </c>
      <c r="N22" s="11">
        <v>73</v>
      </c>
      <c r="O22" s="11">
        <v>70.914500000000004</v>
      </c>
    </row>
    <row r="23" spans="1:23" x14ac:dyDescent="0.2">
      <c r="A23" s="11">
        <v>6</v>
      </c>
      <c r="B23" s="11">
        <v>62.5627</v>
      </c>
      <c r="C23" s="11">
        <v>70.303799999999995</v>
      </c>
      <c r="D23" s="11">
        <v>7.7411000000000003</v>
      </c>
      <c r="E23" s="11">
        <v>78</v>
      </c>
      <c r="F23" s="11">
        <v>89</v>
      </c>
      <c r="G23" s="11">
        <v>79.113900000000001</v>
      </c>
      <c r="I23" s="11">
        <v>6</v>
      </c>
      <c r="J23" s="11">
        <v>66.533299999999997</v>
      </c>
      <c r="K23" s="11">
        <v>74.808300000000003</v>
      </c>
      <c r="L23" s="11">
        <v>8.2750000000000004</v>
      </c>
      <c r="M23" s="11">
        <v>71</v>
      </c>
      <c r="N23" s="11">
        <v>80</v>
      </c>
      <c r="O23" s="11">
        <v>77.325599999999994</v>
      </c>
    </row>
    <row r="24" spans="1:23" x14ac:dyDescent="0.2">
      <c r="A24" s="11">
        <v>7</v>
      </c>
      <c r="B24" s="11">
        <v>79.146000000000001</v>
      </c>
      <c r="C24" s="11">
        <v>87.821299999999994</v>
      </c>
      <c r="D24" s="11">
        <v>8.6753999999999998</v>
      </c>
      <c r="E24" s="11">
        <v>77</v>
      </c>
      <c r="F24" s="11">
        <v>87</v>
      </c>
      <c r="G24" s="11">
        <v>82.549599999999998</v>
      </c>
      <c r="I24" s="11">
        <v>7</v>
      </c>
      <c r="J24" s="11">
        <v>79.212699999999998</v>
      </c>
      <c r="K24" s="11">
        <v>88.021500000000003</v>
      </c>
      <c r="L24" s="11">
        <v>8.8087999999999997</v>
      </c>
      <c r="M24" s="11">
        <v>78</v>
      </c>
      <c r="N24" s="11">
        <v>90</v>
      </c>
      <c r="O24" s="11">
        <v>83.545500000000004</v>
      </c>
    </row>
    <row r="25" spans="1:23" x14ac:dyDescent="0.2">
      <c r="A25" s="11">
        <v>8</v>
      </c>
      <c r="B25" s="11">
        <v>90.657499999999999</v>
      </c>
      <c r="C25" s="11">
        <v>99.7333</v>
      </c>
      <c r="D25" s="11">
        <v>9.0757999999999992</v>
      </c>
      <c r="E25" s="11">
        <v>87</v>
      </c>
      <c r="F25" s="11">
        <v>87</v>
      </c>
      <c r="G25" s="11">
        <v>87</v>
      </c>
      <c r="I25" s="11">
        <v>8</v>
      </c>
      <c r="J25" s="11">
        <v>94.427899999999994</v>
      </c>
      <c r="K25" s="11">
        <v>102.7029</v>
      </c>
      <c r="L25" s="11">
        <v>8.2750000000000004</v>
      </c>
      <c r="M25" s="11">
        <v>89</v>
      </c>
      <c r="N25" s="11">
        <v>94</v>
      </c>
      <c r="O25" s="11">
        <v>91.454499999999996</v>
      </c>
    </row>
    <row r="26" spans="1:23" x14ac:dyDescent="0.2">
      <c r="A26" s="11">
        <v>9</v>
      </c>
      <c r="B26" s="11">
        <v>102.96980000000001</v>
      </c>
      <c r="C26" s="11">
        <v>111.3783</v>
      </c>
      <c r="D26" s="11">
        <v>8.4084000000000003</v>
      </c>
      <c r="E26" s="11">
        <v>86</v>
      </c>
      <c r="F26" s="11">
        <v>89</v>
      </c>
      <c r="G26" s="11">
        <v>87.103399999999993</v>
      </c>
      <c r="I26" s="11">
        <v>9</v>
      </c>
      <c r="J26" s="11">
        <v>106.44</v>
      </c>
      <c r="K26" s="11">
        <v>114.44799999999999</v>
      </c>
      <c r="L26" s="11">
        <v>8.0079999999999991</v>
      </c>
      <c r="M26" s="11">
        <v>87</v>
      </c>
      <c r="N26" s="11">
        <v>91</v>
      </c>
      <c r="O26" s="11">
        <v>88.465900000000005</v>
      </c>
    </row>
    <row r="27" spans="1:23" x14ac:dyDescent="0.2">
      <c r="A27" s="11">
        <v>10</v>
      </c>
      <c r="B27" s="11">
        <v>114.48139999999999</v>
      </c>
      <c r="C27" s="11">
        <v>122.88979999999999</v>
      </c>
      <c r="D27" s="11">
        <v>8.4084000000000003</v>
      </c>
      <c r="E27" s="11">
        <v>84</v>
      </c>
      <c r="F27" s="11">
        <v>88</v>
      </c>
      <c r="G27" s="11">
        <v>85.744200000000006</v>
      </c>
      <c r="I27" s="11">
        <v>10</v>
      </c>
      <c r="J27" s="11">
        <v>118.3186</v>
      </c>
      <c r="K27" s="11">
        <v>126.727</v>
      </c>
      <c r="L27" s="11">
        <v>8.4084000000000003</v>
      </c>
      <c r="M27" s="11">
        <v>87</v>
      </c>
      <c r="N27" s="11">
        <v>90</v>
      </c>
      <c r="O27" s="11">
        <v>87.804299999999998</v>
      </c>
    </row>
    <row r="28" spans="1:23" ht="15" x14ac:dyDescent="0.25">
      <c r="A28" s="14" t="s">
        <v>16</v>
      </c>
      <c r="B28" s="11">
        <v>0</v>
      </c>
      <c r="C28" s="11">
        <v>0</v>
      </c>
      <c r="D28" s="11">
        <v>8.3550000000000004</v>
      </c>
      <c r="E28" s="11">
        <v>80.599999999999994</v>
      </c>
      <c r="F28" s="11">
        <v>84.7</v>
      </c>
      <c r="G28" s="11">
        <v>82.2697</v>
      </c>
      <c r="I28" s="14" t="s">
        <v>16</v>
      </c>
      <c r="J28" s="11">
        <v>0</v>
      </c>
      <c r="K28" s="11">
        <v>0</v>
      </c>
      <c r="L28" s="11">
        <v>8.2348999999999997</v>
      </c>
      <c r="M28" s="11">
        <v>75.7</v>
      </c>
      <c r="N28" s="11">
        <v>81.099999999999994</v>
      </c>
      <c r="O28" s="11">
        <v>78.2898</v>
      </c>
      <c r="Q28" s="14" t="s">
        <v>16</v>
      </c>
      <c r="R28" s="11">
        <v>0</v>
      </c>
      <c r="S28" s="11">
        <v>0</v>
      </c>
      <c r="T28" s="11">
        <f>AVERAGE(T19,T20)</f>
        <v>7.8744999999999994</v>
      </c>
      <c r="U28" s="11">
        <f>AVERAGE(U19,U20)</f>
        <v>76.5</v>
      </c>
      <c r="V28" s="11">
        <f>AVERAGE(V19,V20)</f>
        <v>79</v>
      </c>
      <c r="W28" s="11">
        <f>AVERAGE(W19,W20)</f>
        <v>77.786299999999997</v>
      </c>
    </row>
    <row r="29" spans="1:23" s="10" customFormat="1" x14ac:dyDescent="0.2"/>
    <row r="30" spans="1:23" s="12" customFormat="1" ht="15" x14ac:dyDescent="0.25">
      <c r="A30" s="12" t="s">
        <v>0</v>
      </c>
      <c r="B30" s="12" t="s">
        <v>13</v>
      </c>
      <c r="H30" s="13"/>
      <c r="I30" s="12" t="s">
        <v>0</v>
      </c>
      <c r="J30" s="12" t="s">
        <v>14</v>
      </c>
      <c r="P30" s="13"/>
      <c r="Q30" s="12" t="s">
        <v>0</v>
      </c>
      <c r="R30" s="12" t="s">
        <v>15</v>
      </c>
    </row>
    <row r="31" spans="1:23" s="12" customFormat="1" ht="15" x14ac:dyDescent="0.25">
      <c r="A31" s="12" t="s">
        <v>32</v>
      </c>
      <c r="B31" s="12" t="s">
        <v>2</v>
      </c>
      <c r="C31" s="12" t="s">
        <v>3</v>
      </c>
      <c r="D31" s="12" t="s">
        <v>4</v>
      </c>
      <c r="E31" s="12" t="s">
        <v>5</v>
      </c>
      <c r="F31" s="12" t="s">
        <v>6</v>
      </c>
      <c r="G31" s="12" t="s">
        <v>7</v>
      </c>
      <c r="H31" s="13"/>
      <c r="I31" s="12" t="s">
        <v>32</v>
      </c>
      <c r="J31" s="12" t="s">
        <v>2</v>
      </c>
      <c r="K31" s="12" t="s">
        <v>3</v>
      </c>
      <c r="L31" s="12" t="s">
        <v>4</v>
      </c>
      <c r="M31" s="12" t="s">
        <v>5</v>
      </c>
      <c r="N31" s="12" t="s">
        <v>6</v>
      </c>
      <c r="O31" s="12" t="s">
        <v>7</v>
      </c>
      <c r="P31" s="13"/>
      <c r="Q31" s="12" t="s">
        <v>32</v>
      </c>
      <c r="R31" s="12" t="s">
        <v>2</v>
      </c>
      <c r="S31" s="12" t="s">
        <v>3</v>
      </c>
      <c r="T31" s="12" t="s">
        <v>4</v>
      </c>
      <c r="U31" s="12" t="s">
        <v>5</v>
      </c>
      <c r="V31" s="12" t="s">
        <v>6</v>
      </c>
      <c r="W31" s="12" t="s">
        <v>7</v>
      </c>
    </row>
    <row r="32" spans="1:23" ht="15" x14ac:dyDescent="0.25">
      <c r="A32">
        <v>1</v>
      </c>
      <c r="B32">
        <v>4.4710999999999999</v>
      </c>
      <c r="C32">
        <v>12.479200000000001</v>
      </c>
      <c r="D32">
        <v>8.0079999999999991</v>
      </c>
      <c r="E32">
        <v>77</v>
      </c>
      <c r="F32">
        <v>83</v>
      </c>
      <c r="G32">
        <v>81.138499999999993</v>
      </c>
      <c r="I32" s="11">
        <v>1</v>
      </c>
      <c r="J32" s="11">
        <v>0.73409999999999997</v>
      </c>
      <c r="K32" s="11">
        <v>11.278</v>
      </c>
      <c r="L32" s="11">
        <v>10.543900000000001</v>
      </c>
      <c r="M32" s="11">
        <v>71</v>
      </c>
      <c r="N32" s="11">
        <v>75</v>
      </c>
      <c r="O32" s="11">
        <v>73.702399999999997</v>
      </c>
      <c r="Q32" s="11">
        <v>1</v>
      </c>
      <c r="R32" s="11">
        <v>3.8037999999999998</v>
      </c>
      <c r="S32" s="11">
        <v>12.345700000000001</v>
      </c>
      <c r="T32" s="11">
        <v>8.5419</v>
      </c>
      <c r="U32" s="11">
        <v>83</v>
      </c>
      <c r="V32" s="11">
        <v>90</v>
      </c>
      <c r="W32" s="11">
        <v>87.162999999999997</v>
      </c>
    </row>
    <row r="33" spans="1:23" ht="15" x14ac:dyDescent="0.25">
      <c r="A33">
        <v>2</v>
      </c>
      <c r="B33">
        <v>16.7501</v>
      </c>
      <c r="C33">
        <v>24.624700000000001</v>
      </c>
      <c r="D33">
        <v>7.8745000000000003</v>
      </c>
      <c r="E33">
        <v>76</v>
      </c>
      <c r="F33">
        <v>84</v>
      </c>
      <c r="G33">
        <v>80.417599999999993</v>
      </c>
      <c r="I33" s="11">
        <v>2</v>
      </c>
      <c r="J33" s="11">
        <v>24.758099999999999</v>
      </c>
      <c r="K33" s="11">
        <v>33.567</v>
      </c>
      <c r="L33" s="11">
        <v>8.8087999999999997</v>
      </c>
      <c r="M33" s="11">
        <v>63</v>
      </c>
      <c r="N33" s="11">
        <v>77</v>
      </c>
      <c r="O33" s="11">
        <v>68.101799999999997</v>
      </c>
      <c r="Q33" s="11">
        <v>2</v>
      </c>
      <c r="R33" s="11">
        <v>15.815799999999999</v>
      </c>
      <c r="S33" s="11">
        <v>24.491199999999999</v>
      </c>
      <c r="T33" s="11">
        <v>8.6753999999999998</v>
      </c>
      <c r="U33" s="11">
        <v>79</v>
      </c>
      <c r="V33" s="11">
        <v>88</v>
      </c>
      <c r="W33" s="11">
        <v>82.483500000000006</v>
      </c>
    </row>
    <row r="34" spans="1:23" ht="15" x14ac:dyDescent="0.25">
      <c r="A34">
        <v>3</v>
      </c>
      <c r="B34">
        <v>27.160499999999999</v>
      </c>
      <c r="C34">
        <v>35.435499999999998</v>
      </c>
      <c r="D34">
        <v>8.2750000000000004</v>
      </c>
      <c r="E34">
        <v>76</v>
      </c>
      <c r="F34">
        <v>77</v>
      </c>
      <c r="G34">
        <v>76.753100000000003</v>
      </c>
      <c r="I34" s="11">
        <v>3</v>
      </c>
      <c r="J34" s="11">
        <v>37.837899999999998</v>
      </c>
      <c r="K34" s="11">
        <v>46.112900000000003</v>
      </c>
      <c r="L34" s="11">
        <v>8.2750000000000004</v>
      </c>
      <c r="M34" s="11">
        <v>60</v>
      </c>
      <c r="N34" s="11">
        <v>64</v>
      </c>
      <c r="O34" s="11">
        <v>62.265999999999998</v>
      </c>
      <c r="Q34" s="11">
        <v>3</v>
      </c>
      <c r="R34" s="11">
        <v>29.162600000000001</v>
      </c>
      <c r="S34" s="11">
        <v>37.7044</v>
      </c>
      <c r="T34" s="11">
        <v>8.5419</v>
      </c>
      <c r="U34" s="11">
        <v>78</v>
      </c>
      <c r="V34" s="11">
        <v>89</v>
      </c>
      <c r="W34" s="11">
        <v>79.121200000000002</v>
      </c>
    </row>
    <row r="35" spans="1:23" ht="15" x14ac:dyDescent="0.25">
      <c r="A35">
        <v>4</v>
      </c>
      <c r="B35">
        <v>39.706499999999998</v>
      </c>
      <c r="C35">
        <v>48.915700000000001</v>
      </c>
      <c r="D35">
        <v>9.2091999999999992</v>
      </c>
      <c r="E35">
        <v>77</v>
      </c>
      <c r="F35">
        <v>78</v>
      </c>
      <c r="G35">
        <v>77.881200000000007</v>
      </c>
      <c r="I35" s="11">
        <v>4</v>
      </c>
      <c r="J35" s="11">
        <v>53.587000000000003</v>
      </c>
      <c r="K35" s="11">
        <v>61.9955</v>
      </c>
      <c r="L35" s="11">
        <v>8.4084000000000003</v>
      </c>
      <c r="M35" s="11">
        <v>60</v>
      </c>
      <c r="N35" s="11">
        <v>72</v>
      </c>
      <c r="O35" s="11">
        <v>68.2941</v>
      </c>
      <c r="Q35" s="11">
        <v>4</v>
      </c>
      <c r="R35" s="11">
        <v>41.708500000000001</v>
      </c>
      <c r="S35" s="11">
        <v>50.517299999999999</v>
      </c>
      <c r="T35" s="11">
        <v>8.8087999999999997</v>
      </c>
      <c r="U35" s="11">
        <v>73</v>
      </c>
      <c r="V35" s="11">
        <v>80</v>
      </c>
      <c r="W35" s="11">
        <v>77.145799999999994</v>
      </c>
    </row>
    <row r="36" spans="1:23" ht="15" x14ac:dyDescent="0.25">
      <c r="A36">
        <v>5</v>
      </c>
      <c r="B36">
        <v>52.519300000000001</v>
      </c>
      <c r="C36">
        <v>62.395899999999997</v>
      </c>
      <c r="D36">
        <v>9.8765999999999998</v>
      </c>
      <c r="E36">
        <v>78</v>
      </c>
      <c r="F36">
        <v>79</v>
      </c>
      <c r="G36">
        <v>78.316800000000001</v>
      </c>
      <c r="I36" s="11">
        <v>5</v>
      </c>
      <c r="J36" s="11">
        <v>68.2684</v>
      </c>
      <c r="K36" s="11">
        <v>77.210700000000003</v>
      </c>
      <c r="L36" s="11">
        <v>8.9422999999999995</v>
      </c>
      <c r="M36" s="11">
        <v>66</v>
      </c>
      <c r="N36" s="11">
        <v>72</v>
      </c>
      <c r="O36" s="11">
        <v>69.578900000000004</v>
      </c>
      <c r="Q36" s="11">
        <v>5</v>
      </c>
      <c r="R36" s="11">
        <v>54.921700000000001</v>
      </c>
      <c r="S36" s="11">
        <v>63.330100000000002</v>
      </c>
      <c r="T36" s="11">
        <v>8.4084000000000003</v>
      </c>
      <c r="U36" s="11">
        <v>72</v>
      </c>
      <c r="V36" s="11">
        <v>73</v>
      </c>
      <c r="W36" s="11">
        <v>72.718800000000002</v>
      </c>
    </row>
    <row r="37" spans="1:23" ht="15" x14ac:dyDescent="0.25">
      <c r="A37">
        <v>6</v>
      </c>
      <c r="B37">
        <v>64.798299999999998</v>
      </c>
      <c r="C37">
        <v>77.344200000000001</v>
      </c>
      <c r="D37">
        <v>12.5459</v>
      </c>
      <c r="E37">
        <v>79</v>
      </c>
      <c r="F37">
        <v>89</v>
      </c>
      <c r="G37">
        <v>80.928600000000003</v>
      </c>
      <c r="I37" s="11">
        <v>6</v>
      </c>
      <c r="J37" s="11">
        <v>81.214699999999993</v>
      </c>
      <c r="K37" s="11">
        <v>89.222700000000003</v>
      </c>
      <c r="L37" s="11">
        <v>8.0079999999999991</v>
      </c>
      <c r="M37" s="11">
        <v>68</v>
      </c>
      <c r="N37" s="11">
        <v>76</v>
      </c>
      <c r="O37" s="11">
        <v>70.355599999999995</v>
      </c>
      <c r="Q37" s="11">
        <v>6</v>
      </c>
      <c r="R37" s="11">
        <v>67.0672</v>
      </c>
      <c r="S37" s="11">
        <v>75.876000000000005</v>
      </c>
      <c r="T37" s="11">
        <v>8.8087999999999997</v>
      </c>
      <c r="U37" s="11">
        <v>72</v>
      </c>
      <c r="V37" s="11">
        <v>78</v>
      </c>
      <c r="W37" s="11">
        <v>73.702100000000002</v>
      </c>
    </row>
    <row r="38" spans="1:23" ht="15" x14ac:dyDescent="0.25">
      <c r="A38">
        <v>7</v>
      </c>
      <c r="B38">
        <v>80.680800000000005</v>
      </c>
      <c r="C38">
        <v>90.023499999999999</v>
      </c>
      <c r="D38">
        <v>9.3427000000000007</v>
      </c>
      <c r="E38">
        <v>84</v>
      </c>
      <c r="F38">
        <v>84</v>
      </c>
      <c r="G38">
        <v>84</v>
      </c>
      <c r="I38" s="11">
        <v>7</v>
      </c>
      <c r="J38" s="11">
        <v>93.360200000000006</v>
      </c>
      <c r="K38" s="11">
        <v>101.6352</v>
      </c>
      <c r="L38" s="11">
        <v>8.2750000000000004</v>
      </c>
      <c r="M38" s="11">
        <v>68</v>
      </c>
      <c r="N38" s="11">
        <v>73</v>
      </c>
      <c r="O38" s="11">
        <v>69.258099999999999</v>
      </c>
      <c r="Q38" s="11">
        <v>7</v>
      </c>
      <c r="R38" s="11">
        <v>78.678799999999995</v>
      </c>
      <c r="S38" s="11">
        <v>87.220699999999994</v>
      </c>
      <c r="T38" s="11">
        <v>8.5419</v>
      </c>
      <c r="U38" s="11">
        <v>78</v>
      </c>
      <c r="V38" s="11">
        <v>81</v>
      </c>
      <c r="W38" s="11">
        <v>80.058800000000005</v>
      </c>
    </row>
    <row r="39" spans="1:23" ht="15" x14ac:dyDescent="0.25">
      <c r="A39">
        <v>8</v>
      </c>
      <c r="B39">
        <v>104.17100000000001</v>
      </c>
      <c r="C39">
        <v>111.9121</v>
      </c>
      <c r="D39">
        <v>7.7411000000000003</v>
      </c>
      <c r="E39">
        <v>82</v>
      </c>
      <c r="F39">
        <v>85</v>
      </c>
      <c r="G39">
        <v>83.207300000000004</v>
      </c>
      <c r="I39" s="11">
        <v>8</v>
      </c>
      <c r="J39" s="11">
        <v>106.9739</v>
      </c>
      <c r="K39" s="11">
        <v>115.3823</v>
      </c>
      <c r="L39" s="11">
        <v>8.4084000000000003</v>
      </c>
      <c r="M39" s="11">
        <v>65</v>
      </c>
      <c r="N39" s="11">
        <v>69</v>
      </c>
      <c r="O39" s="11">
        <v>67.087400000000002</v>
      </c>
      <c r="Q39" s="11">
        <v>8</v>
      </c>
      <c r="R39" s="11">
        <v>91.491699999999994</v>
      </c>
      <c r="S39" s="11">
        <v>99.633200000000002</v>
      </c>
      <c r="T39" s="11">
        <v>8.1415000000000006</v>
      </c>
      <c r="U39" s="11">
        <v>73</v>
      </c>
      <c r="V39" s="11">
        <v>79</v>
      </c>
      <c r="W39" s="11">
        <v>78.1935</v>
      </c>
    </row>
    <row r="40" spans="1:23" ht="15" x14ac:dyDescent="0.25">
      <c r="A40">
        <v>9</v>
      </c>
      <c r="B40">
        <v>115.5157</v>
      </c>
      <c r="C40">
        <v>125.1254</v>
      </c>
      <c r="D40">
        <v>9.6096000000000004</v>
      </c>
      <c r="E40">
        <v>83</v>
      </c>
      <c r="F40">
        <v>86</v>
      </c>
      <c r="G40">
        <v>84.434299999999993</v>
      </c>
      <c r="I40" s="11">
        <v>9</v>
      </c>
      <c r="J40" s="11">
        <v>118.71899999999999</v>
      </c>
      <c r="K40" s="11">
        <v>126.0596</v>
      </c>
      <c r="L40" s="11">
        <v>7.3407</v>
      </c>
      <c r="M40" s="11">
        <v>66</v>
      </c>
      <c r="N40" s="11">
        <v>69</v>
      </c>
      <c r="O40" s="11">
        <v>67.55</v>
      </c>
      <c r="Q40" s="11">
        <v>9</v>
      </c>
      <c r="R40" s="11">
        <v>106.8404</v>
      </c>
      <c r="S40" s="11">
        <v>115.64919999999999</v>
      </c>
      <c r="T40" s="11">
        <v>8.8087999999999997</v>
      </c>
      <c r="U40" s="11">
        <v>76</v>
      </c>
      <c r="V40" s="11">
        <v>80</v>
      </c>
      <c r="W40" s="11">
        <v>77.008399999999995</v>
      </c>
    </row>
    <row r="41" spans="1:23" ht="15" x14ac:dyDescent="0.25">
      <c r="A41">
        <v>10</v>
      </c>
      <c r="B41">
        <v>128.46209999999999</v>
      </c>
      <c r="C41">
        <v>137.6713</v>
      </c>
      <c r="D41">
        <v>9.2091999999999992</v>
      </c>
      <c r="E41">
        <v>86</v>
      </c>
      <c r="F41">
        <v>86</v>
      </c>
      <c r="G41">
        <v>86</v>
      </c>
      <c r="I41" s="11">
        <v>10</v>
      </c>
      <c r="J41" s="11">
        <v>131.5318</v>
      </c>
      <c r="K41" s="11">
        <v>138.07169999999999</v>
      </c>
      <c r="L41" s="11">
        <v>6.5399000000000003</v>
      </c>
      <c r="M41" s="11">
        <v>66</v>
      </c>
      <c r="N41" s="11">
        <v>76</v>
      </c>
      <c r="O41" s="11">
        <v>74.244399999999999</v>
      </c>
      <c r="Q41" s="11">
        <v>10</v>
      </c>
      <c r="R41" s="11">
        <v>120.0536</v>
      </c>
      <c r="S41" s="11">
        <v>128.72900000000001</v>
      </c>
      <c r="T41" s="11">
        <v>8.6753999999999998</v>
      </c>
      <c r="U41" s="11">
        <v>73</v>
      </c>
      <c r="V41" s="11">
        <v>77</v>
      </c>
      <c r="W41" s="11">
        <v>75.734700000000004</v>
      </c>
    </row>
    <row r="42" spans="1:23" ht="15" x14ac:dyDescent="0.25">
      <c r="A42" s="14" t="s">
        <v>16</v>
      </c>
      <c r="B42">
        <v>0</v>
      </c>
      <c r="C42">
        <v>0</v>
      </c>
      <c r="D42">
        <v>9.1692</v>
      </c>
      <c r="E42">
        <v>79.8</v>
      </c>
      <c r="F42">
        <v>83.1</v>
      </c>
      <c r="G42">
        <v>81.307699999999997</v>
      </c>
      <c r="I42" s="14" t="s">
        <v>16</v>
      </c>
      <c r="J42" s="11">
        <v>0</v>
      </c>
      <c r="K42" s="11">
        <v>0</v>
      </c>
      <c r="L42" s="11">
        <v>8.3550000000000004</v>
      </c>
      <c r="M42" s="11">
        <v>65.3</v>
      </c>
      <c r="N42" s="11">
        <v>72.3</v>
      </c>
      <c r="O42" s="11">
        <v>69.043899999999994</v>
      </c>
      <c r="Q42" s="14" t="s">
        <v>16</v>
      </c>
      <c r="R42" s="11">
        <v>0</v>
      </c>
      <c r="S42" s="11">
        <v>0</v>
      </c>
      <c r="T42" s="11">
        <v>8.5952999999999999</v>
      </c>
      <c r="U42" s="11">
        <v>75.7</v>
      </c>
      <c r="V42" s="11">
        <v>81.5</v>
      </c>
      <c r="W42" s="11">
        <v>78.332999999999998</v>
      </c>
    </row>
  </sheetData>
  <mergeCells count="3">
    <mergeCell ref="A1:G1"/>
    <mergeCell ref="I1:O1"/>
    <mergeCell ref="Q1:W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4"/>
  <sheetViews>
    <sheetView tabSelected="1" zoomScale="85" zoomScaleNormal="85" workbookViewId="0">
      <selection activeCell="G19" sqref="G19:G22"/>
    </sheetView>
  </sheetViews>
  <sheetFormatPr defaultRowHeight="15" x14ac:dyDescent="0.25"/>
  <cols>
    <col min="1" max="1" width="14.5703125" bestFit="1" customWidth="1"/>
    <col min="2" max="2" width="8.7109375" style="17" bestFit="1" customWidth="1"/>
    <col min="3" max="3" width="8.28515625" style="17" bestFit="1" customWidth="1"/>
    <col min="4" max="4" width="8.5703125" style="17" bestFit="1" customWidth="1"/>
    <col min="5" max="5" width="9" style="17" bestFit="1" customWidth="1"/>
    <col min="6" max="6" width="8.42578125" style="17" bestFit="1" customWidth="1"/>
    <col min="7" max="7" width="59.85546875" style="4" bestFit="1" customWidth="1"/>
    <col min="8" max="8" width="6.85546875" bestFit="1" customWidth="1"/>
    <col min="9" max="9" width="15.85546875" bestFit="1" customWidth="1"/>
    <col min="10" max="10" width="8.140625" bestFit="1" customWidth="1"/>
    <col min="11" max="12" width="5.140625" bestFit="1" customWidth="1"/>
    <col min="13" max="13" width="8.140625" bestFit="1" customWidth="1"/>
    <col min="14" max="14" width="6.85546875" bestFit="1" customWidth="1"/>
    <col min="15" max="15" width="15.28515625" bestFit="1" customWidth="1"/>
    <col min="16" max="16" width="8.140625" bestFit="1" customWidth="1"/>
    <col min="17" max="18" width="5.140625" bestFit="1" customWidth="1"/>
    <col min="19" max="19" width="8.140625" bestFit="1" customWidth="1"/>
  </cols>
  <sheetData>
    <row r="1" spans="1:7" x14ac:dyDescent="0.25">
      <c r="A1" s="8"/>
      <c r="B1" s="16"/>
      <c r="C1" s="16"/>
      <c r="D1" s="16"/>
      <c r="E1" s="16"/>
      <c r="F1" s="16"/>
      <c r="G1" s="7" t="s">
        <v>30</v>
      </c>
    </row>
    <row r="2" spans="1:7" x14ac:dyDescent="0.25">
      <c r="A2" s="1" t="s">
        <v>24</v>
      </c>
      <c r="B2" s="17" t="s">
        <v>19</v>
      </c>
      <c r="C2" s="17" t="s">
        <v>20</v>
      </c>
      <c r="D2" s="17" t="s">
        <v>21</v>
      </c>
      <c r="E2" s="17" t="s">
        <v>28</v>
      </c>
      <c r="F2" s="17" t="s">
        <v>22</v>
      </c>
    </row>
    <row r="3" spans="1:7" x14ac:dyDescent="0.25">
      <c r="A3" t="s">
        <v>17</v>
      </c>
      <c r="B3" s="18">
        <f>Compiled!$D$14</f>
        <v>8.2349199999999989</v>
      </c>
      <c r="C3" s="18">
        <f>Compiled!$E$14</f>
        <v>75.599999999999994</v>
      </c>
      <c r="D3" s="18">
        <f>Compiled!$F$14</f>
        <v>80.8</v>
      </c>
      <c r="E3" s="17">
        <f>D3-C3</f>
        <v>5.2000000000000028</v>
      </c>
      <c r="F3" s="18">
        <f>Compiled!$G$14</f>
        <v>77.427160000000001</v>
      </c>
    </row>
    <row r="4" spans="1:7" x14ac:dyDescent="0.25">
      <c r="A4" t="s">
        <v>18</v>
      </c>
      <c r="B4" s="18">
        <f>Compiled!$D$42</f>
        <v>9.1692</v>
      </c>
      <c r="C4" s="18">
        <f>Compiled!$E$42</f>
        <v>79.8</v>
      </c>
      <c r="D4" s="18">
        <f>Compiled!$F$42</f>
        <v>83.1</v>
      </c>
      <c r="E4" s="17">
        <f>D4-C4</f>
        <v>3.2999999999999972</v>
      </c>
      <c r="F4" s="18">
        <f>Compiled!$G$42</f>
        <v>81.307699999999997</v>
      </c>
    </row>
    <row r="5" spans="1:7" x14ac:dyDescent="0.25">
      <c r="A5" s="2" t="s">
        <v>27</v>
      </c>
      <c r="B5" s="17">
        <f>B3-B4</f>
        <v>-0.93428000000000111</v>
      </c>
      <c r="E5" s="17">
        <f t="shared" ref="E5:F5" si="0">E3-E4</f>
        <v>1.9000000000000057</v>
      </c>
      <c r="F5" s="17">
        <f t="shared" si="0"/>
        <v>-3.8805399999999963</v>
      </c>
      <c r="G5" s="5"/>
    </row>
    <row r="6" spans="1:7" x14ac:dyDescent="0.25">
      <c r="A6" s="2"/>
      <c r="G6" s="25" t="s">
        <v>36</v>
      </c>
    </row>
    <row r="7" spans="1:7" x14ac:dyDescent="0.25">
      <c r="A7" s="1" t="s">
        <v>24</v>
      </c>
      <c r="B7" s="17" t="s">
        <v>19</v>
      </c>
      <c r="C7" s="17" t="s">
        <v>20</v>
      </c>
      <c r="D7" s="17" t="s">
        <v>21</v>
      </c>
      <c r="E7" s="17" t="s">
        <v>28</v>
      </c>
      <c r="F7" s="17" t="s">
        <v>22</v>
      </c>
      <c r="G7" s="26"/>
    </row>
    <row r="8" spans="1:7" x14ac:dyDescent="0.25">
      <c r="A8" t="s">
        <v>23</v>
      </c>
      <c r="B8" s="18">
        <f>Compiled!$D$28</f>
        <v>8.3550000000000004</v>
      </c>
      <c r="C8" s="18">
        <f>Compiled!$E$28</f>
        <v>80.599999999999994</v>
      </c>
      <c r="D8" s="18">
        <f>Compiled!$F$28</f>
        <v>84.7</v>
      </c>
      <c r="E8" s="17">
        <f>D8-C8</f>
        <v>4.1000000000000085</v>
      </c>
      <c r="F8" s="18">
        <f>Compiled!$G$28</f>
        <v>82.2697</v>
      </c>
      <c r="G8" s="26"/>
    </row>
    <row r="9" spans="1:7" x14ac:dyDescent="0.25">
      <c r="A9" t="s">
        <v>18</v>
      </c>
      <c r="B9" s="18">
        <f>Compiled!$D$42</f>
        <v>9.1692</v>
      </c>
      <c r="C9" s="18">
        <f>Compiled!$E$42</f>
        <v>79.8</v>
      </c>
      <c r="D9" s="18">
        <f>Compiled!$F$42</f>
        <v>83.1</v>
      </c>
      <c r="E9" s="17">
        <f>D9-C9</f>
        <v>3.2999999999999972</v>
      </c>
      <c r="F9" s="18">
        <f>Compiled!$G$42</f>
        <v>81.307699999999997</v>
      </c>
      <c r="G9" s="26"/>
    </row>
    <row r="10" spans="1:7" x14ac:dyDescent="0.25">
      <c r="A10" s="2" t="s">
        <v>27</v>
      </c>
      <c r="B10" s="17">
        <f>B8-B9</f>
        <v>-0.81419999999999959</v>
      </c>
      <c r="E10" s="17">
        <f t="shared" ref="E10" si="1">E8-E9</f>
        <v>0.80000000000001137</v>
      </c>
      <c r="F10" s="17">
        <f t="shared" ref="F10" si="2">F8-F9</f>
        <v>0.9620000000000033</v>
      </c>
      <c r="G10" s="27"/>
    </row>
    <row r="11" spans="1:7" x14ac:dyDescent="0.25">
      <c r="A11" s="2"/>
      <c r="G11" s="6"/>
    </row>
    <row r="12" spans="1:7" s="1" customFormat="1" x14ac:dyDescent="0.25">
      <c r="A12" s="19" t="s">
        <v>29</v>
      </c>
      <c r="B12" s="30">
        <f>AVERAGE(B5, B10)</f>
        <v>-0.87424000000000035</v>
      </c>
      <c r="C12" s="30"/>
      <c r="D12" s="30"/>
      <c r="E12" s="30">
        <f t="shared" ref="E12:F12" si="3">AVERAGE(E5, E10)</f>
        <v>1.3500000000000085</v>
      </c>
      <c r="F12" s="30">
        <f t="shared" si="3"/>
        <v>-1.4592699999999965</v>
      </c>
      <c r="G12" s="20" t="s">
        <v>33</v>
      </c>
    </row>
    <row r="13" spans="1:7" x14ac:dyDescent="0.25">
      <c r="A13" s="8"/>
      <c r="B13" s="16"/>
      <c r="C13" s="16"/>
      <c r="D13" s="16"/>
      <c r="E13" s="16"/>
      <c r="F13" s="16"/>
    </row>
    <row r="14" spans="1:7" x14ac:dyDescent="0.25">
      <c r="A14" s="1" t="s">
        <v>25</v>
      </c>
      <c r="B14" s="17" t="s">
        <v>19</v>
      </c>
      <c r="C14" s="17" t="s">
        <v>20</v>
      </c>
      <c r="D14" s="17" t="s">
        <v>21</v>
      </c>
      <c r="E14" s="17" t="s">
        <v>28</v>
      </c>
      <c r="F14" s="17" t="s">
        <v>22</v>
      </c>
    </row>
    <row r="15" spans="1:7" x14ac:dyDescent="0.25">
      <c r="A15" t="s">
        <v>17</v>
      </c>
      <c r="B15" s="18">
        <f>Compiled!$L$14</f>
        <v>8.6219999999999999</v>
      </c>
      <c r="C15" s="18">
        <f>Compiled!$M$14</f>
        <v>73.3</v>
      </c>
      <c r="D15" s="18">
        <f>Compiled!$N$14</f>
        <v>80.400000000000006</v>
      </c>
      <c r="E15" s="17">
        <f>D15-C15</f>
        <v>7.1000000000000085</v>
      </c>
      <c r="F15" s="18">
        <f>Compiled!$O$14</f>
        <v>76.412300000000002</v>
      </c>
    </row>
    <row r="16" spans="1:7" x14ac:dyDescent="0.25">
      <c r="A16" t="s">
        <v>18</v>
      </c>
      <c r="B16" s="18">
        <f>Compiled!$L$42</f>
        <v>8.3550000000000004</v>
      </c>
      <c r="C16" s="18">
        <f>Compiled!$M$42</f>
        <v>65.3</v>
      </c>
      <c r="D16" s="18">
        <f>Compiled!$N$42</f>
        <v>72.3</v>
      </c>
      <c r="E16" s="17">
        <f>D16-C16</f>
        <v>7</v>
      </c>
      <c r="F16" s="18">
        <f>Compiled!$O$42</f>
        <v>69.043899999999994</v>
      </c>
    </row>
    <row r="17" spans="1:7" x14ac:dyDescent="0.25">
      <c r="A17" s="2" t="s">
        <v>27</v>
      </c>
      <c r="B17" s="17">
        <f>B15-B16</f>
        <v>0.26699999999999946</v>
      </c>
      <c r="E17" s="17">
        <f t="shared" ref="E17:F17" si="4">E15-E16</f>
        <v>0.10000000000000853</v>
      </c>
      <c r="F17" s="17">
        <f t="shared" si="4"/>
        <v>7.3684000000000083</v>
      </c>
    </row>
    <row r="18" spans="1:7" ht="15" customHeight="1" x14ac:dyDescent="0.25"/>
    <row r="19" spans="1:7" x14ac:dyDescent="0.25">
      <c r="A19" s="1" t="s">
        <v>25</v>
      </c>
      <c r="B19" s="17" t="s">
        <v>19</v>
      </c>
      <c r="C19" s="17" t="s">
        <v>20</v>
      </c>
      <c r="D19" s="17" t="s">
        <v>21</v>
      </c>
      <c r="E19" s="17" t="s">
        <v>28</v>
      </c>
      <c r="F19" s="17" t="s">
        <v>22</v>
      </c>
      <c r="G19" s="25" t="s">
        <v>35</v>
      </c>
    </row>
    <row r="20" spans="1:7" x14ac:dyDescent="0.25">
      <c r="A20" t="s">
        <v>23</v>
      </c>
      <c r="B20" s="18">
        <f>Compiled!$L$28</f>
        <v>8.2348999999999997</v>
      </c>
      <c r="C20" s="18">
        <f>Compiled!$M$28</f>
        <v>75.7</v>
      </c>
      <c r="D20" s="18">
        <f>Compiled!$N$28</f>
        <v>81.099999999999994</v>
      </c>
      <c r="E20" s="17">
        <f>D20-C20</f>
        <v>5.3999999999999915</v>
      </c>
      <c r="F20" s="18">
        <f>Compiled!$O$28</f>
        <v>78.2898</v>
      </c>
      <c r="G20" s="26"/>
    </row>
    <row r="21" spans="1:7" x14ac:dyDescent="0.25">
      <c r="A21" t="s">
        <v>18</v>
      </c>
      <c r="B21" s="18">
        <f>Compiled!$L$42</f>
        <v>8.3550000000000004</v>
      </c>
      <c r="C21" s="18">
        <f>Compiled!$M$42</f>
        <v>65.3</v>
      </c>
      <c r="D21" s="18">
        <f>Compiled!$N$42</f>
        <v>72.3</v>
      </c>
      <c r="E21" s="17">
        <f>D21-C21</f>
        <v>7</v>
      </c>
      <c r="F21" s="18">
        <f>Compiled!$O$42</f>
        <v>69.043899999999994</v>
      </c>
      <c r="G21" s="26"/>
    </row>
    <row r="22" spans="1:7" x14ac:dyDescent="0.25">
      <c r="A22" s="2" t="s">
        <v>27</v>
      </c>
      <c r="B22" s="17">
        <f>B20-B21</f>
        <v>-0.12010000000000076</v>
      </c>
      <c r="E22" s="17">
        <f t="shared" ref="E22:F22" si="5">E20-E21</f>
        <v>-1.6000000000000085</v>
      </c>
      <c r="F22" s="17">
        <f t="shared" si="5"/>
        <v>9.245900000000006</v>
      </c>
      <c r="G22" s="27"/>
    </row>
    <row r="23" spans="1:7" x14ac:dyDescent="0.25">
      <c r="A23" s="2"/>
      <c r="G23" s="23"/>
    </row>
    <row r="24" spans="1:7" s="1" customFormat="1" x14ac:dyDescent="0.25">
      <c r="A24" s="19" t="s">
        <v>29</v>
      </c>
      <c r="B24" s="30">
        <f>AVERAGE(B17, B22)</f>
        <v>7.3449999999999349E-2</v>
      </c>
      <c r="C24" s="30"/>
      <c r="D24" s="30"/>
      <c r="E24" s="30">
        <f t="shared" ref="E24:F24" si="6">AVERAGE(E17, E22)</f>
        <v>-0.75</v>
      </c>
      <c r="F24" s="30">
        <f t="shared" si="6"/>
        <v>8.3071500000000071</v>
      </c>
      <c r="G24" s="20" t="s">
        <v>33</v>
      </c>
    </row>
    <row r="25" spans="1:7" x14ac:dyDescent="0.25">
      <c r="A25" s="8"/>
      <c r="B25" s="16"/>
      <c r="C25" s="16"/>
      <c r="D25" s="16"/>
      <c r="E25" s="16"/>
      <c r="F25" s="16"/>
    </row>
    <row r="26" spans="1:7" x14ac:dyDescent="0.25">
      <c r="A26" s="1" t="s">
        <v>26</v>
      </c>
      <c r="B26" s="17" t="s">
        <v>19</v>
      </c>
      <c r="C26" s="17" t="s">
        <v>20</v>
      </c>
      <c r="D26" s="17" t="s">
        <v>21</v>
      </c>
      <c r="E26" s="17" t="s">
        <v>28</v>
      </c>
      <c r="F26" s="17" t="s">
        <v>22</v>
      </c>
    </row>
    <row r="27" spans="1:7" x14ac:dyDescent="0.25">
      <c r="A27" t="s">
        <v>17</v>
      </c>
      <c r="B27" s="18">
        <f>Compiled!$T$14</f>
        <v>9.0223999999999993</v>
      </c>
      <c r="C27" s="18">
        <f>Compiled!$U$14</f>
        <v>67.099999999999994</v>
      </c>
      <c r="D27" s="18">
        <f>Compiled!$V$14</f>
        <v>72.599999999999994</v>
      </c>
      <c r="E27" s="17">
        <f>D27-C27</f>
        <v>5.5</v>
      </c>
      <c r="F27" s="18">
        <f>Compiled!$W$14</f>
        <v>69.796999999999997</v>
      </c>
    </row>
    <row r="28" spans="1:7" x14ac:dyDescent="0.25">
      <c r="A28" t="s">
        <v>18</v>
      </c>
      <c r="B28" s="18">
        <f>Compiled!$T$42</f>
        <v>8.5952999999999999</v>
      </c>
      <c r="C28" s="18">
        <f>Compiled!$U$42</f>
        <v>75.7</v>
      </c>
      <c r="D28" s="18">
        <f>Compiled!$V$42</f>
        <v>81.5</v>
      </c>
      <c r="E28" s="17">
        <f>D28-C28</f>
        <v>5.7999999999999972</v>
      </c>
      <c r="F28" s="18">
        <f>Compiled!$W$42</f>
        <v>78.332999999999998</v>
      </c>
    </row>
    <row r="29" spans="1:7" x14ac:dyDescent="0.25">
      <c r="A29" s="2" t="s">
        <v>27</v>
      </c>
      <c r="B29" s="17">
        <f>B27-B28</f>
        <v>0.42709999999999937</v>
      </c>
      <c r="E29" s="17">
        <f t="shared" ref="E29:F29" si="7">E27-E28</f>
        <v>-0.29999999999999716</v>
      </c>
      <c r="F29" s="17">
        <f t="shared" si="7"/>
        <v>-8.5360000000000014</v>
      </c>
      <c r="G29" s="22"/>
    </row>
    <row r="31" spans="1:7" ht="15" customHeight="1" x14ac:dyDescent="0.25">
      <c r="A31" s="1" t="s">
        <v>26</v>
      </c>
      <c r="B31" s="17" t="s">
        <v>19</v>
      </c>
      <c r="C31" s="17" t="s">
        <v>20</v>
      </c>
      <c r="D31" s="17" t="s">
        <v>21</v>
      </c>
      <c r="E31" s="17" t="s">
        <v>28</v>
      </c>
      <c r="F31" s="17" t="s">
        <v>22</v>
      </c>
      <c r="G31" s="25" t="s">
        <v>34</v>
      </c>
    </row>
    <row r="32" spans="1:7" x14ac:dyDescent="0.25">
      <c r="A32" t="s">
        <v>23</v>
      </c>
      <c r="B32" s="18">
        <f>Compiled!$T$28</f>
        <v>7.8744999999999994</v>
      </c>
      <c r="C32" s="18">
        <f>Compiled!$U$28</f>
        <v>76.5</v>
      </c>
      <c r="D32" s="18">
        <f>Compiled!$V$28</f>
        <v>79</v>
      </c>
      <c r="E32" s="17">
        <f>D32-C32</f>
        <v>2.5</v>
      </c>
      <c r="F32" s="18">
        <f>Compiled!$W$28</f>
        <v>77.786299999999997</v>
      </c>
      <c r="G32" s="26"/>
    </row>
    <row r="33" spans="1:17" x14ac:dyDescent="0.25">
      <c r="A33" t="s">
        <v>18</v>
      </c>
      <c r="B33" s="18">
        <f>Compiled!$T$42</f>
        <v>8.5952999999999999</v>
      </c>
      <c r="C33" s="18">
        <f>Compiled!$U$42</f>
        <v>75.7</v>
      </c>
      <c r="D33" s="18">
        <f>Compiled!$V$42</f>
        <v>81.5</v>
      </c>
      <c r="E33" s="17">
        <f>D33-C33</f>
        <v>5.7999999999999972</v>
      </c>
      <c r="F33" s="18">
        <f>Compiled!$W$42</f>
        <v>78.332999999999998</v>
      </c>
      <c r="G33" s="26"/>
    </row>
    <row r="34" spans="1:17" x14ac:dyDescent="0.25">
      <c r="A34" s="2" t="s">
        <v>27</v>
      </c>
      <c r="B34" s="17">
        <f>B32-B33</f>
        <v>-0.72080000000000055</v>
      </c>
      <c r="E34" s="17">
        <f t="shared" ref="E34:F34" si="8">E32-E33</f>
        <v>-3.2999999999999972</v>
      </c>
      <c r="F34" s="17">
        <f t="shared" si="8"/>
        <v>-0.5467000000000013</v>
      </c>
      <c r="G34" s="27"/>
    </row>
    <row r="35" spans="1:17" x14ac:dyDescent="0.25">
      <c r="A35" s="2"/>
      <c r="G35" s="3"/>
    </row>
    <row r="36" spans="1:17" s="1" customFormat="1" x14ac:dyDescent="0.25">
      <c r="A36" s="19" t="s">
        <v>29</v>
      </c>
      <c r="B36" s="30">
        <f>AVERAGE(B29, B34)</f>
        <v>-0.14685000000000059</v>
      </c>
      <c r="C36" s="30"/>
      <c r="D36" s="30"/>
      <c r="E36" s="30">
        <f t="shared" ref="E36:F36" si="9">AVERAGE(E29, E34)</f>
        <v>-1.7999999999999972</v>
      </c>
      <c r="F36" s="30">
        <f t="shared" si="9"/>
        <v>-4.5413500000000013</v>
      </c>
      <c r="G36" s="20" t="s">
        <v>33</v>
      </c>
    </row>
    <row r="37" spans="1:17" x14ac:dyDescent="0.25">
      <c r="A37" s="8"/>
      <c r="B37" s="16"/>
      <c r="C37" s="16"/>
      <c r="D37" s="16"/>
      <c r="E37" s="16"/>
      <c r="F37" s="16"/>
    </row>
    <row r="39" spans="1:17" s="1" customFormat="1" ht="15" customHeight="1" x14ac:dyDescent="0.25">
      <c r="A39" s="1" t="s">
        <v>31</v>
      </c>
      <c r="B39" s="18">
        <f>AVERAGE(B12, B24, B36)</f>
        <v>-0.31588000000000055</v>
      </c>
      <c r="C39" s="18"/>
      <c r="D39" s="18"/>
      <c r="E39" s="18">
        <f>AVERAGE(E12, E24, E36)</f>
        <v>-0.39999999999999619</v>
      </c>
      <c r="F39" s="18">
        <f>AVERAGE(F12, F24, F36)</f>
        <v>0.76884333333333643</v>
      </c>
      <c r="G39" s="25" t="s">
        <v>37</v>
      </c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r="40" spans="1:17" x14ac:dyDescent="0.25">
      <c r="G40" s="27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1:17" x14ac:dyDescent="0.25">
      <c r="G41" s="2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7" x14ac:dyDescent="0.25">
      <c r="G42" s="28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1:17" x14ac:dyDescent="0.25"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17" x14ac:dyDescent="0.25">
      <c r="H44" s="9"/>
      <c r="I44" s="9"/>
      <c r="J44" s="9"/>
      <c r="K44" s="9"/>
      <c r="L44" s="9"/>
      <c r="M44" s="9"/>
      <c r="N44" s="9"/>
      <c r="O44" s="9"/>
      <c r="P44" s="9"/>
      <c r="Q44" s="9"/>
    </row>
  </sheetData>
  <mergeCells count="4">
    <mergeCell ref="G6:G10"/>
    <mergeCell ref="G19:G22"/>
    <mergeCell ref="G31:G34"/>
    <mergeCell ref="G39:G40"/>
  </mergeCells>
  <conditionalFormatting sqref="B5:F5 B10:F10 B12:F12 B17:F17 B24:F24 B22:F22 B29:F29 B34:F34 B36:F36 B39:F39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7</vt:i4>
      </vt:variant>
    </vt:vector>
  </HeadingPairs>
  <TitlesOfParts>
    <vt:vector size="9" baseType="lpstr">
      <vt:lpstr>Compiled</vt:lpstr>
      <vt:lpstr>Summary</vt:lpstr>
      <vt:lpstr>Compiled!exo1_floor</vt:lpstr>
      <vt:lpstr>Compiled!exo1_wall</vt:lpstr>
      <vt:lpstr>Compiled!exo2_ceiling</vt:lpstr>
      <vt:lpstr>Compiled!exo2_floor</vt:lpstr>
      <vt:lpstr>Compiled!noaid_ceiling</vt:lpstr>
      <vt:lpstr>Compiled!noaid_floor</vt:lpstr>
      <vt:lpstr>Compiled!noaid_wall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Jeong</dc:creator>
  <cp:lastModifiedBy>Andy Jeong</cp:lastModifiedBy>
  <dcterms:created xsi:type="dcterms:W3CDTF">2019-07-13T23:06:40Z</dcterms:created>
  <dcterms:modified xsi:type="dcterms:W3CDTF">2019-07-23T20:11:13Z</dcterms:modified>
</cp:coreProperties>
</file>