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oogleDrive\Research Project_Andy\GUI\ver3. (heart rate)\build1_Python\"/>
    </mc:Choice>
  </mc:AlternateContent>
  <xr:revisionPtr revIDLastSave="0" documentId="13_ncr:1_{1AB16450-A560-43E4-9000-2883E6328611}" xr6:coauthVersionLast="43" xr6:coauthVersionMax="43" xr10:uidLastSave="{00000000-0000-0000-0000-000000000000}"/>
  <bookViews>
    <workbookView xWindow="3120" yWindow="3120" windowWidth="21600" windowHeight="11505" activeTab="1" xr2:uid="{00000000-000D-0000-FFFF-FFFF00000000}"/>
  </bookViews>
  <sheets>
    <sheet name="Compiled" sheetId="1" r:id="rId1"/>
    <sheet name="Summary" sheetId="2" r:id="rId2"/>
  </sheets>
  <definedNames>
    <definedName name="exo1_floor" localSheetId="0">Compiled!$I$2:$O$13</definedName>
    <definedName name="exo1_wall" localSheetId="0">Compiled!$Q$2:$W$13</definedName>
    <definedName name="exo2_ceiling" localSheetId="0">Compiled!$A$16:$G$27</definedName>
    <definedName name="exo2_ceiling" localSheetId="1">Summary!#REF!</definedName>
    <definedName name="exo2_floor" localSheetId="0">Compiled!$I$16:$O$27</definedName>
    <definedName name="noaid_ceiling" localSheetId="0">Compiled!$A$30:$G$41</definedName>
    <definedName name="noaid_ceiling" localSheetId="1">Summary!#REF!</definedName>
    <definedName name="noaid_floor" localSheetId="0">Compiled!$I$30:$O$42</definedName>
    <definedName name="noaid_wall" localSheetId="0">Compiled!$Q$30:$W$41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2" l="1"/>
  <c r="F32" i="2"/>
  <c r="D33" i="2"/>
  <c r="D32" i="2"/>
  <c r="C33" i="2"/>
  <c r="C32" i="2"/>
  <c r="B33" i="2"/>
  <c r="B32" i="2"/>
  <c r="F28" i="2"/>
  <c r="F29" i="2" s="1"/>
  <c r="F27" i="2"/>
  <c r="D28" i="2"/>
  <c r="D27" i="2"/>
  <c r="E27" i="2" s="1"/>
  <c r="C28" i="2"/>
  <c r="C27" i="2"/>
  <c r="B28" i="2"/>
  <c r="B27" i="2"/>
  <c r="B29" i="2" s="1"/>
  <c r="F21" i="2"/>
  <c r="F22" i="2" s="1"/>
  <c r="F20" i="2"/>
  <c r="D21" i="2"/>
  <c r="D20" i="2"/>
  <c r="C21" i="2"/>
  <c r="C20" i="2"/>
  <c r="B21" i="2"/>
  <c r="B20" i="2"/>
  <c r="F16" i="2"/>
  <c r="F15" i="2"/>
  <c r="D16" i="2"/>
  <c r="E16" i="2" s="1"/>
  <c r="D15" i="2"/>
  <c r="C16" i="2"/>
  <c r="C15" i="2"/>
  <c r="B16" i="2"/>
  <c r="B17" i="2" s="1"/>
  <c r="B15" i="2"/>
  <c r="F9" i="2"/>
  <c r="F8" i="2"/>
  <c r="F10" i="2" s="1"/>
  <c r="D9" i="2"/>
  <c r="D8" i="2"/>
  <c r="C9" i="2"/>
  <c r="C8" i="2"/>
  <c r="E8" i="2" s="1"/>
  <c r="B9" i="2"/>
  <c r="B10" i="2" s="1"/>
  <c r="B8" i="2"/>
  <c r="F3" i="2"/>
  <c r="D3" i="2"/>
  <c r="C3" i="2"/>
  <c r="F4" i="2"/>
  <c r="D4" i="2"/>
  <c r="C4" i="2"/>
  <c r="B4" i="2"/>
  <c r="B3" i="2"/>
  <c r="F34" i="2" l="1"/>
  <c r="F36" i="2" s="1"/>
  <c r="E32" i="2"/>
  <c r="E33" i="2"/>
  <c r="B36" i="2"/>
  <c r="B34" i="2"/>
  <c r="E28" i="2"/>
  <c r="E29" i="2" s="1"/>
  <c r="E21" i="2"/>
  <c r="E20" i="2"/>
  <c r="B22" i="2"/>
  <c r="F17" i="2"/>
  <c r="F24" i="2" s="1"/>
  <c r="E15" i="2"/>
  <c r="E17" i="2" s="1"/>
  <c r="E9" i="2"/>
  <c r="E10" i="2" s="1"/>
  <c r="E3" i="2"/>
  <c r="E5" i="2" s="1"/>
  <c r="F5" i="2"/>
  <c r="F12" i="2" s="1"/>
  <c r="E4" i="2"/>
  <c r="B5" i="2"/>
  <c r="B12" i="2"/>
  <c r="B24" i="2"/>
  <c r="E34" i="2" l="1"/>
  <c r="E36" i="2" s="1"/>
  <c r="E22" i="2"/>
  <c r="E24" i="2" s="1"/>
  <c r="F39" i="2"/>
  <c r="E12" i="2"/>
  <c r="B39" i="2"/>
  <c r="E39" i="2" l="1"/>
  <c r="G42" i="1" l="1"/>
  <c r="F42" i="1"/>
  <c r="E42" i="1"/>
  <c r="D42" i="1"/>
  <c r="G28" i="1"/>
  <c r="F28" i="1"/>
  <c r="E28" i="1"/>
  <c r="D28" i="1"/>
  <c r="O42" i="1"/>
  <c r="N42" i="1"/>
  <c r="M42" i="1"/>
  <c r="L42" i="1"/>
  <c r="W42" i="1"/>
  <c r="V42" i="1"/>
  <c r="U42" i="1"/>
  <c r="T42" i="1"/>
  <c r="O28" i="1"/>
  <c r="N28" i="1"/>
  <c r="M28" i="1"/>
  <c r="L28" i="1"/>
  <c r="W28" i="1"/>
  <c r="V28" i="1"/>
  <c r="U28" i="1"/>
  <c r="T28" i="1"/>
  <c r="W14" i="1"/>
  <c r="V14" i="1"/>
  <c r="U14" i="1"/>
  <c r="T14" i="1"/>
  <c r="N14" i="1"/>
  <c r="M14" i="1"/>
  <c r="F14" i="1"/>
  <c r="E14" i="1"/>
  <c r="O14" i="1"/>
  <c r="L14" i="1"/>
  <c r="G14" i="1"/>
  <c r="D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o1_floor" type="6" refreshedVersion="6" background="1" saveData="1">
    <textPr codePage="437" sourceFile="D:\GoogleDrive\Research Project_Andy\GUI\ver3. (heart rate)\Results\exo1_floor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exo1_wall" type="6" refreshedVersion="6" background="1" saveData="1">
    <textPr codePage="437" sourceFile="D:\GoogleDrive\Research Project_Andy\GUI\ver3. (heart rate)\Results\exo1_wall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exo2_ceiling" type="6" refreshedVersion="6" background="1" saveData="1">
    <textPr codePage="437" sourceFile="D:\GoogleDrive\Research Project_Andy\GUI\ver3. (heart rate)\Results\exo2_ceiling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00000000-0015-0000-FFFF-FFFF03000000}" name="exo2_floor" type="6" refreshedVersion="6" background="1" saveData="1">
    <textPr codePage="437" sourceFile="D:\GoogleDrive\Research Project_Andy\GUI\ver3. (heart rate)\Results\exo2_floor.csv" tab="0" comma="1">
      <textFields count="7">
        <textField/>
        <textField/>
        <textField/>
        <textField/>
        <textField/>
        <textField/>
        <textField/>
      </textFields>
    </textPr>
  </connection>
  <connection id="5" xr16:uid="{00000000-0015-0000-FFFF-FFFF04000000}" name="noaid_ceiling" type="6" refreshedVersion="6" background="1" saveData="1">
    <textPr codePage="437" sourceFile="D:\GoogleDrive\Research Project_Andy\GUI\ver3. (heart rate)\Results\noaid_ceiling.csv" tab="0" comma="1">
      <textFields count="7">
        <textField/>
        <textField/>
        <textField/>
        <textField/>
        <textField/>
        <textField/>
        <textField/>
      </textFields>
    </textPr>
  </connection>
  <connection id="6" xr16:uid="{00000000-0015-0000-FFFF-FFFF05000000}" name="noaid_floor" type="6" refreshedVersion="6" background="1" saveData="1">
    <textPr codePage="437" sourceFile="D:\GoogleDrive\Research Project_Andy\GUI\ver3. (heart rate)\Results\noaid_floor.csv" tab="0" comma="1">
      <textFields count="7">
        <textField/>
        <textField/>
        <textField/>
        <textField/>
        <textField/>
        <textField/>
        <textField/>
      </textFields>
    </textPr>
  </connection>
  <connection id="7" xr16:uid="{00000000-0015-0000-FFFF-FFFF06000000}" name="noaid_wall" type="6" refreshedVersion="6" background="1" saveData="1">
    <textPr codePage="437" sourceFile="D:\GoogleDrive\Research Project_Andy\GUI\ver3. (heart rate)\Results\noaid_wall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<sst xmlns="http://schemas.openxmlformats.org/spreadsheetml/2006/main" count="159" uniqueCount="38">
  <si>
    <t>Video:</t>
  </si>
  <si>
    <t>exo1_ceiling.mp4</t>
  </si>
  <si>
    <t>Iteration</t>
  </si>
  <si>
    <t>TIME_START [sec]</t>
  </si>
  <si>
    <t>TIME_END [sec]</t>
  </si>
  <si>
    <t>DURATION [sec]</t>
  </si>
  <si>
    <t>MIN_HR [bpm]</t>
  </si>
  <si>
    <t>MAX_HR [bpm]</t>
  </si>
  <si>
    <t>AVG_HR [bpm]</t>
  </si>
  <si>
    <t>exo1_floor.mp4</t>
  </si>
  <si>
    <t>exo1_wall.mp4</t>
  </si>
  <si>
    <t>exo2_ceiling.mp4</t>
  </si>
  <si>
    <t>exo2_floor.mp4</t>
  </si>
  <si>
    <t>exo2_wall.mp4</t>
  </si>
  <si>
    <t>noaid_ceiling.mp4</t>
  </si>
  <si>
    <t>noaid_floor.mp4</t>
  </si>
  <si>
    <t>noaid_wall.mp4</t>
  </si>
  <si>
    <t>AVG</t>
  </si>
  <si>
    <t>Exoskeleton - 1</t>
  </si>
  <si>
    <t>No Aid</t>
  </si>
  <si>
    <t>Duration</t>
  </si>
  <si>
    <t>Min HR</t>
  </si>
  <si>
    <t>max HR</t>
  </si>
  <si>
    <t>avg HR</t>
  </si>
  <si>
    <t>Exoskeleton - 2</t>
  </si>
  <si>
    <t>Ceiling</t>
  </si>
  <si>
    <t>Floor</t>
  </si>
  <si>
    <t>Wall</t>
  </si>
  <si>
    <t>difference</t>
  </si>
  <si>
    <t>range HR</t>
  </si>
  <si>
    <t>avg diff</t>
  </si>
  <si>
    <t>Analysis</t>
  </si>
  <si>
    <t>overall avg diff</t>
  </si>
  <si>
    <r>
      <rPr>
        <b/>
        <sz val="11"/>
        <color rgb="FF0070C0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if less time taken, or smaller HR range WITH exoskeletons</t>
    </r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</si>
  <si>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With exoskeletons, it takes less time and effort (observed by heart rate fluctuations) - upward directional movement</t>
    </r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</si>
  <si>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With exoskeletons, it takes a bit more time and effort (observed by heart rate fluctuations) - downward directional movement</t>
    </r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</si>
  <si>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With exoskeletons, it takes more time but less effort (observed by heart rate fluctuations) - parallel movement</t>
    </r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</si>
  <si>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
exoskeletons allow for less time and force (~ heart 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</si>
</sst>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20" fillId="0" borderId="0" xfId="0" applyFont="1" applyAlignment="1">
      <alignment horizontal="center"/>
    </xf>
    <xf numFmtId="0" fontId="0" fillId="33" borderId="0" xfId="0" applyFill="1"/>
    <xf numFmtId="0" fontId="16" fillId="33" borderId="0" xfId="0" applyFont="1" applyFill="1"/>
    <xf numFmtId="0" fontId="19" fillId="33" borderId="0" xfId="0" applyFont="1" applyFill="1"/>
    <xf numFmtId="0" fontId="0" fillId="0" borderId="0" xfId="0" applyFont="1" applyAlignment="1">
      <alignment wrapText="1"/>
    </xf>
    <xf numFmtId="2" fontId="18" fillId="33" borderId="0" xfId="0" applyNumberFormat="1" applyFont="1" applyFill="1"/>
    <xf numFmtId="2" fontId="18" fillId="0" borderId="0" xfId="0" applyNumberFormat="1" applyFont="1"/>
    <xf numFmtId="2" fontId="20" fillId="0" borderId="0" xfId="0" applyNumberFormat="1" applyFont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0" fillId="0" borderId="0" xfId="0" applyFont="1" applyAlignment="1">
      <alignment horizontal="right"/>
    </xf>
    <xf numFmtId="0" fontId="16" fillId="0" borderId="0" xfId="0" quotePrefix="1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/>
    </xf>
    <xf numFmtId="0" fontId="22" fillId="33" borderId="0" xfId="0" applyFont="1" applyFill="1"/>
    <xf numFmtId="0" fontId="22" fillId="0" borderId="0" xfId="0" applyFont="1"/>
    <xf numFmtId="0" fontId="0" fillId="0" borderId="13" xfId="0" applyBorder="1" applyAlignment="1">
      <alignment vertical="center" wrapText="1"/>
    </xf>
    <xf numFmtId="2" fontId="20" fillId="34" borderId="0" xfId="0" applyNumberFormat="1" applyFont="1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aid_wall" connectionId="7" xr16:uid="{00000000-0016-0000-0000-00000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o1_wall" connectionId="2" xr16:uid="{00000000-0016-0000-0000-000005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aid_floor" connectionId="6" xr16:uid="{00000000-0016-0000-0000-000004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o1_floor" connectionId="1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aid_ceiling" connectionId="5" xr16:uid="{00000000-0016-0000-00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o2_floor" connectionId="4" xr16:uid="{00000000-0016-0000-00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o2_ceiling" connectionId="3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zoomScale="70" zoomScaleNormal="70" workbookViewId="0">
      <selection activeCell="D14" sqref="D14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18.7109375" bestFit="1" customWidth="1"/>
    <col min="4" max="4" width="19" bestFit="1" customWidth="1"/>
    <col min="5" max="5" width="16.85546875" bestFit="1" customWidth="1"/>
    <col min="6" max="6" width="17.7109375" bestFit="1" customWidth="1"/>
    <col min="7" max="7" width="17.28515625" bestFit="1" customWidth="1"/>
    <col min="8" max="8" width="3.28515625" style="9" customWidth="1"/>
    <col min="9" max="9" width="9.7109375" bestFit="1" customWidth="1"/>
    <col min="10" max="10" width="21.85546875" bestFit="1" customWidth="1"/>
    <col min="11" max="11" width="18.7109375" bestFit="1" customWidth="1"/>
    <col min="12" max="12" width="19" bestFit="1" customWidth="1"/>
    <col min="13" max="13" width="16.85546875" bestFit="1" customWidth="1"/>
    <col min="14" max="14" width="17.7109375" bestFit="1" customWidth="1"/>
    <col min="15" max="15" width="17.28515625" bestFit="1" customWidth="1"/>
    <col min="16" max="16" width="3" style="9" customWidth="1"/>
    <col min="17" max="17" width="9.7109375" bestFit="1" customWidth="1"/>
    <col min="18" max="18" width="21.85546875" customWidth="1"/>
    <col min="19" max="19" width="18.7109375" bestFit="1" customWidth="1"/>
    <col min="20" max="20" width="19" bestFit="1" customWidth="1"/>
    <col min="21" max="21" width="16.85546875" customWidth="1"/>
    <col min="22" max="22" width="17.7109375" bestFit="1" customWidth="1"/>
    <col min="23" max="23" width="17.28515625" bestFit="1" customWidth="1"/>
  </cols>
  <sheetData>
    <row r="1" spans="1:23" s="25" customFormat="1" x14ac:dyDescent="0.25">
      <c r="A1" s="23" t="s">
        <v>25</v>
      </c>
      <c r="B1" s="23"/>
      <c r="C1" s="23"/>
      <c r="D1" s="23"/>
      <c r="E1" s="23"/>
      <c r="F1" s="23"/>
      <c r="G1" s="23"/>
      <c r="H1" s="24"/>
      <c r="I1" s="23" t="s">
        <v>26</v>
      </c>
      <c r="J1" s="23"/>
      <c r="K1" s="23"/>
      <c r="L1" s="23"/>
      <c r="M1" s="23"/>
      <c r="N1" s="23"/>
      <c r="O1" s="23"/>
      <c r="P1" s="24"/>
      <c r="Q1" s="23" t="s">
        <v>27</v>
      </c>
      <c r="R1" s="23"/>
      <c r="S1" s="23"/>
      <c r="T1" s="23"/>
      <c r="U1" s="23"/>
      <c r="V1" s="23"/>
      <c r="W1" s="23"/>
    </row>
    <row r="2" spans="1:23" s="2" customFormat="1" x14ac:dyDescent="0.25">
      <c r="A2" s="2" t="s">
        <v>0</v>
      </c>
      <c r="B2" s="2" t="s">
        <v>1</v>
      </c>
      <c r="H2" s="11"/>
      <c r="I2" s="2" t="s">
        <v>0</v>
      </c>
      <c r="J2" s="2" t="s">
        <v>9</v>
      </c>
      <c r="P2" s="11"/>
      <c r="Q2" s="2" t="s">
        <v>0</v>
      </c>
      <c r="R2" s="2" t="s">
        <v>10</v>
      </c>
    </row>
    <row r="3" spans="1:23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1"/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11"/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</row>
    <row r="4" spans="1:23" x14ac:dyDescent="0.25">
      <c r="A4">
        <v>1</v>
      </c>
      <c r="B4">
        <v>2.6692999999999998</v>
      </c>
      <c r="C4">
        <v>9.1759000000000004</v>
      </c>
      <c r="D4">
        <v>6.5065</v>
      </c>
      <c r="E4">
        <v>82</v>
      </c>
      <c r="F4">
        <v>85</v>
      </c>
      <c r="G4">
        <v>83.941000000000003</v>
      </c>
      <c r="I4">
        <v>1</v>
      </c>
      <c r="J4">
        <v>9.7096999999999998</v>
      </c>
      <c r="K4">
        <v>18.718800000000002</v>
      </c>
      <c r="L4">
        <v>9.0090000000000003</v>
      </c>
      <c r="M4">
        <v>84</v>
      </c>
      <c r="N4">
        <v>85</v>
      </c>
      <c r="O4">
        <v>84.486000000000004</v>
      </c>
      <c r="Q4">
        <v>1</v>
      </c>
      <c r="R4">
        <v>11.010999999999999</v>
      </c>
      <c r="S4">
        <v>18.518599999999999</v>
      </c>
      <c r="T4">
        <v>7.5075000000000003</v>
      </c>
      <c r="U4">
        <v>75</v>
      </c>
      <c r="V4">
        <v>77</v>
      </c>
      <c r="W4">
        <v>75.466999999999999</v>
      </c>
    </row>
    <row r="5" spans="1:23" x14ac:dyDescent="0.25">
      <c r="A5">
        <v>2</v>
      </c>
      <c r="B5">
        <v>13.013</v>
      </c>
      <c r="C5">
        <v>19.519600000000001</v>
      </c>
      <c r="D5">
        <v>6.5065</v>
      </c>
      <c r="E5">
        <v>81</v>
      </c>
      <c r="F5">
        <v>85</v>
      </c>
      <c r="G5">
        <v>82.6</v>
      </c>
      <c r="I5">
        <v>2</v>
      </c>
      <c r="J5">
        <v>22.255600000000001</v>
      </c>
      <c r="K5">
        <v>30.2637</v>
      </c>
      <c r="L5">
        <v>8.0079999999999991</v>
      </c>
      <c r="M5">
        <v>65</v>
      </c>
      <c r="N5">
        <v>77</v>
      </c>
      <c r="O5">
        <v>71.947000000000003</v>
      </c>
      <c r="Q5">
        <v>2</v>
      </c>
      <c r="R5">
        <v>23.256599999999999</v>
      </c>
      <c r="S5">
        <v>31.7652</v>
      </c>
      <c r="T5">
        <v>8.5084999999999997</v>
      </c>
      <c r="U5">
        <v>72</v>
      </c>
      <c r="V5">
        <v>75</v>
      </c>
      <c r="W5">
        <v>74.525999999999996</v>
      </c>
    </row>
    <row r="6" spans="1:23" x14ac:dyDescent="0.25">
      <c r="A6">
        <v>3</v>
      </c>
      <c r="B6">
        <v>23.156500000000001</v>
      </c>
      <c r="C6">
        <v>30.664100000000001</v>
      </c>
      <c r="D6">
        <v>7.5075000000000003</v>
      </c>
      <c r="E6">
        <v>81</v>
      </c>
      <c r="F6">
        <v>85</v>
      </c>
      <c r="G6">
        <v>82.375</v>
      </c>
      <c r="I6">
        <v>3</v>
      </c>
      <c r="J6">
        <v>33.567</v>
      </c>
      <c r="K6">
        <v>41.0745</v>
      </c>
      <c r="L6">
        <v>7.5075000000000003</v>
      </c>
      <c r="M6">
        <v>65</v>
      </c>
      <c r="N6">
        <v>67</v>
      </c>
      <c r="O6">
        <v>66.352999999999994</v>
      </c>
      <c r="Q6">
        <v>3</v>
      </c>
      <c r="R6">
        <v>35.6691</v>
      </c>
      <c r="S6">
        <v>44.678100000000001</v>
      </c>
      <c r="T6">
        <v>9.0090000000000003</v>
      </c>
      <c r="U6">
        <v>74</v>
      </c>
      <c r="V6">
        <v>75</v>
      </c>
      <c r="W6">
        <v>74.599999999999994</v>
      </c>
    </row>
    <row r="7" spans="1:23" x14ac:dyDescent="0.25">
      <c r="A7">
        <v>4</v>
      </c>
      <c r="B7">
        <v>34.301000000000002</v>
      </c>
      <c r="C7">
        <v>41.308100000000003</v>
      </c>
      <c r="D7">
        <v>7.0069999999999997</v>
      </c>
      <c r="E7">
        <v>77</v>
      </c>
      <c r="F7">
        <v>77</v>
      </c>
      <c r="G7">
        <v>77</v>
      </c>
      <c r="I7">
        <v>4</v>
      </c>
      <c r="J7">
        <v>44.744799999999998</v>
      </c>
      <c r="K7">
        <v>52.752899999999997</v>
      </c>
      <c r="L7">
        <v>8.0079999999999991</v>
      </c>
      <c r="M7">
        <v>62</v>
      </c>
      <c r="N7">
        <v>68</v>
      </c>
      <c r="O7">
        <v>65.385000000000005</v>
      </c>
      <c r="Q7">
        <v>4</v>
      </c>
      <c r="R7">
        <v>48.748800000000003</v>
      </c>
      <c r="S7">
        <v>57.257399999999997</v>
      </c>
      <c r="T7">
        <v>8.5084999999999997</v>
      </c>
      <c r="U7">
        <v>65</v>
      </c>
      <c r="V7">
        <v>75</v>
      </c>
      <c r="W7">
        <v>70.533000000000001</v>
      </c>
    </row>
    <row r="8" spans="1:23" x14ac:dyDescent="0.25">
      <c r="A8">
        <v>5</v>
      </c>
      <c r="B8">
        <v>44.945</v>
      </c>
      <c r="C8">
        <v>51.952100000000002</v>
      </c>
      <c r="D8">
        <v>7.0069999999999997</v>
      </c>
      <c r="E8">
        <v>75</v>
      </c>
      <c r="F8">
        <v>81</v>
      </c>
      <c r="G8">
        <v>76.400000000000006</v>
      </c>
      <c r="I8">
        <v>5</v>
      </c>
      <c r="J8">
        <v>57.357500000000002</v>
      </c>
      <c r="K8">
        <v>64.864999999999995</v>
      </c>
      <c r="L8">
        <v>7.5075000000000003</v>
      </c>
      <c r="M8">
        <v>62</v>
      </c>
      <c r="N8">
        <v>74</v>
      </c>
      <c r="O8">
        <v>66.234999999999999</v>
      </c>
      <c r="Q8">
        <v>5</v>
      </c>
      <c r="R8">
        <v>60.927700000000002</v>
      </c>
      <c r="S8">
        <v>68.935699999999997</v>
      </c>
      <c r="T8">
        <v>8.0079999999999991</v>
      </c>
      <c r="U8">
        <v>65</v>
      </c>
      <c r="V8">
        <v>71</v>
      </c>
      <c r="W8">
        <v>66.454999999999998</v>
      </c>
    </row>
    <row r="9" spans="1:23" x14ac:dyDescent="0.25">
      <c r="A9">
        <v>6</v>
      </c>
      <c r="B9">
        <v>56.089500000000001</v>
      </c>
      <c r="C9">
        <v>63.096600000000002</v>
      </c>
      <c r="D9">
        <v>7.0069999999999997</v>
      </c>
      <c r="E9">
        <v>75</v>
      </c>
      <c r="F9">
        <v>77</v>
      </c>
      <c r="G9">
        <v>76.132999999999996</v>
      </c>
      <c r="I9">
        <v>6</v>
      </c>
      <c r="J9">
        <v>69.536299999999997</v>
      </c>
      <c r="K9">
        <v>77.043899999999994</v>
      </c>
      <c r="L9">
        <v>7.5075000000000003</v>
      </c>
      <c r="M9">
        <v>81</v>
      </c>
      <c r="N9">
        <v>81</v>
      </c>
      <c r="O9">
        <v>81</v>
      </c>
      <c r="Q9">
        <v>6</v>
      </c>
      <c r="R9">
        <v>72.606099999999998</v>
      </c>
      <c r="S9">
        <v>80.614099999999993</v>
      </c>
      <c r="T9">
        <v>8.0079999999999991</v>
      </c>
      <c r="U9">
        <v>71</v>
      </c>
      <c r="V9">
        <v>71</v>
      </c>
      <c r="W9">
        <v>71</v>
      </c>
    </row>
    <row r="10" spans="1:23" x14ac:dyDescent="0.25">
      <c r="A10">
        <v>7</v>
      </c>
      <c r="B10">
        <v>66.766900000000007</v>
      </c>
      <c r="C10">
        <v>74.2744</v>
      </c>
      <c r="D10">
        <v>7.5075000000000003</v>
      </c>
      <c r="E10">
        <v>72</v>
      </c>
      <c r="F10">
        <v>75</v>
      </c>
      <c r="G10">
        <v>73.941000000000003</v>
      </c>
      <c r="I10">
        <v>7</v>
      </c>
      <c r="J10">
        <v>80.847700000000003</v>
      </c>
      <c r="K10">
        <v>88.355199999999996</v>
      </c>
      <c r="L10">
        <v>7.5075000000000003</v>
      </c>
      <c r="M10">
        <v>75</v>
      </c>
      <c r="N10">
        <v>82</v>
      </c>
      <c r="O10">
        <v>79</v>
      </c>
      <c r="Q10">
        <v>7</v>
      </c>
      <c r="R10">
        <v>84.284499999999994</v>
      </c>
      <c r="S10">
        <v>92.292500000000004</v>
      </c>
      <c r="T10">
        <v>8.0079999999999991</v>
      </c>
      <c r="U10">
        <v>62</v>
      </c>
      <c r="V10">
        <v>71</v>
      </c>
      <c r="W10">
        <v>66</v>
      </c>
    </row>
    <row r="11" spans="1:23" x14ac:dyDescent="0.25">
      <c r="A11">
        <v>8</v>
      </c>
      <c r="B11">
        <v>77.944800000000001</v>
      </c>
      <c r="C11">
        <v>85.452299999999994</v>
      </c>
      <c r="D11">
        <v>7.5075000000000003</v>
      </c>
      <c r="E11">
        <v>72</v>
      </c>
      <c r="F11">
        <v>75</v>
      </c>
      <c r="G11">
        <v>73.570999999999998</v>
      </c>
      <c r="I11">
        <v>8</v>
      </c>
      <c r="J11">
        <v>93.059899999999999</v>
      </c>
      <c r="K11">
        <v>101.06789999999999</v>
      </c>
      <c r="L11">
        <v>8.0079999999999991</v>
      </c>
      <c r="M11">
        <v>75</v>
      </c>
      <c r="N11">
        <v>77</v>
      </c>
      <c r="O11">
        <v>76.599999999999994</v>
      </c>
      <c r="Q11">
        <v>8</v>
      </c>
      <c r="R11">
        <v>96.463300000000004</v>
      </c>
      <c r="S11">
        <v>104.4713</v>
      </c>
      <c r="T11">
        <v>8.0079999999999991</v>
      </c>
      <c r="U11">
        <v>67</v>
      </c>
      <c r="V11">
        <v>71</v>
      </c>
      <c r="W11">
        <v>69.667000000000002</v>
      </c>
    </row>
    <row r="12" spans="1:23" x14ac:dyDescent="0.25">
      <c r="A12">
        <v>9</v>
      </c>
      <c r="B12">
        <v>89.122600000000006</v>
      </c>
      <c r="C12">
        <v>96.630200000000002</v>
      </c>
      <c r="D12">
        <v>7.5075000000000003</v>
      </c>
      <c r="E12">
        <v>72</v>
      </c>
      <c r="F12">
        <v>75</v>
      </c>
      <c r="G12">
        <v>73.5</v>
      </c>
      <c r="I12">
        <v>9</v>
      </c>
      <c r="J12">
        <v>105.87269999999999</v>
      </c>
      <c r="K12">
        <v>113.38030000000001</v>
      </c>
      <c r="L12">
        <v>7.5075000000000003</v>
      </c>
      <c r="M12">
        <v>81</v>
      </c>
      <c r="N12">
        <v>85</v>
      </c>
      <c r="O12">
        <v>82.95</v>
      </c>
      <c r="Q12">
        <v>9</v>
      </c>
      <c r="R12">
        <v>108.1417</v>
      </c>
      <c r="S12">
        <v>116.1497</v>
      </c>
      <c r="T12">
        <v>8.0079999999999991</v>
      </c>
      <c r="U12">
        <v>62</v>
      </c>
      <c r="V12">
        <v>65</v>
      </c>
      <c r="W12">
        <v>63.070999999999998</v>
      </c>
    </row>
    <row r="13" spans="1:23" x14ac:dyDescent="0.25">
      <c r="A13">
        <v>10</v>
      </c>
      <c r="B13">
        <v>100.50069999999999</v>
      </c>
      <c r="C13">
        <v>108.5087</v>
      </c>
      <c r="D13">
        <v>8.0079999999999991</v>
      </c>
      <c r="E13">
        <v>71</v>
      </c>
      <c r="F13">
        <v>76</v>
      </c>
      <c r="G13">
        <v>72.75</v>
      </c>
      <c r="I13">
        <v>10</v>
      </c>
      <c r="J13">
        <v>117.7513</v>
      </c>
      <c r="K13">
        <v>125.7593</v>
      </c>
      <c r="L13">
        <v>8.0079999999999991</v>
      </c>
      <c r="M13">
        <v>82</v>
      </c>
      <c r="N13">
        <v>85</v>
      </c>
      <c r="O13">
        <v>84.332999999999998</v>
      </c>
      <c r="Q13">
        <v>10</v>
      </c>
      <c r="R13">
        <v>120.087</v>
      </c>
      <c r="S13">
        <v>127.5945</v>
      </c>
      <c r="T13">
        <v>7.5075000000000003</v>
      </c>
      <c r="U13">
        <v>65</v>
      </c>
      <c r="V13">
        <v>67</v>
      </c>
      <c r="W13">
        <v>66.356999999999999</v>
      </c>
    </row>
    <row r="14" spans="1:23" s="1" customFormat="1" x14ac:dyDescent="0.25">
      <c r="A14" s="1" t="s">
        <v>17</v>
      </c>
      <c r="D14" s="1">
        <f>AVERAGE(D4:D13)</f>
        <v>7.2071999999999985</v>
      </c>
      <c r="E14" s="1">
        <f>AVERAGE(E4:E13)</f>
        <v>75.8</v>
      </c>
      <c r="F14" s="1">
        <f>AVERAGE(F4:F13)</f>
        <v>79.099999999999994</v>
      </c>
      <c r="G14" s="1">
        <f>AVERAGE(G4:G13)</f>
        <v>77.221100000000007</v>
      </c>
      <c r="H14" s="10"/>
      <c r="I14" s="1" t="s">
        <v>17</v>
      </c>
      <c r="L14" s="1">
        <f>AVERAGE(L4:L13)</f>
        <v>7.8578500000000009</v>
      </c>
      <c r="M14" s="1">
        <f>AVERAGE(M4:M13)</f>
        <v>73.2</v>
      </c>
      <c r="N14" s="1">
        <f>AVERAGE(N4:N13)</f>
        <v>78.099999999999994</v>
      </c>
      <c r="O14" s="1">
        <f>AVERAGE(O4:O13)</f>
        <v>75.828900000000004</v>
      </c>
      <c r="P14" s="10"/>
      <c r="Q14" s="1" t="s">
        <v>17</v>
      </c>
      <c r="T14" s="1">
        <f>AVERAGE(T4:T13)</f>
        <v>8.1080999999999985</v>
      </c>
      <c r="U14" s="1">
        <f>AVERAGE(U4:U13)</f>
        <v>67.8</v>
      </c>
      <c r="V14" s="1">
        <f>AVERAGE(V4:V13)</f>
        <v>71.8</v>
      </c>
      <c r="W14" s="1">
        <f>AVERAGE(W4:W13)</f>
        <v>69.767599999999987</v>
      </c>
    </row>
    <row r="15" spans="1:23" s="9" customFormat="1" x14ac:dyDescent="0.25">
      <c r="U15" s="10"/>
    </row>
    <row r="16" spans="1:23" s="2" customFormat="1" x14ac:dyDescent="0.25">
      <c r="A16" s="2" t="s">
        <v>0</v>
      </c>
      <c r="B16" s="2" t="s">
        <v>11</v>
      </c>
      <c r="H16" s="11"/>
      <c r="I16" s="2" t="s">
        <v>0</v>
      </c>
      <c r="J16" s="2" t="s">
        <v>12</v>
      </c>
      <c r="P16" s="11"/>
    </row>
    <row r="17" spans="1:23" s="2" customFormat="1" x14ac:dyDescent="0.25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11"/>
      <c r="I17" s="2" t="s">
        <v>2</v>
      </c>
      <c r="J17" s="2" t="s">
        <v>3</v>
      </c>
      <c r="K17" s="2" t="s">
        <v>4</v>
      </c>
      <c r="L17" s="2" t="s">
        <v>5</v>
      </c>
      <c r="M17" s="2" t="s">
        <v>6</v>
      </c>
      <c r="N17" s="2" t="s">
        <v>7</v>
      </c>
      <c r="O17" s="2" t="s">
        <v>8</v>
      </c>
      <c r="P17" s="11"/>
      <c r="Q17" s="2" t="s">
        <v>0</v>
      </c>
      <c r="R17" s="2" t="s">
        <v>13</v>
      </c>
    </row>
    <row r="18" spans="1:23" x14ac:dyDescent="0.25">
      <c r="A18">
        <v>1</v>
      </c>
      <c r="B18">
        <v>2.8361999999999998</v>
      </c>
      <c r="C18">
        <v>10.3437</v>
      </c>
      <c r="D18">
        <v>7.5075000000000003</v>
      </c>
      <c r="E18">
        <v>80</v>
      </c>
      <c r="F18">
        <v>81</v>
      </c>
      <c r="G18">
        <v>80.875</v>
      </c>
      <c r="I18">
        <v>1</v>
      </c>
      <c r="J18">
        <v>7.1738999999999997</v>
      </c>
      <c r="K18">
        <v>14.6814</v>
      </c>
      <c r="L18">
        <v>7.5075000000000003</v>
      </c>
      <c r="M18">
        <v>65</v>
      </c>
      <c r="N18">
        <v>72</v>
      </c>
      <c r="O18">
        <v>68.454999999999998</v>
      </c>
      <c r="Q18" t="s">
        <v>2</v>
      </c>
      <c r="R18" t="s">
        <v>3</v>
      </c>
      <c r="S18" t="s">
        <v>4</v>
      </c>
      <c r="T18" t="s">
        <v>5</v>
      </c>
      <c r="U18" t="s">
        <v>6</v>
      </c>
      <c r="V18" t="s">
        <v>7</v>
      </c>
      <c r="W18" t="s">
        <v>8</v>
      </c>
    </row>
    <row r="19" spans="1:23" x14ac:dyDescent="0.25">
      <c r="A19">
        <v>2</v>
      </c>
      <c r="B19">
        <v>13.713699999999999</v>
      </c>
      <c r="C19">
        <v>21.221299999999999</v>
      </c>
      <c r="D19">
        <v>7.5075000000000003</v>
      </c>
      <c r="E19">
        <v>81</v>
      </c>
      <c r="F19">
        <v>82</v>
      </c>
      <c r="G19">
        <v>81.778000000000006</v>
      </c>
      <c r="I19">
        <v>2</v>
      </c>
      <c r="J19">
        <v>18.518599999999999</v>
      </c>
      <c r="K19">
        <v>25.525600000000001</v>
      </c>
      <c r="L19">
        <v>7.0069999999999997</v>
      </c>
      <c r="M19">
        <v>65</v>
      </c>
      <c r="N19">
        <v>75</v>
      </c>
      <c r="O19">
        <v>70.429000000000002</v>
      </c>
      <c r="Q19">
        <v>1</v>
      </c>
      <c r="R19">
        <v>7.7411000000000003</v>
      </c>
      <c r="S19">
        <v>15.7491</v>
      </c>
      <c r="T19">
        <v>8.0079999999999991</v>
      </c>
      <c r="U19">
        <v>76</v>
      </c>
      <c r="V19">
        <v>78</v>
      </c>
      <c r="W19">
        <v>76.533000000000001</v>
      </c>
    </row>
    <row r="20" spans="1:23" x14ac:dyDescent="0.25">
      <c r="A20">
        <v>3</v>
      </c>
      <c r="B20">
        <v>31.264700000000001</v>
      </c>
      <c r="C20">
        <v>38.271700000000003</v>
      </c>
      <c r="D20">
        <v>7.0069999999999997</v>
      </c>
      <c r="E20">
        <v>81</v>
      </c>
      <c r="F20">
        <v>82</v>
      </c>
      <c r="G20">
        <v>81.765000000000001</v>
      </c>
      <c r="I20">
        <v>3</v>
      </c>
      <c r="J20">
        <v>29.195900000000002</v>
      </c>
      <c r="K20">
        <v>37.203899999999997</v>
      </c>
      <c r="L20">
        <v>8.0079999999999991</v>
      </c>
      <c r="M20">
        <v>71</v>
      </c>
      <c r="N20">
        <v>74</v>
      </c>
      <c r="O20">
        <v>71.611000000000004</v>
      </c>
      <c r="Q20">
        <v>2</v>
      </c>
      <c r="R20">
        <v>18.919</v>
      </c>
      <c r="S20">
        <v>25.4255</v>
      </c>
      <c r="T20">
        <v>6.5065</v>
      </c>
      <c r="U20">
        <v>75</v>
      </c>
      <c r="V20">
        <v>77</v>
      </c>
      <c r="W20">
        <v>76.713999999999999</v>
      </c>
    </row>
    <row r="21" spans="1:23" x14ac:dyDescent="0.25">
      <c r="A21">
        <v>4</v>
      </c>
      <c r="B21">
        <v>42.209000000000003</v>
      </c>
      <c r="C21">
        <v>50.216999999999999</v>
      </c>
      <c r="D21">
        <v>8.0079999999999991</v>
      </c>
      <c r="E21">
        <v>77</v>
      </c>
      <c r="F21">
        <v>82</v>
      </c>
      <c r="G21">
        <v>79.2</v>
      </c>
      <c r="I21">
        <v>4</v>
      </c>
      <c r="J21">
        <v>41.0745</v>
      </c>
      <c r="K21">
        <v>48.081499999999998</v>
      </c>
      <c r="L21">
        <v>7.0069999999999997</v>
      </c>
      <c r="M21">
        <v>71</v>
      </c>
      <c r="N21">
        <v>75</v>
      </c>
      <c r="O21">
        <v>73.75</v>
      </c>
    </row>
    <row r="22" spans="1:23" x14ac:dyDescent="0.25">
      <c r="A22">
        <v>5</v>
      </c>
      <c r="B22">
        <v>53.820599999999999</v>
      </c>
      <c r="C22">
        <v>60.327100000000002</v>
      </c>
      <c r="D22">
        <v>6.5065</v>
      </c>
      <c r="E22">
        <v>75</v>
      </c>
      <c r="F22">
        <v>76</v>
      </c>
      <c r="G22">
        <v>75.429000000000002</v>
      </c>
      <c r="I22">
        <v>5</v>
      </c>
      <c r="J22">
        <v>56.389800000000001</v>
      </c>
      <c r="K22">
        <v>63.897399999999998</v>
      </c>
      <c r="L22">
        <v>7.5075000000000003</v>
      </c>
      <c r="M22">
        <v>65</v>
      </c>
      <c r="N22">
        <v>72</v>
      </c>
      <c r="O22">
        <v>70.727000000000004</v>
      </c>
    </row>
    <row r="23" spans="1:23" x14ac:dyDescent="0.25">
      <c r="A23">
        <v>6</v>
      </c>
      <c r="B23">
        <v>64.230999999999995</v>
      </c>
      <c r="C23">
        <v>70.737499999999997</v>
      </c>
      <c r="D23">
        <v>6.5065</v>
      </c>
      <c r="E23">
        <v>75</v>
      </c>
      <c r="F23">
        <v>75</v>
      </c>
      <c r="G23">
        <v>75</v>
      </c>
      <c r="I23">
        <v>6</v>
      </c>
      <c r="J23">
        <v>67.834599999999995</v>
      </c>
      <c r="K23">
        <v>75.342200000000005</v>
      </c>
      <c r="L23">
        <v>7.5075000000000003</v>
      </c>
      <c r="M23">
        <v>75</v>
      </c>
      <c r="N23">
        <v>77</v>
      </c>
      <c r="O23">
        <v>75.875</v>
      </c>
    </row>
    <row r="24" spans="1:23" x14ac:dyDescent="0.25">
      <c r="A24">
        <v>7</v>
      </c>
      <c r="B24">
        <v>81.014499999999998</v>
      </c>
      <c r="C24">
        <v>88.522000000000006</v>
      </c>
      <c r="D24">
        <v>7.5075000000000003</v>
      </c>
      <c r="E24">
        <v>82</v>
      </c>
      <c r="F24">
        <v>87</v>
      </c>
      <c r="G24">
        <v>85.894999999999996</v>
      </c>
      <c r="I24">
        <v>7</v>
      </c>
      <c r="J24">
        <v>80.981099999999998</v>
      </c>
      <c r="K24">
        <v>88.488699999999994</v>
      </c>
      <c r="L24">
        <v>7.5075000000000003</v>
      </c>
      <c r="M24">
        <v>76</v>
      </c>
      <c r="N24">
        <v>88</v>
      </c>
      <c r="O24">
        <v>84.533000000000001</v>
      </c>
    </row>
    <row r="25" spans="1:23" x14ac:dyDescent="0.25">
      <c r="A25">
        <v>8</v>
      </c>
      <c r="B25">
        <v>92.159000000000006</v>
      </c>
      <c r="C25">
        <v>99.666499999999999</v>
      </c>
      <c r="D25">
        <v>7.5075000000000003</v>
      </c>
      <c r="E25">
        <v>87</v>
      </c>
      <c r="F25">
        <v>87</v>
      </c>
      <c r="G25">
        <v>87</v>
      </c>
      <c r="I25">
        <v>8</v>
      </c>
      <c r="J25">
        <v>96.096299999999999</v>
      </c>
      <c r="K25">
        <v>103.60380000000001</v>
      </c>
      <c r="L25">
        <v>7.5075000000000003</v>
      </c>
      <c r="M25">
        <v>85</v>
      </c>
      <c r="N25">
        <v>94</v>
      </c>
      <c r="O25">
        <v>91.259</v>
      </c>
    </row>
    <row r="26" spans="1:23" x14ac:dyDescent="0.25">
      <c r="A26">
        <v>9</v>
      </c>
      <c r="B26">
        <v>104.6048</v>
      </c>
      <c r="C26">
        <v>112.1123</v>
      </c>
      <c r="D26">
        <v>7.5075000000000003</v>
      </c>
      <c r="E26">
        <v>85</v>
      </c>
      <c r="F26">
        <v>88</v>
      </c>
      <c r="G26">
        <v>86.293999999999997</v>
      </c>
      <c r="I26">
        <v>9</v>
      </c>
      <c r="J26">
        <v>107.3075</v>
      </c>
      <c r="K26">
        <v>114.8151</v>
      </c>
      <c r="L26">
        <v>7.5075000000000003</v>
      </c>
      <c r="M26">
        <v>85</v>
      </c>
      <c r="N26">
        <v>87</v>
      </c>
      <c r="O26">
        <v>86.832999999999998</v>
      </c>
    </row>
    <row r="27" spans="1:23" x14ac:dyDescent="0.25">
      <c r="A27">
        <v>10</v>
      </c>
      <c r="B27">
        <v>116.45</v>
      </c>
      <c r="C27">
        <v>123.45699999999999</v>
      </c>
      <c r="D27">
        <v>7.0069999999999997</v>
      </c>
      <c r="E27">
        <v>84</v>
      </c>
      <c r="F27">
        <v>87</v>
      </c>
      <c r="G27">
        <v>85.293999999999997</v>
      </c>
      <c r="I27">
        <v>10</v>
      </c>
      <c r="J27">
        <v>119.5531</v>
      </c>
      <c r="K27">
        <v>127.5612</v>
      </c>
      <c r="L27">
        <v>8.0079999999999991</v>
      </c>
      <c r="M27">
        <v>80</v>
      </c>
      <c r="N27">
        <v>88</v>
      </c>
      <c r="O27">
        <v>85.923000000000002</v>
      </c>
    </row>
    <row r="28" spans="1:23" x14ac:dyDescent="0.25">
      <c r="A28" s="1" t="s">
        <v>17</v>
      </c>
      <c r="D28" s="1">
        <f>AVERAGE(D18:D27)</f>
        <v>7.2572500000000009</v>
      </c>
      <c r="E28" s="1">
        <f>AVERAGE(E18:E27)</f>
        <v>80.7</v>
      </c>
      <c r="F28" s="1">
        <f>AVERAGE(F18:F27)</f>
        <v>82.7</v>
      </c>
      <c r="G28" s="1">
        <f>AVERAGE(G18:G27)</f>
        <v>81.852999999999994</v>
      </c>
      <c r="I28" s="1" t="s">
        <v>17</v>
      </c>
      <c r="L28" s="1">
        <f>AVERAGE(L18:L27)</f>
        <v>7.5075000000000003</v>
      </c>
      <c r="M28" s="1">
        <f>AVERAGE(M18:M27)</f>
        <v>73.8</v>
      </c>
      <c r="N28" s="1">
        <f>AVERAGE(N18:N27)</f>
        <v>80.2</v>
      </c>
      <c r="O28" s="1">
        <f>AVERAGE(O18:O27)</f>
        <v>77.939499999999995</v>
      </c>
      <c r="Q28" s="1" t="s">
        <v>17</v>
      </c>
      <c r="T28" s="1">
        <f>AVERAGE(T18:T27)</f>
        <v>7.2572499999999991</v>
      </c>
      <c r="U28" s="1">
        <f>AVERAGE(U18:U27)</f>
        <v>75.5</v>
      </c>
      <c r="V28" s="1">
        <f>AVERAGE(V18:V27)</f>
        <v>77.5</v>
      </c>
      <c r="W28" s="1">
        <f>AVERAGE(W18:W27)</f>
        <v>76.623500000000007</v>
      </c>
    </row>
    <row r="29" spans="1:23" s="9" customFormat="1" x14ac:dyDescent="0.25"/>
    <row r="30" spans="1:23" s="2" customFormat="1" x14ac:dyDescent="0.25">
      <c r="A30" s="2" t="s">
        <v>0</v>
      </c>
      <c r="B30" s="2" t="s">
        <v>14</v>
      </c>
      <c r="H30" s="11"/>
      <c r="I30" s="2" t="s">
        <v>0</v>
      </c>
      <c r="J30" s="2" t="s">
        <v>15</v>
      </c>
      <c r="P30" s="11"/>
      <c r="Q30" s="2" t="s">
        <v>0</v>
      </c>
      <c r="R30" s="2" t="s">
        <v>16</v>
      </c>
    </row>
    <row r="31" spans="1:23" s="2" customFormat="1" x14ac:dyDescent="0.25">
      <c r="A31" s="2" t="s">
        <v>2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11"/>
      <c r="I31" s="2" t="s">
        <v>2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7</v>
      </c>
      <c r="O31" s="2" t="s">
        <v>8</v>
      </c>
      <c r="P31" s="11"/>
      <c r="Q31" s="2" t="s">
        <v>2</v>
      </c>
      <c r="R31" s="2" t="s">
        <v>3</v>
      </c>
      <c r="S31" s="2" t="s">
        <v>4</v>
      </c>
      <c r="T31" s="2" t="s">
        <v>5</v>
      </c>
      <c r="U31" s="2" t="s">
        <v>6</v>
      </c>
      <c r="V31" s="2" t="s">
        <v>7</v>
      </c>
      <c r="W31" s="2" t="s">
        <v>8</v>
      </c>
    </row>
    <row r="32" spans="1:23" x14ac:dyDescent="0.25">
      <c r="A32">
        <v>1</v>
      </c>
      <c r="B32">
        <v>5.9393000000000002</v>
      </c>
      <c r="C32">
        <v>12.946300000000001</v>
      </c>
      <c r="D32">
        <v>7.0069999999999997</v>
      </c>
      <c r="E32">
        <v>77</v>
      </c>
      <c r="F32">
        <v>84</v>
      </c>
      <c r="G32">
        <v>81.706000000000003</v>
      </c>
      <c r="I32">
        <v>1</v>
      </c>
      <c r="J32">
        <v>2.2021999999999999</v>
      </c>
      <c r="K32">
        <v>10.710699999999999</v>
      </c>
      <c r="L32">
        <v>8.5084999999999997</v>
      </c>
      <c r="M32">
        <v>71</v>
      </c>
      <c r="N32">
        <v>75</v>
      </c>
      <c r="O32">
        <v>73.55</v>
      </c>
      <c r="Q32">
        <v>1</v>
      </c>
      <c r="R32">
        <v>5.5054999999999996</v>
      </c>
      <c r="S32">
        <v>13.013</v>
      </c>
      <c r="T32">
        <v>7.5075000000000003</v>
      </c>
      <c r="U32">
        <v>83</v>
      </c>
      <c r="V32">
        <v>90</v>
      </c>
      <c r="W32">
        <v>86.783000000000001</v>
      </c>
    </row>
    <row r="33" spans="1:23" x14ac:dyDescent="0.25">
      <c r="A33">
        <v>2</v>
      </c>
      <c r="B33">
        <v>17.9513</v>
      </c>
      <c r="C33">
        <v>24.958300000000001</v>
      </c>
      <c r="D33">
        <v>7.0069999999999997</v>
      </c>
      <c r="E33">
        <v>76</v>
      </c>
      <c r="F33">
        <v>82</v>
      </c>
      <c r="G33">
        <v>78.438000000000002</v>
      </c>
      <c r="I33">
        <v>2</v>
      </c>
      <c r="J33">
        <v>26.426500000000001</v>
      </c>
      <c r="K33">
        <v>33.933999999999997</v>
      </c>
      <c r="L33">
        <v>7.5075000000000003</v>
      </c>
      <c r="M33">
        <v>63</v>
      </c>
      <c r="N33">
        <v>72</v>
      </c>
      <c r="O33">
        <v>65.125</v>
      </c>
      <c r="Q33">
        <v>2</v>
      </c>
      <c r="R33">
        <v>17.450800000000001</v>
      </c>
      <c r="S33">
        <v>24.958300000000001</v>
      </c>
      <c r="T33">
        <v>7.5075000000000003</v>
      </c>
      <c r="U33">
        <v>79</v>
      </c>
      <c r="V33">
        <v>88</v>
      </c>
      <c r="W33">
        <v>82.111000000000004</v>
      </c>
    </row>
    <row r="34" spans="1:23" x14ac:dyDescent="0.25">
      <c r="A34">
        <v>3</v>
      </c>
      <c r="B34">
        <v>28.862300000000001</v>
      </c>
      <c r="C34">
        <v>36.369799999999998</v>
      </c>
      <c r="D34">
        <v>7.5075000000000003</v>
      </c>
      <c r="E34">
        <v>76</v>
      </c>
      <c r="F34">
        <v>77</v>
      </c>
      <c r="G34">
        <v>76.832999999999998</v>
      </c>
      <c r="I34">
        <v>3</v>
      </c>
      <c r="J34">
        <v>39.472900000000003</v>
      </c>
      <c r="K34">
        <v>46.980400000000003</v>
      </c>
      <c r="L34">
        <v>7.5075000000000003</v>
      </c>
      <c r="M34">
        <v>60</v>
      </c>
      <c r="N34">
        <v>64</v>
      </c>
      <c r="O34">
        <v>62.36</v>
      </c>
      <c r="Q34">
        <v>3</v>
      </c>
      <c r="R34">
        <v>30.497199999999999</v>
      </c>
      <c r="S34">
        <v>38.505200000000002</v>
      </c>
      <c r="T34">
        <v>8.0079999999999991</v>
      </c>
      <c r="U34">
        <v>78</v>
      </c>
      <c r="V34">
        <v>79</v>
      </c>
      <c r="W34">
        <v>78.444000000000003</v>
      </c>
    </row>
    <row r="35" spans="1:23" x14ac:dyDescent="0.25">
      <c r="A35">
        <v>4</v>
      </c>
      <c r="B35">
        <v>41.3414</v>
      </c>
      <c r="C35">
        <v>49.349400000000003</v>
      </c>
      <c r="D35">
        <v>8.0079999999999991</v>
      </c>
      <c r="E35">
        <v>78</v>
      </c>
      <c r="F35">
        <v>78</v>
      </c>
      <c r="G35">
        <v>78</v>
      </c>
      <c r="I35">
        <v>4</v>
      </c>
      <c r="J35">
        <v>55.222000000000001</v>
      </c>
      <c r="K35">
        <v>62.228999999999999</v>
      </c>
      <c r="L35">
        <v>7.0069999999999997</v>
      </c>
      <c r="M35">
        <v>66</v>
      </c>
      <c r="N35">
        <v>72</v>
      </c>
      <c r="O35">
        <v>69.956999999999994</v>
      </c>
      <c r="Q35">
        <v>4</v>
      </c>
      <c r="R35">
        <v>42.976399999999998</v>
      </c>
      <c r="S35">
        <v>50.984400000000001</v>
      </c>
      <c r="T35">
        <v>8.0079999999999991</v>
      </c>
      <c r="U35">
        <v>73</v>
      </c>
      <c r="V35">
        <v>79</v>
      </c>
      <c r="W35">
        <v>76</v>
      </c>
    </row>
    <row r="36" spans="1:23" x14ac:dyDescent="0.25">
      <c r="A36">
        <v>5</v>
      </c>
      <c r="B36">
        <v>53.820599999999999</v>
      </c>
      <c r="C36">
        <v>62.329099999999997</v>
      </c>
      <c r="D36">
        <v>8.5084999999999997</v>
      </c>
      <c r="E36">
        <v>78</v>
      </c>
      <c r="F36">
        <v>79</v>
      </c>
      <c r="G36">
        <v>78.105000000000004</v>
      </c>
      <c r="I36">
        <v>5</v>
      </c>
      <c r="J36">
        <v>70.036799999999999</v>
      </c>
      <c r="K36">
        <v>77.043899999999994</v>
      </c>
      <c r="L36">
        <v>7.0069999999999997</v>
      </c>
      <c r="M36">
        <v>68</v>
      </c>
      <c r="N36">
        <v>72</v>
      </c>
      <c r="O36">
        <v>69.429000000000002</v>
      </c>
      <c r="Q36">
        <v>5</v>
      </c>
      <c r="R36">
        <v>56.256399999999999</v>
      </c>
      <c r="S36">
        <v>63.7639</v>
      </c>
      <c r="T36">
        <v>7.5075000000000003</v>
      </c>
      <c r="U36">
        <v>72</v>
      </c>
      <c r="V36">
        <v>73</v>
      </c>
      <c r="W36">
        <v>72.528999999999996</v>
      </c>
    </row>
    <row r="37" spans="1:23" x14ac:dyDescent="0.25">
      <c r="A37">
        <v>6</v>
      </c>
      <c r="B37">
        <v>66.5</v>
      </c>
      <c r="C37">
        <v>77.510999999999996</v>
      </c>
      <c r="D37">
        <v>11.010999999999999</v>
      </c>
      <c r="E37">
        <v>80</v>
      </c>
      <c r="F37">
        <v>84</v>
      </c>
      <c r="G37">
        <v>81.239999999999995</v>
      </c>
      <c r="I37">
        <v>6</v>
      </c>
      <c r="J37">
        <v>82.315799999999996</v>
      </c>
      <c r="K37">
        <v>89.823300000000003</v>
      </c>
      <c r="L37">
        <v>7.5075000000000003</v>
      </c>
      <c r="M37">
        <v>68</v>
      </c>
      <c r="N37">
        <v>73</v>
      </c>
      <c r="O37">
        <v>70.058999999999997</v>
      </c>
      <c r="Q37">
        <v>6</v>
      </c>
      <c r="R37">
        <v>68.735500000000002</v>
      </c>
      <c r="S37">
        <v>76.243099999999998</v>
      </c>
      <c r="T37">
        <v>7.5075000000000003</v>
      </c>
      <c r="U37">
        <v>72</v>
      </c>
      <c r="V37">
        <v>78</v>
      </c>
      <c r="W37">
        <v>74.332999999999998</v>
      </c>
    </row>
    <row r="38" spans="1:23" x14ac:dyDescent="0.25">
      <c r="A38">
        <v>7</v>
      </c>
      <c r="B38">
        <v>81.982100000000003</v>
      </c>
      <c r="C38">
        <v>89.990200000000002</v>
      </c>
      <c r="D38">
        <v>8.0079999999999991</v>
      </c>
      <c r="E38">
        <v>84</v>
      </c>
      <c r="F38">
        <v>84</v>
      </c>
      <c r="G38">
        <v>84</v>
      </c>
      <c r="I38">
        <v>7</v>
      </c>
      <c r="J38">
        <v>94.561400000000006</v>
      </c>
      <c r="K38">
        <v>102.0689</v>
      </c>
      <c r="L38">
        <v>7.5075000000000003</v>
      </c>
      <c r="M38">
        <v>68</v>
      </c>
      <c r="N38">
        <v>69</v>
      </c>
      <c r="O38">
        <v>68.528999999999996</v>
      </c>
      <c r="Q38">
        <v>7</v>
      </c>
      <c r="R38">
        <v>80.413899999999998</v>
      </c>
      <c r="S38">
        <v>87.921400000000006</v>
      </c>
      <c r="T38">
        <v>7.5075000000000003</v>
      </c>
      <c r="U38">
        <v>78</v>
      </c>
      <c r="V38">
        <v>81</v>
      </c>
      <c r="W38">
        <v>79.832999999999998</v>
      </c>
    </row>
    <row r="39" spans="1:23" x14ac:dyDescent="0.25">
      <c r="A39">
        <v>8</v>
      </c>
      <c r="B39">
        <v>105.806</v>
      </c>
      <c r="C39">
        <v>112.813</v>
      </c>
      <c r="D39">
        <v>7.0069999999999997</v>
      </c>
      <c r="E39">
        <v>82</v>
      </c>
      <c r="F39">
        <v>85</v>
      </c>
      <c r="G39">
        <v>83.364000000000004</v>
      </c>
      <c r="I39">
        <v>8</v>
      </c>
      <c r="J39">
        <v>108.1417</v>
      </c>
      <c r="K39">
        <v>116.1497</v>
      </c>
      <c r="L39">
        <v>8.0079999999999991</v>
      </c>
      <c r="M39">
        <v>65</v>
      </c>
      <c r="N39">
        <v>69</v>
      </c>
      <c r="O39">
        <v>66.555999999999997</v>
      </c>
      <c r="Q39">
        <v>8</v>
      </c>
      <c r="R39">
        <v>92.926400000000001</v>
      </c>
      <c r="S39">
        <v>100.434</v>
      </c>
      <c r="T39">
        <v>7.5075000000000003</v>
      </c>
      <c r="U39">
        <v>78</v>
      </c>
      <c r="V39">
        <v>80</v>
      </c>
      <c r="W39">
        <v>78.647000000000006</v>
      </c>
    </row>
    <row r="40" spans="1:23" x14ac:dyDescent="0.25">
      <c r="A40">
        <v>9</v>
      </c>
      <c r="B40">
        <v>116.9171</v>
      </c>
      <c r="C40">
        <v>125.92619999999999</v>
      </c>
      <c r="D40">
        <v>9.0090000000000003</v>
      </c>
      <c r="E40">
        <v>83</v>
      </c>
      <c r="F40">
        <v>86</v>
      </c>
      <c r="G40">
        <v>84.477999999999994</v>
      </c>
      <c r="I40">
        <v>9</v>
      </c>
      <c r="J40">
        <v>120.3206</v>
      </c>
      <c r="K40">
        <v>126.8271</v>
      </c>
      <c r="L40">
        <v>6.5065</v>
      </c>
      <c r="M40">
        <v>66</v>
      </c>
      <c r="N40">
        <v>70</v>
      </c>
      <c r="O40">
        <v>67.561999999999998</v>
      </c>
      <c r="Q40">
        <v>9</v>
      </c>
      <c r="R40">
        <v>108.57550000000001</v>
      </c>
      <c r="S40">
        <v>116.083</v>
      </c>
      <c r="T40">
        <v>7.5075000000000003</v>
      </c>
      <c r="U40">
        <v>76</v>
      </c>
      <c r="V40">
        <v>79</v>
      </c>
      <c r="W40">
        <v>76.406999999999996</v>
      </c>
    </row>
    <row r="41" spans="1:23" x14ac:dyDescent="0.25">
      <c r="A41">
        <v>10</v>
      </c>
      <c r="B41">
        <v>129.59649999999999</v>
      </c>
      <c r="C41">
        <v>138.60550000000001</v>
      </c>
      <c r="D41">
        <v>9.0090000000000003</v>
      </c>
      <c r="E41">
        <v>86</v>
      </c>
      <c r="F41">
        <v>86</v>
      </c>
      <c r="G41">
        <v>86</v>
      </c>
      <c r="I41">
        <v>10</v>
      </c>
      <c r="J41">
        <v>133.13339999999999</v>
      </c>
      <c r="K41">
        <v>138.63890000000001</v>
      </c>
      <c r="L41">
        <v>5.5054999999999996</v>
      </c>
      <c r="M41">
        <v>72</v>
      </c>
      <c r="N41">
        <v>75</v>
      </c>
      <c r="O41">
        <v>74.076999999999998</v>
      </c>
      <c r="Q41">
        <v>10</v>
      </c>
      <c r="R41">
        <v>121.68859999999999</v>
      </c>
      <c r="S41">
        <v>129.1961</v>
      </c>
      <c r="T41">
        <v>7.5075000000000003</v>
      </c>
      <c r="U41">
        <v>73</v>
      </c>
      <c r="V41">
        <v>77</v>
      </c>
      <c r="W41">
        <v>75.522000000000006</v>
      </c>
    </row>
    <row r="42" spans="1:23" x14ac:dyDescent="0.25">
      <c r="A42" s="1" t="s">
        <v>17</v>
      </c>
      <c r="D42" s="1">
        <f>AVERAGE(D32:D41)</f>
        <v>8.2081999999999997</v>
      </c>
      <c r="E42" s="1">
        <f>AVERAGE(E32:E41)</f>
        <v>80</v>
      </c>
      <c r="F42" s="1">
        <f>AVERAGE(F32:F41)</f>
        <v>82.5</v>
      </c>
      <c r="G42" s="1">
        <f>AVERAGE(G32:G41)</f>
        <v>81.216399999999993</v>
      </c>
      <c r="I42" s="1" t="s">
        <v>17</v>
      </c>
      <c r="L42" s="1">
        <f>AVERAGE(L32:L41)</f>
        <v>7.2572499999999991</v>
      </c>
      <c r="M42" s="1">
        <f>AVERAGE(M32:M41)</f>
        <v>66.7</v>
      </c>
      <c r="N42" s="1">
        <f>AVERAGE(N32:N41)</f>
        <v>71.099999999999994</v>
      </c>
      <c r="O42" s="1">
        <f>AVERAGE(O32:O41)</f>
        <v>68.720400000000012</v>
      </c>
      <c r="Q42" s="1" t="s">
        <v>17</v>
      </c>
      <c r="T42" s="1">
        <f>AVERAGE(T32:T41)</f>
        <v>7.6075999999999997</v>
      </c>
      <c r="U42" s="1">
        <f>AVERAGE(U32:U41)</f>
        <v>76.2</v>
      </c>
      <c r="V42" s="1">
        <f>AVERAGE(V32:V41)</f>
        <v>80.400000000000006</v>
      </c>
      <c r="W42" s="1">
        <f>AVERAGE(W32:W41)</f>
        <v>78.060900000000018</v>
      </c>
    </row>
  </sheetData>
  <mergeCells count="3">
    <mergeCell ref="A1:G1"/>
    <mergeCell ref="I1:O1"/>
    <mergeCell ref="Q1:W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zoomScale="85" zoomScaleNormal="85" workbookViewId="0">
      <selection activeCell="G26" sqref="G26"/>
    </sheetView>
  </sheetViews>
  <sheetFormatPr defaultRowHeight="15" x14ac:dyDescent="0.25"/>
  <cols>
    <col min="1" max="1" width="14.5703125" bestFit="1" customWidth="1"/>
    <col min="2" max="2" width="8.7109375" style="14" bestFit="1" customWidth="1"/>
    <col min="3" max="3" width="8.28515625" style="14" bestFit="1" customWidth="1"/>
    <col min="4" max="4" width="8.5703125" style="14" bestFit="1" customWidth="1"/>
    <col min="5" max="5" width="9" style="14" bestFit="1" customWidth="1"/>
    <col min="6" max="6" width="8.42578125" style="14" bestFit="1" customWidth="1"/>
    <col min="7" max="7" width="59.85546875" style="5" bestFit="1" customWidth="1"/>
    <col min="8" max="8" width="6.85546875" bestFit="1" customWidth="1"/>
    <col min="9" max="9" width="15.85546875" bestFit="1" customWidth="1"/>
    <col min="10" max="10" width="8.140625" bestFit="1" customWidth="1"/>
    <col min="11" max="12" width="5.140625" bestFit="1" customWidth="1"/>
    <col min="13" max="13" width="8.140625" bestFit="1" customWidth="1"/>
    <col min="14" max="14" width="6.85546875" bestFit="1" customWidth="1"/>
    <col min="15" max="15" width="15.28515625" bestFit="1" customWidth="1"/>
    <col min="16" max="16" width="8.140625" bestFit="1" customWidth="1"/>
    <col min="17" max="18" width="5.140625" bestFit="1" customWidth="1"/>
    <col min="19" max="19" width="8.140625" bestFit="1" customWidth="1"/>
  </cols>
  <sheetData>
    <row r="1" spans="1:7" x14ac:dyDescent="0.25">
      <c r="A1" s="9"/>
      <c r="B1" s="13"/>
      <c r="C1" s="13"/>
      <c r="D1" s="13"/>
      <c r="E1" s="13"/>
      <c r="F1" s="13"/>
      <c r="G1" s="8" t="s">
        <v>31</v>
      </c>
    </row>
    <row r="2" spans="1:7" x14ac:dyDescent="0.25">
      <c r="A2" s="1" t="s">
        <v>25</v>
      </c>
      <c r="B2" s="14" t="s">
        <v>20</v>
      </c>
      <c r="C2" s="14" t="s">
        <v>21</v>
      </c>
      <c r="D2" s="14" t="s">
        <v>22</v>
      </c>
      <c r="E2" s="14" t="s">
        <v>29</v>
      </c>
      <c r="F2" s="14" t="s">
        <v>23</v>
      </c>
    </row>
    <row r="3" spans="1:7" x14ac:dyDescent="0.25">
      <c r="A3" t="s">
        <v>18</v>
      </c>
      <c r="B3" s="15">
        <f>Compiled!$D$14</f>
        <v>7.2071999999999985</v>
      </c>
      <c r="C3" s="15">
        <f>Compiled!$E$14</f>
        <v>75.8</v>
      </c>
      <c r="D3" s="15">
        <f>Compiled!$F$14</f>
        <v>79.099999999999994</v>
      </c>
      <c r="E3" s="14">
        <f>D3-C3</f>
        <v>3.2999999999999972</v>
      </c>
      <c r="F3" s="15">
        <f>Compiled!$G$14</f>
        <v>77.221100000000007</v>
      </c>
    </row>
    <row r="4" spans="1:7" x14ac:dyDescent="0.25">
      <c r="A4" t="s">
        <v>19</v>
      </c>
      <c r="B4" s="15">
        <f>Compiled!$D$42</f>
        <v>8.2081999999999997</v>
      </c>
      <c r="C4" s="15">
        <f>Compiled!$E$42</f>
        <v>80</v>
      </c>
      <c r="D4" s="15">
        <f>Compiled!$F$42</f>
        <v>82.5</v>
      </c>
      <c r="E4" s="14">
        <f>D4-C4</f>
        <v>2.5</v>
      </c>
      <c r="F4" s="15">
        <f>Compiled!$G$42</f>
        <v>81.216399999999993</v>
      </c>
    </row>
    <row r="5" spans="1:7" x14ac:dyDescent="0.25">
      <c r="A5" s="3" t="s">
        <v>28</v>
      </c>
      <c r="B5" s="14">
        <f>B3-B4</f>
        <v>-1.0010000000000012</v>
      </c>
      <c r="E5" s="14">
        <f t="shared" ref="E5:F5" si="0">E3-E4</f>
        <v>0.79999999999999716</v>
      </c>
      <c r="F5" s="14">
        <f t="shared" si="0"/>
        <v>-3.9952999999999861</v>
      </c>
      <c r="G5" s="6"/>
    </row>
    <row r="6" spans="1:7" ht="15" customHeight="1" x14ac:dyDescent="0.25">
      <c r="A6" s="3"/>
      <c r="G6" s="16" t="s">
        <v>34</v>
      </c>
    </row>
    <row r="7" spans="1:7" x14ac:dyDescent="0.25">
      <c r="A7" s="1" t="s">
        <v>25</v>
      </c>
      <c r="B7" s="14" t="s">
        <v>20</v>
      </c>
      <c r="C7" s="14" t="s">
        <v>21</v>
      </c>
      <c r="D7" s="14" t="s">
        <v>22</v>
      </c>
      <c r="E7" s="14" t="s">
        <v>29</v>
      </c>
      <c r="F7" s="14" t="s">
        <v>23</v>
      </c>
      <c r="G7" s="17"/>
    </row>
    <row r="8" spans="1:7" x14ac:dyDescent="0.25">
      <c r="A8" t="s">
        <v>24</v>
      </c>
      <c r="B8" s="15">
        <f>Compiled!$D$28</f>
        <v>7.2572500000000009</v>
      </c>
      <c r="C8" s="15">
        <f>Compiled!$E$28</f>
        <v>80.7</v>
      </c>
      <c r="D8" s="15">
        <f>Compiled!$F$28</f>
        <v>82.7</v>
      </c>
      <c r="E8" s="14">
        <f>D8-C8</f>
        <v>2</v>
      </c>
      <c r="F8" s="15">
        <f>Compiled!$G$28</f>
        <v>81.852999999999994</v>
      </c>
      <c r="G8" s="17"/>
    </row>
    <row r="9" spans="1:7" x14ac:dyDescent="0.25">
      <c r="A9" t="s">
        <v>19</v>
      </c>
      <c r="B9" s="15">
        <f>Compiled!$D$42</f>
        <v>8.2081999999999997</v>
      </c>
      <c r="C9" s="15">
        <f>Compiled!$E$42</f>
        <v>80</v>
      </c>
      <c r="D9" s="15">
        <f>Compiled!$F$42</f>
        <v>82.5</v>
      </c>
      <c r="E9" s="14">
        <f>D9-C9</f>
        <v>2.5</v>
      </c>
      <c r="F9" s="15">
        <f>Compiled!$G$42</f>
        <v>81.216399999999993</v>
      </c>
      <c r="G9" s="17"/>
    </row>
    <row r="10" spans="1:7" x14ac:dyDescent="0.25">
      <c r="A10" s="3" t="s">
        <v>28</v>
      </c>
      <c r="B10" s="14">
        <f>B8-B9</f>
        <v>-0.95094999999999885</v>
      </c>
      <c r="E10" s="14">
        <f t="shared" ref="E10:F10" si="1">E8-E9</f>
        <v>-0.5</v>
      </c>
      <c r="F10" s="14">
        <f t="shared" si="1"/>
        <v>0.63660000000000139</v>
      </c>
      <c r="G10" s="18"/>
    </row>
    <row r="11" spans="1:7" x14ac:dyDescent="0.25">
      <c r="A11" s="3"/>
      <c r="G11" s="7"/>
    </row>
    <row r="12" spans="1:7" x14ac:dyDescent="0.25">
      <c r="A12" s="19" t="s">
        <v>30</v>
      </c>
      <c r="B12" s="27">
        <f>AVERAGE(B5, B10)</f>
        <v>-0.97597500000000004</v>
      </c>
      <c r="C12" s="27"/>
      <c r="D12" s="27"/>
      <c r="E12" s="27">
        <f t="shared" ref="E12:F12" si="2">AVERAGE(E5, E10)</f>
        <v>0.14999999999999858</v>
      </c>
      <c r="F12" s="27">
        <f t="shared" si="2"/>
        <v>-1.6793499999999923</v>
      </c>
      <c r="G12" s="20" t="s">
        <v>33</v>
      </c>
    </row>
    <row r="13" spans="1:7" ht="34.5" customHeight="1" x14ac:dyDescent="0.25">
      <c r="A13" s="9"/>
      <c r="B13" s="13"/>
      <c r="C13" s="13"/>
      <c r="D13" s="13"/>
      <c r="E13" s="13"/>
      <c r="F13" s="13"/>
    </row>
    <row r="14" spans="1:7" x14ac:dyDescent="0.25">
      <c r="A14" s="1" t="s">
        <v>26</v>
      </c>
      <c r="B14" s="14" t="s">
        <v>20</v>
      </c>
      <c r="C14" s="14" t="s">
        <v>21</v>
      </c>
      <c r="D14" s="14" t="s">
        <v>22</v>
      </c>
      <c r="E14" s="14" t="s">
        <v>29</v>
      </c>
      <c r="F14" s="14" t="s">
        <v>23</v>
      </c>
    </row>
    <row r="15" spans="1:7" x14ac:dyDescent="0.25">
      <c r="A15" t="s">
        <v>18</v>
      </c>
      <c r="B15" s="15">
        <f>Compiled!$L$14</f>
        <v>7.8578500000000009</v>
      </c>
      <c r="C15" s="15">
        <f>Compiled!$M$14</f>
        <v>73.2</v>
      </c>
      <c r="D15" s="15">
        <f>Compiled!$N$14</f>
        <v>78.099999999999994</v>
      </c>
      <c r="E15" s="14">
        <f>D15-C15</f>
        <v>4.8999999999999915</v>
      </c>
      <c r="F15" s="15">
        <f>Compiled!$O$14</f>
        <v>75.828900000000004</v>
      </c>
    </row>
    <row r="16" spans="1:7" x14ac:dyDescent="0.25">
      <c r="A16" t="s">
        <v>19</v>
      </c>
      <c r="B16" s="15">
        <f>Compiled!$L$42</f>
        <v>7.2572499999999991</v>
      </c>
      <c r="C16" s="15">
        <f>Compiled!$M$42</f>
        <v>66.7</v>
      </c>
      <c r="D16" s="15">
        <f>Compiled!$N$42</f>
        <v>71.099999999999994</v>
      </c>
      <c r="E16" s="14">
        <f>D16-C16</f>
        <v>4.3999999999999915</v>
      </c>
      <c r="F16" s="15">
        <f>Compiled!$O$42</f>
        <v>68.720400000000012</v>
      </c>
    </row>
    <row r="17" spans="1:7" x14ac:dyDescent="0.25">
      <c r="A17" s="3" t="s">
        <v>28</v>
      </c>
      <c r="B17" s="14">
        <f>B15-B16</f>
        <v>0.6006000000000018</v>
      </c>
      <c r="E17" s="14">
        <f t="shared" ref="E17:F17" si="3">E15-E16</f>
        <v>0.5</v>
      </c>
      <c r="F17" s="14">
        <f t="shared" si="3"/>
        <v>7.1084999999999923</v>
      </c>
    </row>
    <row r="19" spans="1:7" ht="15" customHeight="1" x14ac:dyDescent="0.25">
      <c r="A19" s="1" t="s">
        <v>26</v>
      </c>
      <c r="B19" s="14" t="s">
        <v>20</v>
      </c>
      <c r="C19" s="14" t="s">
        <v>21</v>
      </c>
      <c r="D19" s="14" t="s">
        <v>22</v>
      </c>
      <c r="E19" s="14" t="s">
        <v>29</v>
      </c>
      <c r="F19" s="14" t="s">
        <v>23</v>
      </c>
      <c r="G19" s="16" t="s">
        <v>35</v>
      </c>
    </row>
    <row r="20" spans="1:7" ht="15" customHeight="1" x14ac:dyDescent="0.25">
      <c r="A20" t="s">
        <v>24</v>
      </c>
      <c r="B20" s="15">
        <f>Compiled!$L$28</f>
        <v>7.5075000000000003</v>
      </c>
      <c r="C20" s="15">
        <f>Compiled!$M$28</f>
        <v>73.8</v>
      </c>
      <c r="D20" s="15">
        <f>Compiled!$N$28</f>
        <v>80.2</v>
      </c>
      <c r="E20" s="14">
        <f>D20-C20</f>
        <v>6.4000000000000057</v>
      </c>
      <c r="F20" s="15">
        <f>Compiled!$O$28</f>
        <v>77.939499999999995</v>
      </c>
      <c r="G20" s="17"/>
    </row>
    <row r="21" spans="1:7" x14ac:dyDescent="0.25">
      <c r="A21" t="s">
        <v>19</v>
      </c>
      <c r="B21" s="15">
        <f>Compiled!$L$42</f>
        <v>7.2572499999999991</v>
      </c>
      <c r="C21" s="15">
        <f>Compiled!$M$42</f>
        <v>66.7</v>
      </c>
      <c r="D21" s="15">
        <f>Compiled!$N$42</f>
        <v>71.099999999999994</v>
      </c>
      <c r="E21" s="14">
        <f>D21-C21</f>
        <v>4.3999999999999915</v>
      </c>
      <c r="F21" s="15">
        <f>Compiled!$O$42</f>
        <v>68.720400000000012</v>
      </c>
      <c r="G21" s="17"/>
    </row>
    <row r="22" spans="1:7" x14ac:dyDescent="0.25">
      <c r="A22" s="3" t="s">
        <v>28</v>
      </c>
      <c r="B22" s="14">
        <f>B20-B21</f>
        <v>0.25025000000000119</v>
      </c>
      <c r="E22" s="14">
        <f t="shared" ref="E22:F22" si="4">E20-E21</f>
        <v>2.0000000000000142</v>
      </c>
      <c r="F22" s="14">
        <f t="shared" si="4"/>
        <v>9.2190999999999832</v>
      </c>
      <c r="G22" s="18"/>
    </row>
    <row r="23" spans="1:7" x14ac:dyDescent="0.25">
      <c r="A23" s="3"/>
      <c r="G23" s="21"/>
    </row>
    <row r="24" spans="1:7" x14ac:dyDescent="0.25">
      <c r="A24" s="19" t="s">
        <v>30</v>
      </c>
      <c r="B24" s="27">
        <f>AVERAGE(B17, B22)</f>
        <v>0.4254250000000015</v>
      </c>
      <c r="C24" s="27"/>
      <c r="D24" s="27"/>
      <c r="E24" s="27">
        <f t="shared" ref="E24:F24" si="5">AVERAGE(E17, E22)</f>
        <v>1.2500000000000071</v>
      </c>
      <c r="F24" s="27">
        <f t="shared" si="5"/>
        <v>8.1637999999999877</v>
      </c>
      <c r="G24" s="20" t="s">
        <v>33</v>
      </c>
    </row>
    <row r="25" spans="1:7" x14ac:dyDescent="0.25">
      <c r="A25" s="9"/>
      <c r="B25" s="13"/>
      <c r="C25" s="13"/>
      <c r="D25" s="13"/>
      <c r="E25" s="13"/>
      <c r="F25" s="13"/>
    </row>
    <row r="26" spans="1:7" ht="30" customHeight="1" x14ac:dyDescent="0.25">
      <c r="A26" s="1" t="s">
        <v>27</v>
      </c>
      <c r="B26" s="14" t="s">
        <v>20</v>
      </c>
      <c r="C26" s="14" t="s">
        <v>21</v>
      </c>
      <c r="D26" s="14" t="s">
        <v>22</v>
      </c>
      <c r="E26" s="14" t="s">
        <v>29</v>
      </c>
      <c r="F26" s="14" t="s">
        <v>23</v>
      </c>
    </row>
    <row r="27" spans="1:7" x14ac:dyDescent="0.25">
      <c r="A27" t="s">
        <v>18</v>
      </c>
      <c r="B27" s="15">
        <f>Compiled!$T$14</f>
        <v>8.1080999999999985</v>
      </c>
      <c r="C27" s="15">
        <f>Compiled!$U$14</f>
        <v>67.8</v>
      </c>
      <c r="D27" s="15">
        <f>Compiled!$V$14</f>
        <v>71.8</v>
      </c>
      <c r="E27" s="14">
        <f>D27-C27</f>
        <v>4</v>
      </c>
      <c r="F27" s="15">
        <f>Compiled!$W$14</f>
        <v>69.767599999999987</v>
      </c>
    </row>
    <row r="28" spans="1:7" x14ac:dyDescent="0.25">
      <c r="A28" t="s">
        <v>19</v>
      </c>
      <c r="B28" s="15">
        <f>Compiled!$T$42</f>
        <v>7.6075999999999997</v>
      </c>
      <c r="C28" s="15">
        <f>Compiled!$U$42</f>
        <v>76.2</v>
      </c>
      <c r="D28" s="15">
        <f>Compiled!$V$42</f>
        <v>80.400000000000006</v>
      </c>
      <c r="E28" s="14">
        <f>D28-C28</f>
        <v>4.2000000000000028</v>
      </c>
      <c r="F28" s="15">
        <f>Compiled!$W$42</f>
        <v>78.060900000000018</v>
      </c>
    </row>
    <row r="29" spans="1:7" x14ac:dyDescent="0.25">
      <c r="A29" s="3" t="s">
        <v>28</v>
      </c>
      <c r="B29" s="14">
        <f>B27-B28</f>
        <v>0.50049999999999883</v>
      </c>
      <c r="E29" s="14">
        <f t="shared" ref="E29:F29" si="6">E27-E28</f>
        <v>-0.20000000000000284</v>
      </c>
      <c r="F29" s="14">
        <f t="shared" si="6"/>
        <v>-8.2933000000000305</v>
      </c>
      <c r="G29" s="22"/>
    </row>
    <row r="31" spans="1:7" x14ac:dyDescent="0.25">
      <c r="A31" s="1" t="s">
        <v>27</v>
      </c>
      <c r="B31" s="14" t="s">
        <v>20</v>
      </c>
      <c r="C31" s="14" t="s">
        <v>21</v>
      </c>
      <c r="D31" s="14" t="s">
        <v>22</v>
      </c>
      <c r="E31" s="14" t="s">
        <v>29</v>
      </c>
      <c r="F31" s="14" t="s">
        <v>23</v>
      </c>
      <c r="G31" s="16" t="s">
        <v>36</v>
      </c>
    </row>
    <row r="32" spans="1:7" x14ac:dyDescent="0.25">
      <c r="A32" t="s">
        <v>24</v>
      </c>
      <c r="B32" s="15">
        <f>Compiled!$T$28</f>
        <v>7.2572499999999991</v>
      </c>
      <c r="C32" s="15">
        <f>Compiled!$U$28</f>
        <v>75.5</v>
      </c>
      <c r="D32" s="15">
        <f>Compiled!$V$28</f>
        <v>77.5</v>
      </c>
      <c r="E32" s="14">
        <f>D32-C32</f>
        <v>2</v>
      </c>
      <c r="F32" s="15">
        <f>Compiled!$W$28</f>
        <v>76.623500000000007</v>
      </c>
      <c r="G32" s="17"/>
    </row>
    <row r="33" spans="1:17" ht="15" customHeight="1" x14ac:dyDescent="0.25">
      <c r="A33" t="s">
        <v>19</v>
      </c>
      <c r="B33" s="15">
        <f>Compiled!$T$42</f>
        <v>7.6075999999999997</v>
      </c>
      <c r="C33" s="15">
        <f>Compiled!$U$42</f>
        <v>76.2</v>
      </c>
      <c r="D33" s="15">
        <f>Compiled!$V$42</f>
        <v>80.400000000000006</v>
      </c>
      <c r="E33" s="14">
        <f>D33-C33</f>
        <v>4.2000000000000028</v>
      </c>
      <c r="F33" s="15">
        <f>Compiled!$W$42</f>
        <v>78.060900000000018</v>
      </c>
      <c r="G33" s="17"/>
    </row>
    <row r="34" spans="1:17" x14ac:dyDescent="0.25">
      <c r="A34" s="3" t="s">
        <v>28</v>
      </c>
      <c r="B34" s="14">
        <f>B32-B33</f>
        <v>-0.35035000000000061</v>
      </c>
      <c r="E34" s="14">
        <f t="shared" ref="E34:F34" si="7">E32-E33</f>
        <v>-2.2000000000000028</v>
      </c>
      <c r="F34" s="14">
        <f t="shared" si="7"/>
        <v>-1.4374000000000109</v>
      </c>
      <c r="G34" s="18"/>
    </row>
    <row r="35" spans="1:17" x14ac:dyDescent="0.25">
      <c r="A35" s="3"/>
      <c r="G35" s="4"/>
    </row>
    <row r="36" spans="1:17" x14ac:dyDescent="0.25">
      <c r="A36" s="19" t="s">
        <v>30</v>
      </c>
      <c r="B36" s="27">
        <f>AVERAGE(B29, B34)</f>
        <v>7.5074999999999115E-2</v>
      </c>
      <c r="C36" s="27"/>
      <c r="D36" s="27"/>
      <c r="E36" s="27">
        <f t="shared" ref="E36:F36" si="8">AVERAGE(E29, E34)</f>
        <v>-1.2000000000000028</v>
      </c>
      <c r="F36" s="27">
        <f t="shared" si="8"/>
        <v>-4.8653500000000207</v>
      </c>
      <c r="G36" s="20" t="s">
        <v>33</v>
      </c>
    </row>
    <row r="37" spans="1:17" x14ac:dyDescent="0.25">
      <c r="A37" s="9"/>
      <c r="B37" s="13"/>
      <c r="C37" s="13"/>
      <c r="D37" s="13"/>
      <c r="E37" s="13"/>
      <c r="F37" s="13"/>
    </row>
    <row r="39" spans="1:17" ht="15" customHeight="1" x14ac:dyDescent="0.25">
      <c r="A39" s="1" t="s">
        <v>32</v>
      </c>
      <c r="B39" s="15">
        <f>AVERAGE(B12, B24, B36)</f>
        <v>-0.15849166666666648</v>
      </c>
      <c r="C39" s="15"/>
      <c r="D39" s="15"/>
      <c r="E39" s="15">
        <f>AVERAGE(E12, E24, E36)</f>
        <v>6.6666666666667609E-2</v>
      </c>
      <c r="F39" s="15">
        <f>AVERAGE(F12, F24, F36)</f>
        <v>0.53969999999999152</v>
      </c>
      <c r="G39" s="16" t="s">
        <v>37</v>
      </c>
    </row>
    <row r="40" spans="1:17" x14ac:dyDescent="0.25">
      <c r="G40" s="18"/>
    </row>
    <row r="41" spans="1:17" x14ac:dyDescent="0.25">
      <c r="G41" s="26"/>
    </row>
    <row r="42" spans="1:17" ht="15" customHeight="1" x14ac:dyDescent="0.25"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H47" s="12"/>
      <c r="I47" s="12"/>
      <c r="J47" s="12"/>
      <c r="K47" s="12"/>
      <c r="L47" s="12"/>
      <c r="M47" s="12"/>
      <c r="N47" s="12"/>
      <c r="O47" s="12"/>
      <c r="P47" s="12"/>
      <c r="Q47" s="12"/>
    </row>
  </sheetData>
  <mergeCells count="4">
    <mergeCell ref="G6:G10"/>
    <mergeCell ref="G19:G22"/>
    <mergeCell ref="G31:G34"/>
    <mergeCell ref="G39:G40"/>
  </mergeCells>
  <conditionalFormatting sqref="B5:F5 B10:F10 B12:F12 B17:F17 B24:F24 B22:F22 B29:F29 B34:F34 B36:F36 B39:F39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7</vt:i4>
      </vt:variant>
    </vt:vector>
  </HeadingPairs>
  <TitlesOfParts>
    <vt:vector size="9" baseType="lpstr">
      <vt:lpstr>Compiled</vt:lpstr>
      <vt:lpstr>Summary</vt:lpstr>
      <vt:lpstr>Compiled!exo1_floor</vt:lpstr>
      <vt:lpstr>Compiled!exo1_wall</vt:lpstr>
      <vt:lpstr>Compiled!exo2_ceiling</vt:lpstr>
      <vt:lpstr>Compiled!exo2_floor</vt:lpstr>
      <vt:lpstr>Compiled!noaid_ceiling</vt:lpstr>
      <vt:lpstr>Compiled!noaid_floor</vt:lpstr>
      <vt:lpstr>Compiled!noaid_wall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Jeong</dc:creator>
  <cp:lastModifiedBy>Andy Jeong</cp:lastModifiedBy>
  <dcterms:created xsi:type="dcterms:W3CDTF">2019-07-13T23:06:40Z</dcterms:created>
  <dcterms:modified xsi:type="dcterms:W3CDTF">2019-07-23T20:11:12Z</dcterms:modified>
</cp:coreProperties>
</file>