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L\Documents\UBC Third year\2nd semester\ELEC 344\labs\lab 3\"/>
    </mc:Choice>
  </mc:AlternateContent>
  <xr:revisionPtr revIDLastSave="0" documentId="13_ncr:1_{06055DAA-4028-494C-8518-FFC0CA468D4A}" xr6:coauthVersionLast="28" xr6:coauthVersionMax="28" xr10:uidLastSave="{00000000-0000-0000-0000-000000000000}"/>
  <bookViews>
    <workbookView xWindow="0" yWindow="0" windowWidth="19200" windowHeight="6940" xr2:uid="{4091B814-7F3F-4BA3-ACFA-19B0690DF3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/>
  <c r="H44" i="1"/>
  <c r="I44" i="1"/>
  <c r="J44" i="1"/>
  <c r="K44" i="1"/>
  <c r="E44" i="1"/>
  <c r="G28" i="1"/>
  <c r="H28" i="1"/>
  <c r="I28" i="1"/>
  <c r="J28" i="1"/>
  <c r="F28" i="1"/>
  <c r="F5" i="1"/>
  <c r="E6" i="1" s="1"/>
  <c r="G5" i="1"/>
  <c r="E5" i="1"/>
  <c r="G12" i="1" l="1"/>
  <c r="E12" i="1"/>
  <c r="H12" i="1"/>
  <c r="I12" i="1"/>
  <c r="F12" i="1"/>
  <c r="J12" i="1"/>
  <c r="E22" i="1"/>
  <c r="E13" i="1" l="1"/>
  <c r="F14" i="1" l="1"/>
  <c r="J14" i="1"/>
  <c r="E14" i="1"/>
  <c r="H14" i="1"/>
  <c r="I14" i="1"/>
  <c r="G14" i="1"/>
</calcChain>
</file>

<file path=xl/sharedStrings.xml><?xml version="1.0" encoding="utf-8"?>
<sst xmlns="http://schemas.openxmlformats.org/spreadsheetml/2006/main" count="46" uniqueCount="41">
  <si>
    <t>I1,A</t>
  </si>
  <si>
    <t>v1 av</t>
  </si>
  <si>
    <t>i1 av</t>
  </si>
  <si>
    <t>p1 av</t>
  </si>
  <si>
    <t>v2 av</t>
  </si>
  <si>
    <t>i2 av</t>
  </si>
  <si>
    <t>p2 av</t>
  </si>
  <si>
    <t>Tm, Nm</t>
  </si>
  <si>
    <t>P2/P1</t>
  </si>
  <si>
    <t>n (rpm)</t>
  </si>
  <si>
    <t>Kv</t>
  </si>
  <si>
    <t>/</t>
  </si>
  <si>
    <t>50||50</t>
  </si>
  <si>
    <t>50||50||50</t>
  </si>
  <si>
    <t>4 50's</t>
  </si>
  <si>
    <t>5 50's + 100</t>
  </si>
  <si>
    <t>Average kt</t>
  </si>
  <si>
    <t>Tfric (Nm)</t>
  </si>
  <si>
    <t>kt [Vsec/rad]</t>
  </si>
  <si>
    <t>v1, V</t>
  </si>
  <si>
    <t>i1, A</t>
  </si>
  <si>
    <t>n1, rpm</t>
  </si>
  <si>
    <t>v1,V</t>
  </si>
  <si>
    <t>calc Ra, Ω</t>
  </si>
  <si>
    <t>Av Ra, Ω</t>
  </si>
  <si>
    <t>v1 av (V)</t>
  </si>
  <si>
    <t>i1 av (A)</t>
  </si>
  <si>
    <t>p1 av (W)</t>
  </si>
  <si>
    <t>v2 av (V)</t>
  </si>
  <si>
    <t>i2 av (A)</t>
  </si>
  <si>
    <t>p2 av (W)</t>
  </si>
  <si>
    <t>Tm (Nm)</t>
  </si>
  <si>
    <t>Task 1a (measure the DC resistance of a blocked motor)</t>
  </si>
  <si>
    <t xml:space="preserve">Task 1b (No-Load Characteristics) </t>
  </si>
  <si>
    <t>Task 2 A: Load Characteristic – Speed Regulation</t>
  </si>
  <si>
    <t>Measurements</t>
  </si>
  <si>
    <t xml:space="preserve">Resistor val </t>
  </si>
  <si>
    <t>Task 2 B: Speed Control by Adjusting Voltage</t>
  </si>
  <si>
    <t>Resistor value (all in parallel): 5 50's + 100 (max)</t>
  </si>
  <si>
    <t>Notes:</t>
  </si>
  <si>
    <t>The SI units for the torque constant are newton-metres per ampere (N·m/A). Since N·m = J, and A = C/s, then N·m/A = J·s/C = V·s (same units as back EMF constant).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</si>
</sst>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Frictional Torque vs Speed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Sheet1!$E$11:$J$11</c:f>
              <c:numCache>
                <c:formatCode>General</c:formatCode>
                <c:ptCount val="6"/>
                <c:pt idx="0">
                  <c:v>403</c:v>
                </c:pt>
                <c:pt idx="1">
                  <c:v>613</c:v>
                </c:pt>
                <c:pt idx="2">
                  <c:v>830</c:v>
                </c:pt>
                <c:pt idx="3">
                  <c:v>1039</c:v>
                </c:pt>
                <c:pt idx="4">
                  <c:v>1250</c:v>
                </c:pt>
                <c:pt idx="5">
                  <c:v>1471</c:v>
                </c:pt>
              </c:numCache>
            </c:numRef>
          </c:xVal>
          <c:yVal>
            <c:numRef>
              <c:f>Sheet1!$E$14:$J$14</c:f>
              <c:numCache>
                <c:formatCode>General</c:formatCode>
                <c:ptCount val="6"/>
                <c:pt idx="0">
                  <c:v>0.13501763938171496</c:v>
                </c:pt>
                <c:pt idx="1">
                  <c:v>0.1417685213508007</c:v>
                </c:pt>
                <c:pt idx="2">
                  <c:v>0.14626910933019122</c:v>
                </c:pt>
                <c:pt idx="3">
                  <c:v>0.1507696973095817</c:v>
                </c:pt>
                <c:pt idx="4">
                  <c:v>0.15301999129927696</c:v>
                </c:pt>
                <c:pt idx="5">
                  <c:v>0.15527028528897219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6-4031-83CF-3F5783D1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84984"/>
        <c:axId val="293685312"/>
      </c:scatterChart>
      <c:valAx>
        <c:axId val="29368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 (rpm)</a:t>
                </a:r>
                <a:r>
                  <a:rPr lang="en-CA" sz="1000" b="0" i="0" u="none" strike="noStrike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5312"/>
        <c:crosses val="autoZero"/>
        <c:crossBetween val="midCat"/>
      </c:valAx>
      <c:valAx>
        <c:axId val="2936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Tfric (Nm)</a:t>
                </a:r>
                <a:r>
                  <a:rPr lang="en-CA" sz="1000" b="0" i="0" u="none" strike="noStrike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25400</xdr:rowOff>
    </xdr:from>
    <xdr:to>
      <xdr:col>14</xdr:col>
      <xdr:colOff>304610</xdr:colOff>
      <xdr:row>7</xdr:row>
      <xdr:rowOff>3086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19D8D-323D-4690-8CB9-C0D9AC951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5450" y="1682750"/>
          <a:ext cx="1523810" cy="714286"/>
        </a:xfrm>
        <a:prstGeom prst="rect">
          <a:avLst/>
        </a:prstGeom>
      </xdr:spPr>
    </xdr:pic>
    <xdr:clientData/>
  </xdr:twoCellAnchor>
  <xdr:twoCellAnchor>
    <xdr:from>
      <xdr:col>11</xdr:col>
      <xdr:colOff>301625</xdr:colOff>
      <xdr:row>7</xdr:row>
      <xdr:rowOff>15875</xdr:rowOff>
    </xdr:from>
    <xdr:to>
      <xdr:col>18</xdr:col>
      <xdr:colOff>606425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70003-CF45-4E22-B13E-9AA39212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EC4F-B7DA-4BE0-A119-BDFF23376548}">
  <dimension ref="D2:M44"/>
  <sheetViews>
    <sheetView tabSelected="1" topLeftCell="A13" workbookViewId="0">
      <selection activeCell="K28" sqref="K28"/>
    </sheetView>
  </sheetViews>
  <sheetFormatPr defaultRowHeight="14.5" x14ac:dyDescent="0.35"/>
  <cols>
    <col min="4" max="4" width="14.1796875" customWidth="1"/>
    <col min="8" max="8" width="11.26953125" customWidth="1"/>
    <col min="10" max="10" width="11.1796875" customWidth="1"/>
  </cols>
  <sheetData>
    <row r="2" spans="4:13" x14ac:dyDescent="0.35">
      <c r="D2" t="s">
        <v>32</v>
      </c>
      <c r="M2" t="s">
        <v>39</v>
      </c>
    </row>
    <row r="3" spans="4:13" x14ac:dyDescent="0.35">
      <c r="D3" t="s">
        <v>22</v>
      </c>
      <c r="E3">
        <v>1.37</v>
      </c>
      <c r="F3">
        <v>2.5299999999999998</v>
      </c>
      <c r="G3">
        <v>3.43</v>
      </c>
      <c r="M3" s="3" t="s">
        <v>40</v>
      </c>
    </row>
    <row r="4" spans="4:13" x14ac:dyDescent="0.35">
      <c r="D4" t="s">
        <v>0</v>
      </c>
      <c r="E4">
        <v>1.54</v>
      </c>
      <c r="F4">
        <v>3.05</v>
      </c>
      <c r="G4">
        <v>4.08</v>
      </c>
    </row>
    <row r="5" spans="4:13" x14ac:dyDescent="0.35">
      <c r="D5" s="1" t="s">
        <v>23</v>
      </c>
      <c r="E5">
        <f>E3/E4</f>
        <v>0.88961038961038963</v>
      </c>
      <c r="F5">
        <f t="shared" ref="F5:G5" si="0">F3/F4</f>
        <v>0.82950819672131149</v>
      </c>
      <c r="G5">
        <f t="shared" si="0"/>
        <v>0.84068627450980393</v>
      </c>
    </row>
    <row r="6" spans="4:13" x14ac:dyDescent="0.35">
      <c r="D6" s="1" t="s">
        <v>24</v>
      </c>
      <c r="E6">
        <f>AVERAGE(E5:G5)</f>
        <v>0.85326828694716828</v>
      </c>
    </row>
    <row r="8" spans="4:13" x14ac:dyDescent="0.35">
      <c r="D8" t="s">
        <v>33</v>
      </c>
    </row>
    <row r="9" spans="4:13" x14ac:dyDescent="0.35">
      <c r="D9" t="s">
        <v>19</v>
      </c>
      <c r="E9">
        <v>10.01</v>
      </c>
      <c r="F9">
        <v>15.03</v>
      </c>
      <c r="G9">
        <v>20.13</v>
      </c>
      <c r="H9">
        <v>25.05</v>
      </c>
      <c r="I9">
        <v>30.04</v>
      </c>
      <c r="J9">
        <v>35.11</v>
      </c>
    </row>
    <row r="10" spans="4:13" x14ac:dyDescent="0.35">
      <c r="D10" t="s">
        <v>20</v>
      </c>
      <c r="E10">
        <v>0.6</v>
      </c>
      <c r="F10">
        <v>0.63</v>
      </c>
      <c r="G10">
        <v>0.65</v>
      </c>
      <c r="H10">
        <v>0.67</v>
      </c>
      <c r="I10">
        <v>0.68</v>
      </c>
      <c r="J10">
        <v>0.69</v>
      </c>
    </row>
    <row r="11" spans="4:13" x14ac:dyDescent="0.35">
      <c r="D11" t="s">
        <v>21</v>
      </c>
      <c r="E11">
        <v>403</v>
      </c>
      <c r="F11">
        <v>613</v>
      </c>
      <c r="G11">
        <v>830</v>
      </c>
      <c r="H11">
        <v>1039</v>
      </c>
      <c r="I11">
        <v>1250</v>
      </c>
      <c r="J11">
        <v>1471</v>
      </c>
    </row>
    <row r="12" spans="4:13" x14ac:dyDescent="0.35">
      <c r="D12" s="1" t="s">
        <v>18</v>
      </c>
      <c r="E12">
        <f>(E9-(E10*($E$6)))/(E11*2*PI()/60)</f>
        <v>0.22506102148275262</v>
      </c>
      <c r="F12">
        <f t="shared" ref="F12:J12" si="1">(F9-(F10*($E$6)))/(F11*2*PI()/60)</f>
        <v>0.22576283386403923</v>
      </c>
      <c r="G12">
        <f t="shared" si="1"/>
        <v>0.22521815362168021</v>
      </c>
      <c r="H12">
        <f t="shared" si="1"/>
        <v>0.22497655867944238</v>
      </c>
      <c r="I12">
        <f t="shared" si="1"/>
        <v>0.2250561226482107</v>
      </c>
      <c r="J12">
        <f t="shared" si="1"/>
        <v>0.22410170352102465</v>
      </c>
    </row>
    <row r="13" spans="4:13" x14ac:dyDescent="0.35">
      <c r="D13" s="1" t="s">
        <v>16</v>
      </c>
      <c r="E13">
        <f>AVERAGE(E12:J12)</f>
        <v>0.22502939896952492</v>
      </c>
    </row>
    <row r="14" spans="4:13" x14ac:dyDescent="0.35">
      <c r="D14" s="1" t="s">
        <v>17</v>
      </c>
      <c r="E14">
        <f>$E$13*E10</f>
        <v>0.13501763938171496</v>
      </c>
      <c r="F14">
        <f t="shared" ref="F14:J14" si="2">$E$13*F10</f>
        <v>0.1417685213508007</v>
      </c>
      <c r="G14">
        <f t="shared" si="2"/>
        <v>0.14626910933019122</v>
      </c>
      <c r="H14">
        <f t="shared" si="2"/>
        <v>0.1507696973095817</v>
      </c>
      <c r="I14">
        <f t="shared" si="2"/>
        <v>0.15301999129927696</v>
      </c>
      <c r="J14">
        <f t="shared" si="2"/>
        <v>0.15527028528897219</v>
      </c>
    </row>
    <row r="17" spans="4:10" x14ac:dyDescent="0.35">
      <c r="D17" t="s">
        <v>34</v>
      </c>
    </row>
    <row r="18" spans="4:10" x14ac:dyDescent="0.35">
      <c r="D18" s="2" t="s">
        <v>35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</row>
    <row r="19" spans="4:10" x14ac:dyDescent="0.35">
      <c r="D19" t="s">
        <v>36</v>
      </c>
      <c r="E19">
        <v>0</v>
      </c>
      <c r="F19">
        <v>50</v>
      </c>
      <c r="G19" t="s">
        <v>12</v>
      </c>
      <c r="H19" t="s">
        <v>13</v>
      </c>
      <c r="I19" t="s">
        <v>14</v>
      </c>
      <c r="J19" t="s">
        <v>15</v>
      </c>
    </row>
    <row r="20" spans="4:10" x14ac:dyDescent="0.35">
      <c r="D20" t="s">
        <v>25</v>
      </c>
      <c r="E20">
        <v>40.1</v>
      </c>
      <c r="F20">
        <v>40.01</v>
      </c>
      <c r="G20">
        <v>40.06</v>
      </c>
      <c r="H20">
        <v>40.049999999999997</v>
      </c>
      <c r="I20">
        <v>40.090000000000003</v>
      </c>
      <c r="J20">
        <v>40.119999999999997</v>
      </c>
    </row>
    <row r="21" spans="4:10" x14ac:dyDescent="0.35">
      <c r="D21" t="s">
        <v>26</v>
      </c>
      <c r="E21">
        <v>1.72</v>
      </c>
      <c r="F21">
        <v>2.48</v>
      </c>
      <c r="G21">
        <v>3.18</v>
      </c>
      <c r="H21">
        <v>3.86</v>
      </c>
      <c r="I21">
        <v>4.5</v>
      </c>
      <c r="J21">
        <v>5.0999999999999996</v>
      </c>
    </row>
    <row r="22" spans="4:10" x14ac:dyDescent="0.35">
      <c r="D22" t="s">
        <v>27</v>
      </c>
      <c r="E22">
        <f>E21*E20</f>
        <v>68.972000000000008</v>
      </c>
      <c r="F22">
        <v>99</v>
      </c>
      <c r="G22">
        <v>127.7</v>
      </c>
      <c r="H22">
        <v>154.6</v>
      </c>
      <c r="I22">
        <v>180.1</v>
      </c>
      <c r="J22">
        <v>216.7</v>
      </c>
    </row>
    <row r="23" spans="4:10" x14ac:dyDescent="0.35">
      <c r="D23" t="s">
        <v>28</v>
      </c>
      <c r="E23">
        <v>38.700000000000003</v>
      </c>
      <c r="F23">
        <v>37.24</v>
      </c>
      <c r="G23">
        <v>36.299999999999997</v>
      </c>
      <c r="H23">
        <v>35.36</v>
      </c>
      <c r="I23">
        <v>34.5</v>
      </c>
      <c r="J23">
        <v>33.39</v>
      </c>
    </row>
    <row r="24" spans="4:10" x14ac:dyDescent="0.35">
      <c r="D24" t="s">
        <v>29</v>
      </c>
      <c r="E24" t="s">
        <v>11</v>
      </c>
      <c r="F24">
        <v>0.79</v>
      </c>
      <c r="G24">
        <v>1.5</v>
      </c>
      <c r="H24">
        <v>2.16</v>
      </c>
      <c r="I24">
        <v>2.8</v>
      </c>
      <c r="J24">
        <v>3.7</v>
      </c>
    </row>
    <row r="25" spans="4:10" x14ac:dyDescent="0.35">
      <c r="D25" t="s">
        <v>30</v>
      </c>
      <c r="E25" t="s">
        <v>11</v>
      </c>
      <c r="F25">
        <v>29.5</v>
      </c>
      <c r="G25">
        <v>54.5</v>
      </c>
      <c r="H25">
        <v>76.7</v>
      </c>
      <c r="I25">
        <v>96.7</v>
      </c>
      <c r="J25">
        <v>123.1</v>
      </c>
    </row>
    <row r="26" spans="4:10" x14ac:dyDescent="0.35">
      <c r="D26" t="s">
        <v>9</v>
      </c>
      <c r="E26">
        <v>1650</v>
      </c>
      <c r="F26">
        <v>1624</v>
      </c>
      <c r="G26">
        <v>1605</v>
      </c>
      <c r="H26">
        <v>1586</v>
      </c>
      <c r="I26">
        <v>1568</v>
      </c>
      <c r="J26">
        <v>1547</v>
      </c>
    </row>
    <row r="27" spans="4:10" x14ac:dyDescent="0.35">
      <c r="D27" t="s">
        <v>31</v>
      </c>
      <c r="E27">
        <v>-0.25</v>
      </c>
      <c r="F27">
        <v>-0.43</v>
      </c>
      <c r="G27">
        <v>-0.56999999999999995</v>
      </c>
      <c r="H27">
        <v>-0.73</v>
      </c>
      <c r="I27">
        <v>-0.88</v>
      </c>
      <c r="J27">
        <v>-1.0900000000000001</v>
      </c>
    </row>
    <row r="28" spans="4:10" x14ac:dyDescent="0.35">
      <c r="D28" s="1" t="s">
        <v>8</v>
      </c>
      <c r="E28" t="s">
        <v>11</v>
      </c>
      <c r="F28">
        <f>F25/F22</f>
        <v>0.29797979797979796</v>
      </c>
      <c r="G28">
        <f t="shared" ref="G28:J28" si="3">G25/G22</f>
        <v>0.42678151918559121</v>
      </c>
      <c r="H28">
        <f t="shared" si="3"/>
        <v>0.49611901681759385</v>
      </c>
      <c r="I28">
        <f t="shared" si="3"/>
        <v>0.53692393114936154</v>
      </c>
      <c r="J28">
        <f t="shared" si="3"/>
        <v>0.5680664513151823</v>
      </c>
    </row>
    <row r="29" spans="4:10" x14ac:dyDescent="0.35">
      <c r="D29" s="1" t="s">
        <v>10</v>
      </c>
    </row>
    <row r="33" spans="4:11" x14ac:dyDescent="0.35">
      <c r="D33" t="s">
        <v>37</v>
      </c>
    </row>
    <row r="34" spans="4:11" x14ac:dyDescent="0.35">
      <c r="D34" t="s">
        <v>38</v>
      </c>
    </row>
    <row r="35" spans="4:11" x14ac:dyDescent="0.35">
      <c r="D35" s="2" t="s">
        <v>35</v>
      </c>
      <c r="E35">
        <v>0</v>
      </c>
      <c r="F35">
        <v>1</v>
      </c>
      <c r="G35">
        <v>2</v>
      </c>
      <c r="H35">
        <v>3</v>
      </c>
      <c r="I35">
        <v>4</v>
      </c>
      <c r="J35">
        <v>5</v>
      </c>
      <c r="K35">
        <v>6</v>
      </c>
    </row>
    <row r="36" spans="4:11" x14ac:dyDescent="0.35">
      <c r="D36" t="s">
        <v>1</v>
      </c>
      <c r="E36">
        <v>5.05</v>
      </c>
      <c r="F36">
        <v>10.1</v>
      </c>
      <c r="G36">
        <v>15.11</v>
      </c>
      <c r="H36">
        <v>20.04</v>
      </c>
      <c r="I36">
        <v>25.12</v>
      </c>
      <c r="J36">
        <v>30.02</v>
      </c>
      <c r="K36">
        <v>35.090000000000003</v>
      </c>
    </row>
    <row r="37" spans="4:11" x14ac:dyDescent="0.35">
      <c r="D37" t="s">
        <v>2</v>
      </c>
      <c r="E37">
        <v>1.57</v>
      </c>
      <c r="F37">
        <v>2.13</v>
      </c>
      <c r="G37">
        <v>2.75</v>
      </c>
      <c r="H37">
        <v>3.3</v>
      </c>
      <c r="I37">
        <v>3.83</v>
      </c>
      <c r="J37">
        <v>4.33</v>
      </c>
      <c r="K37">
        <v>4.84</v>
      </c>
    </row>
    <row r="38" spans="4:11" x14ac:dyDescent="0.35">
      <c r="D38" t="s">
        <v>3</v>
      </c>
      <c r="E38">
        <v>7.9</v>
      </c>
      <c r="F38">
        <v>21.6</v>
      </c>
      <c r="G38">
        <v>41.7</v>
      </c>
      <c r="H38">
        <v>66.400000000000006</v>
      </c>
      <c r="I38">
        <v>96.5</v>
      </c>
      <c r="J38">
        <v>130.1</v>
      </c>
      <c r="K38">
        <v>170</v>
      </c>
    </row>
    <row r="39" spans="4:11" x14ac:dyDescent="0.35">
      <c r="D39" t="s">
        <v>4</v>
      </c>
      <c r="E39">
        <v>3.38</v>
      </c>
      <c r="F39">
        <v>7.59</v>
      </c>
      <c r="G39">
        <v>11.75</v>
      </c>
      <c r="H39">
        <v>15.94</v>
      </c>
      <c r="I39">
        <v>20.29</v>
      </c>
      <c r="J39">
        <v>24.52</v>
      </c>
      <c r="K39">
        <v>28.85</v>
      </c>
    </row>
    <row r="40" spans="4:11" x14ac:dyDescent="0.35">
      <c r="D40" t="s">
        <v>5</v>
      </c>
      <c r="E40">
        <v>0.36</v>
      </c>
      <c r="F40">
        <v>0.82</v>
      </c>
      <c r="G40">
        <v>1.36</v>
      </c>
      <c r="H40">
        <v>1.84</v>
      </c>
      <c r="I40">
        <v>2.31</v>
      </c>
      <c r="J40">
        <v>2.75</v>
      </c>
      <c r="K40">
        <v>2.21</v>
      </c>
    </row>
    <row r="41" spans="4:11" x14ac:dyDescent="0.35">
      <c r="D41" t="s">
        <v>6</v>
      </c>
      <c r="E41">
        <v>1.2</v>
      </c>
      <c r="F41">
        <v>6.1</v>
      </c>
      <c r="G41">
        <v>15.9</v>
      </c>
      <c r="H41">
        <v>29.3</v>
      </c>
      <c r="I41">
        <v>47</v>
      </c>
      <c r="J41">
        <v>67.400000000000006</v>
      </c>
      <c r="K41">
        <v>92.6</v>
      </c>
    </row>
    <row r="42" spans="4:11" x14ac:dyDescent="0.35">
      <c r="D42" t="s">
        <v>9</v>
      </c>
      <c r="E42">
        <v>164</v>
      </c>
      <c r="F42">
        <v>361</v>
      </c>
      <c r="G42">
        <v>555</v>
      </c>
      <c r="H42">
        <v>747</v>
      </c>
      <c r="I42">
        <v>950</v>
      </c>
      <c r="J42">
        <v>1145</v>
      </c>
      <c r="K42">
        <v>1342</v>
      </c>
    </row>
    <row r="43" spans="4:11" x14ac:dyDescent="0.35">
      <c r="D43" t="s">
        <v>7</v>
      </c>
      <c r="E43">
        <v>-0.25</v>
      </c>
      <c r="F43">
        <v>-0.35</v>
      </c>
      <c r="G43">
        <v>-0.49</v>
      </c>
      <c r="H43">
        <v>-0.62</v>
      </c>
      <c r="I43">
        <v>-0.74</v>
      </c>
      <c r="J43">
        <v>-0.84</v>
      </c>
      <c r="K43">
        <v>-0.96</v>
      </c>
    </row>
    <row r="44" spans="4:11" x14ac:dyDescent="0.35">
      <c r="D44" s="1" t="s">
        <v>8</v>
      </c>
      <c r="E44">
        <f>E41/E38</f>
        <v>0.15189873417721517</v>
      </c>
      <c r="F44">
        <f t="shared" ref="F44:K44" si="4">F41/F38</f>
        <v>0.28240740740740738</v>
      </c>
      <c r="G44">
        <f t="shared" si="4"/>
        <v>0.38129496402877694</v>
      </c>
      <c r="H44">
        <f t="shared" si="4"/>
        <v>0.44126506024096385</v>
      </c>
      <c r="I44">
        <f t="shared" si="4"/>
        <v>0.48704663212435234</v>
      </c>
      <c r="J44">
        <f t="shared" si="4"/>
        <v>0.5180630284396619</v>
      </c>
      <c r="K44">
        <f t="shared" si="4"/>
        <v>0.54470588235294115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</dc:creator>
  <cp:lastModifiedBy>Andy L</cp:lastModifiedBy>
  <dcterms:created xsi:type="dcterms:W3CDTF">2018-03-14T20:35:59Z</dcterms:created>
  <dcterms:modified xsi:type="dcterms:W3CDTF">2018-03-21T02:09:33Z</dcterms:modified>
</cp:coreProperties>
</file>