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men\Documents\OSRTT\"/>
    </mc:Choice>
  </mc:AlternateContent>
  <bookViews>
    <workbookView xWindow="0" yWindow="0" windowWidth="19140" windowHeight="7080" activeTab="2"/>
  </bookViews>
  <sheets>
    <sheet name="PASTE DATA HERE" sheetId="1" r:id="rId1"/>
    <sheet name="VIEW HEATMAPS HERE" sheetId="2" r:id="rId2"/>
    <sheet name="STANDARD RESULTS" sheetId="3" r:id="rId3"/>
  </sheets>
  <calcPr calcId="162913"/>
</workbook>
</file>

<file path=xl/calcChain.xml><?xml version="1.0" encoding="utf-8"?>
<calcChain xmlns="http://schemas.openxmlformats.org/spreadsheetml/2006/main">
  <c r="D8" i="3" l="1"/>
  <c r="AF28" i="2"/>
  <c r="V6" i="3"/>
  <c r="L6" i="3"/>
  <c r="C6" i="3"/>
  <c r="U2" i="3"/>
  <c r="K2" i="3"/>
  <c r="B2" i="3"/>
  <c r="H13" i="3"/>
  <c r="H14" i="3" s="1"/>
  <c r="R10" i="3"/>
  <c r="R9" i="3"/>
  <c r="R8" i="3"/>
  <c r="R7" i="3"/>
  <c r="R6" i="3"/>
  <c r="Q11" i="3"/>
  <c r="Q9" i="3"/>
  <c r="Q8" i="3"/>
  <c r="Q7" i="3"/>
  <c r="Q6" i="3"/>
  <c r="P11" i="3"/>
  <c r="P10" i="3"/>
  <c r="P8" i="3"/>
  <c r="P7" i="3"/>
  <c r="P6" i="3"/>
  <c r="O11" i="3"/>
  <c r="O10" i="3"/>
  <c r="O9" i="3"/>
  <c r="O7" i="3"/>
  <c r="O6" i="3"/>
  <c r="N11" i="3"/>
  <c r="N10" i="3"/>
  <c r="N9" i="3"/>
  <c r="N8" i="3"/>
  <c r="N6" i="3"/>
  <c r="M10" i="3"/>
  <c r="M9" i="3"/>
  <c r="M8" i="3"/>
  <c r="M7" i="3"/>
  <c r="M11" i="3"/>
  <c r="F9" i="3"/>
  <c r="E9" i="3"/>
  <c r="D9" i="3"/>
  <c r="E8" i="3"/>
  <c r="D7" i="3"/>
  <c r="F7" i="3"/>
  <c r="G8" i="3"/>
  <c r="I8" i="3"/>
  <c r="H8" i="3"/>
  <c r="H9" i="3"/>
  <c r="I9" i="3"/>
  <c r="I10" i="3"/>
  <c r="G10" i="3"/>
  <c r="F10" i="3"/>
  <c r="E10" i="3"/>
  <c r="D10" i="3"/>
  <c r="D11" i="3"/>
  <c r="E11" i="3"/>
  <c r="F11" i="3"/>
  <c r="G11" i="3"/>
  <c r="H11" i="3"/>
  <c r="V11" i="3"/>
  <c r="V10" i="3"/>
  <c r="V9" i="3"/>
  <c r="V8" i="3"/>
  <c r="V7" i="3"/>
  <c r="L11" i="3"/>
  <c r="L10" i="3"/>
  <c r="L9" i="3"/>
  <c r="L8" i="3"/>
  <c r="L7" i="3"/>
  <c r="C10" i="3"/>
  <c r="C9" i="3"/>
  <c r="G5" i="3"/>
  <c r="C8" i="3"/>
  <c r="F5" i="3"/>
  <c r="C7" i="3"/>
  <c r="AB5" i="3"/>
  <c r="AA5" i="3"/>
  <c r="Z5" i="3"/>
  <c r="Y5" i="3"/>
  <c r="X5" i="3"/>
  <c r="W5" i="3"/>
  <c r="R5" i="3"/>
  <c r="Q5" i="3"/>
  <c r="P5" i="3"/>
  <c r="O5" i="3"/>
  <c r="N5" i="3"/>
  <c r="M5" i="3"/>
  <c r="C11" i="3"/>
  <c r="I5" i="3"/>
  <c r="H5" i="3"/>
  <c r="E5" i="3"/>
  <c r="D5" i="3"/>
  <c r="G7" i="3"/>
  <c r="H7" i="3"/>
  <c r="I7" i="3"/>
  <c r="I6" i="3"/>
  <c r="H6" i="3"/>
  <c r="G6" i="3"/>
  <c r="F6" i="3"/>
  <c r="E6" i="3"/>
  <c r="AA11" i="3" l="1"/>
  <c r="Z11" i="3"/>
  <c r="Z10" i="3"/>
  <c r="Y11" i="3"/>
  <c r="Y10" i="3"/>
  <c r="Y9" i="3"/>
  <c r="X11" i="3"/>
  <c r="X10" i="3"/>
  <c r="X9" i="3"/>
  <c r="X8" i="3"/>
  <c r="W11" i="3"/>
  <c r="W10" i="3"/>
  <c r="W9" i="3"/>
  <c r="W8" i="3"/>
  <c r="W7" i="3"/>
  <c r="AB10" i="3"/>
  <c r="AB9" i="3"/>
  <c r="AA9" i="3"/>
  <c r="AB8" i="3"/>
  <c r="AA8" i="3"/>
  <c r="Z8" i="3"/>
  <c r="AB7" i="3"/>
  <c r="AA7" i="3"/>
  <c r="Z7" i="3"/>
  <c r="Y7" i="3"/>
  <c r="AB6" i="3"/>
  <c r="AA6" i="3"/>
  <c r="Z6" i="3"/>
  <c r="Y6" i="3"/>
  <c r="X6" i="3"/>
  <c r="Q17" i="3"/>
  <c r="AA15" i="3" l="1"/>
  <c r="H21" i="3"/>
  <c r="H22" i="3"/>
  <c r="AA18" i="3"/>
  <c r="AA13" i="3"/>
  <c r="Q16" i="3"/>
  <c r="AA16" i="3"/>
  <c r="H15" i="3"/>
  <c r="H20" i="3"/>
  <c r="H23" i="3"/>
  <c r="H24" i="3"/>
  <c r="AA17" i="3"/>
  <c r="AA14" i="3"/>
  <c r="H19" i="3"/>
  <c r="Q15" i="3"/>
  <c r="AF9" i="2"/>
  <c r="AF11" i="2"/>
  <c r="AE11" i="2"/>
  <c r="AE10" i="2"/>
  <c r="AD11" i="2"/>
  <c r="AD10" i="2"/>
  <c r="AD9" i="2"/>
  <c r="AC11" i="2"/>
  <c r="AC10" i="2"/>
  <c r="AC9" i="2"/>
  <c r="AC8" i="2"/>
  <c r="AB11" i="2"/>
  <c r="AB10" i="2"/>
  <c r="AB9" i="2"/>
  <c r="AB8" i="2"/>
  <c r="AF8" i="2"/>
  <c r="AE8" i="2"/>
  <c r="AF7" i="2"/>
  <c r="AE7" i="2"/>
  <c r="AD7" i="2"/>
  <c r="AG10" i="2"/>
  <c r="AG9" i="2"/>
  <c r="AG8" i="2"/>
  <c r="AG7" i="2"/>
  <c r="AG6" i="2"/>
  <c r="AF6" i="2"/>
  <c r="AE6" i="2"/>
  <c r="AD6" i="2"/>
  <c r="AB7" i="2"/>
  <c r="AC6" i="2"/>
  <c r="AA11" i="2"/>
  <c r="AA10" i="2"/>
  <c r="AA9" i="2"/>
  <c r="AA8" i="2"/>
  <c r="AA7" i="2"/>
  <c r="AA6" i="2"/>
  <c r="AG5" i="2"/>
  <c r="AF5" i="2"/>
  <c r="AE5" i="2"/>
  <c r="AD5" i="2"/>
  <c r="AC5" i="2"/>
  <c r="AB5" i="2"/>
  <c r="AJ11" i="2" l="1"/>
  <c r="AJ10" i="2"/>
  <c r="AJ8" i="2"/>
  <c r="AJ13" i="2"/>
  <c r="AJ9" i="2"/>
  <c r="AJ12" i="2"/>
  <c r="X4" i="2"/>
  <c r="AJ4" i="2" s="1"/>
  <c r="AJ5" i="2" s="1"/>
  <c r="AJ6" i="2" s="1"/>
  <c r="L5" i="2"/>
  <c r="U27" i="2"/>
  <c r="U26" i="2"/>
  <c r="U25" i="2"/>
  <c r="U24" i="2"/>
  <c r="U23" i="2"/>
  <c r="X29" i="2" s="1"/>
  <c r="T28" i="2"/>
  <c r="T26" i="2"/>
  <c r="T25" i="2"/>
  <c r="T24" i="2"/>
  <c r="T23" i="2"/>
  <c r="S28" i="2"/>
  <c r="S27" i="2"/>
  <c r="S25" i="2"/>
  <c r="S24" i="2"/>
  <c r="S23" i="2"/>
  <c r="R28" i="2"/>
  <c r="R27" i="2"/>
  <c r="R26" i="2"/>
  <c r="R24" i="2"/>
  <c r="R23" i="2"/>
  <c r="Q28" i="2"/>
  <c r="Q27" i="2"/>
  <c r="Q26" i="2"/>
  <c r="Q25" i="2"/>
  <c r="Q23" i="2"/>
  <c r="P28" i="2"/>
  <c r="P27" i="2"/>
  <c r="P26" i="2"/>
  <c r="P25" i="2"/>
  <c r="P24" i="2"/>
  <c r="P11" i="2"/>
  <c r="P10" i="2"/>
  <c r="P9" i="2"/>
  <c r="P8" i="2"/>
  <c r="P7" i="2"/>
  <c r="Q11" i="2"/>
  <c r="Q10" i="2"/>
  <c r="Q9" i="2"/>
  <c r="Q8" i="2"/>
  <c r="R11" i="2"/>
  <c r="R10" i="2"/>
  <c r="R9" i="2"/>
  <c r="R7" i="2"/>
  <c r="S11" i="2"/>
  <c r="S10" i="2"/>
  <c r="S8" i="2"/>
  <c r="S7" i="2"/>
  <c r="S6" i="2"/>
  <c r="T11" i="2"/>
  <c r="T9" i="2"/>
  <c r="T8" i="2"/>
  <c r="T7" i="2"/>
  <c r="T6" i="2"/>
  <c r="U10" i="2"/>
  <c r="U9" i="2"/>
  <c r="U8" i="2"/>
  <c r="U7" i="2"/>
  <c r="U6" i="2"/>
  <c r="R6" i="2"/>
  <c r="Q6" i="2"/>
  <c r="H28" i="2"/>
  <c r="G28" i="2"/>
  <c r="G27" i="2"/>
  <c r="F28" i="2"/>
  <c r="F27" i="2"/>
  <c r="F26" i="2"/>
  <c r="E28" i="2"/>
  <c r="E27" i="2"/>
  <c r="E26" i="2"/>
  <c r="E25" i="2"/>
  <c r="D28" i="2"/>
  <c r="D27" i="2"/>
  <c r="D26" i="2"/>
  <c r="D25" i="2"/>
  <c r="D24" i="2"/>
  <c r="I27" i="2"/>
  <c r="I26" i="2"/>
  <c r="H26" i="2"/>
  <c r="I25" i="2"/>
  <c r="H25" i="2"/>
  <c r="G25" i="2"/>
  <c r="H24" i="2"/>
  <c r="G24" i="2"/>
  <c r="F24" i="2"/>
  <c r="I23" i="2"/>
  <c r="H23" i="2"/>
  <c r="G23" i="2"/>
  <c r="F23" i="2"/>
  <c r="E23" i="2"/>
  <c r="I24" i="2"/>
  <c r="H11" i="2"/>
  <c r="G11" i="2"/>
  <c r="G10" i="2"/>
  <c r="F11" i="2"/>
  <c r="F10" i="2"/>
  <c r="F9" i="2"/>
  <c r="E11" i="2"/>
  <c r="E10" i="2"/>
  <c r="E9" i="2"/>
  <c r="E8" i="2"/>
  <c r="I10" i="2"/>
  <c r="I9" i="2"/>
  <c r="H9" i="2"/>
  <c r="I8" i="2"/>
  <c r="H8" i="2"/>
  <c r="G8" i="2"/>
  <c r="I7" i="2"/>
  <c r="H7" i="2"/>
  <c r="G7" i="2"/>
  <c r="F7" i="2"/>
  <c r="O11" i="2"/>
  <c r="O10" i="2"/>
  <c r="O9" i="2"/>
  <c r="O8" i="2"/>
  <c r="O7" i="2"/>
  <c r="O6" i="2"/>
  <c r="O28" i="2"/>
  <c r="O27" i="2"/>
  <c r="O26" i="2"/>
  <c r="O25" i="2"/>
  <c r="O24" i="2"/>
  <c r="O23" i="2"/>
  <c r="C28" i="2"/>
  <c r="C27" i="2"/>
  <c r="C26" i="2"/>
  <c r="C25" i="2"/>
  <c r="C24" i="2"/>
  <c r="C23" i="2"/>
  <c r="I22" i="2"/>
  <c r="H22" i="2"/>
  <c r="G22" i="2"/>
  <c r="F22" i="2"/>
  <c r="E22" i="2"/>
  <c r="D22" i="2"/>
  <c r="U22" i="2"/>
  <c r="T22" i="2"/>
  <c r="S22" i="2"/>
  <c r="R22" i="2"/>
  <c r="Q22" i="2"/>
  <c r="P22" i="2"/>
  <c r="U5" i="2"/>
  <c r="T5" i="2"/>
  <c r="S5" i="2"/>
  <c r="R5" i="2"/>
  <c r="Q5" i="2"/>
  <c r="P5" i="2"/>
  <c r="C11" i="2"/>
  <c r="C10" i="2"/>
  <c r="C9" i="2"/>
  <c r="C8" i="2"/>
  <c r="C7" i="2"/>
  <c r="C6" i="2"/>
  <c r="I5" i="2"/>
  <c r="H5" i="2"/>
  <c r="G5" i="2"/>
  <c r="F5" i="2"/>
  <c r="E5" i="2"/>
  <c r="D5" i="2"/>
  <c r="X11" i="2" l="1"/>
  <c r="L25" i="2"/>
  <c r="X28" i="2"/>
  <c r="X8" i="2"/>
  <c r="X25" i="2" s="1"/>
  <c r="X5" i="2"/>
  <c r="X6" i="2" s="1"/>
  <c r="L24" i="2"/>
  <c r="X12" i="2"/>
  <c r="X26" i="2"/>
  <c r="AF23" i="2" s="1"/>
  <c r="X9" i="2"/>
  <c r="X10" i="2"/>
  <c r="X27" i="2"/>
  <c r="X30" i="2"/>
  <c r="X31" i="2"/>
  <c r="X13" i="2"/>
  <c r="L23" i="2"/>
  <c r="AF27" i="2" s="1"/>
  <c r="D11" i="2"/>
  <c r="D10" i="2"/>
  <c r="D9" i="2"/>
  <c r="D8" i="2"/>
  <c r="D7" i="2"/>
  <c r="I6" i="2"/>
  <c r="H6" i="2"/>
  <c r="G6" i="2"/>
  <c r="F6" i="2"/>
  <c r="E6" i="2"/>
  <c r="X21" i="2"/>
  <c r="X22" i="2" s="1"/>
  <c r="X23" i="2" s="1"/>
  <c r="H17" i="3" l="1"/>
  <c r="L11" i="2"/>
  <c r="AF26" i="2" s="1"/>
  <c r="L8" i="2"/>
  <c r="H18" i="3"/>
  <c r="L12" i="2"/>
  <c r="L6" i="2"/>
  <c r="L14" i="2"/>
  <c r="L13" i="2"/>
  <c r="L9" i="2"/>
  <c r="AF24" i="2" s="1"/>
  <c r="L10" i="2"/>
  <c r="AF25" i="2" s="1"/>
  <c r="AF29" i="2" l="1"/>
  <c r="AA21" i="3" s="1"/>
</calcChain>
</file>

<file path=xl/sharedStrings.xml><?xml version="1.0" encoding="utf-8"?>
<sst xmlns="http://schemas.openxmlformats.org/spreadsheetml/2006/main" count="112" uniqueCount="48">
  <si>
    <t>Starting RGB</t>
  </si>
  <si>
    <t>To / End</t>
  </si>
  <si>
    <t>From / Start</t>
  </si>
  <si>
    <t>Refresh Rate</t>
  </si>
  <si>
    <t>Refresh Window</t>
  </si>
  <si>
    <t>Percent in Window</t>
  </si>
  <si>
    <t>Average G2G</t>
  </si>
  <si>
    <t>Average Rise</t>
  </si>
  <si>
    <t>Average Fall</t>
  </si>
  <si>
    <t>0-255-0</t>
  </si>
  <si>
    <t>Best</t>
  </si>
  <si>
    <t>Worst</t>
  </si>
  <si>
    <t>Average Error</t>
  </si>
  <si>
    <t>Worst Error</t>
  </si>
  <si>
    <t>Error Percent Above 15%</t>
  </si>
  <si>
    <t>Overdrive Mode</t>
  </si>
  <si>
    <t>On</t>
  </si>
  <si>
    <t>OVERSHOOT/UNDERSHOOT</t>
  </si>
  <si>
    <t>COMPLETE TRANSITION TIME</t>
  </si>
  <si>
    <t>Average Complete Transition</t>
  </si>
  <si>
    <t>Overshoot (RGB)</t>
  </si>
  <si>
    <t>PERCEIVED RESPONSE TIME</t>
  </si>
  <si>
    <t>INITIAL RESPONSE TIME</t>
  </si>
  <si>
    <t xml:space="preserve"> Initial Response Time - RGB5 (ms)</t>
  </si>
  <si>
    <t>Perceived Response Time - RGB5 (ms)</t>
  </si>
  <si>
    <t>Response Time Key</t>
  </si>
  <si>
    <t>Overshoot Key</t>
  </si>
  <si>
    <t>Average MCI</t>
  </si>
  <si>
    <t>Normal</t>
  </si>
  <si>
    <t>End RGB</t>
  </si>
  <si>
    <t>Complete Response Time (ms)</t>
  </si>
  <si>
    <t>Average Initial Response Time</t>
  </si>
  <si>
    <t>Visual Response Rating</t>
  </si>
  <si>
    <t>Average Rating</t>
  </si>
  <si>
    <t>OSRTT Score</t>
  </si>
  <si>
    <t>OSRTT Score Key</t>
  </si>
  <si>
    <t>Response Rating Key</t>
  </si>
  <si>
    <t>Visual Response Rating Key</t>
  </si>
  <si>
    <t>Initial Response Time</t>
  </si>
  <si>
    <t>Perceived Response Time</t>
  </si>
  <si>
    <t>Rise Time</t>
  </si>
  <si>
    <t>Fall Time</t>
  </si>
  <si>
    <t>Overshoot</t>
  </si>
  <si>
    <t>Persistence</t>
  </si>
  <si>
    <t>Measurement</t>
  </si>
  <si>
    <t>Weight</t>
  </si>
  <si>
    <t>Score</t>
  </si>
  <si>
    <t>Weighted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</si>
</sst>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6B573"/>
        <bgColor indexed="64"/>
      </patternFill>
    </fill>
    <fill>
      <patternFill patternType="solid">
        <fgColor rgb="FFFB8809"/>
        <bgColor indexed="64"/>
      </patternFill>
    </fill>
    <fill>
      <patternFill patternType="solid">
        <fgColor rgb="FFF8525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7">
    <xf numFmtId="0" fontId="0" fillId="0" borderId="0" xfId="0"/>
    <xf numFmtId="0" fontId="0" fillId="0" borderId="0" xfId="0" applyBorder="1"/>
    <xf numFmtId="0" fontId="17" fillId="33" borderId="0" xfId="0" applyFont="1" applyFill="1" applyBorder="1"/>
    <xf numFmtId="0" fontId="17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17" fillId="0" borderId="0" xfId="0" applyFont="1" applyFill="1" applyBorder="1"/>
    <xf numFmtId="0" fontId="0" fillId="0" borderId="0" xfId="0" applyFill="1" applyBorder="1"/>
    <xf numFmtId="0" fontId="17" fillId="34" borderId="0" xfId="0" applyFont="1" applyFill="1" applyBorder="1"/>
    <xf numFmtId="2" fontId="0" fillId="0" borderId="0" xfId="0" applyNumberFormat="1" applyBorder="1"/>
    <xf numFmtId="2" fontId="17" fillId="0" borderId="0" xfId="0" applyNumberFormat="1" applyFont="1" applyBorder="1"/>
    <xf numFmtId="1" fontId="17" fillId="0" borderId="0" xfId="0" applyNumberFormat="1" applyFont="1" applyBorder="1"/>
    <xf numFmtId="0" fontId="18" fillId="0" borderId="0" xfId="0" applyFont="1" applyBorder="1" applyAlignment="1"/>
    <xf numFmtId="0" fontId="17" fillId="35" borderId="0" xfId="0" applyFont="1" applyFill="1" applyBorder="1" applyAlignment="1">
      <alignment vertical="center" wrapText="1"/>
    </xf>
    <xf numFmtId="0" fontId="17" fillId="36" borderId="0" xfId="0" applyFont="1" applyFill="1" applyBorder="1"/>
    <xf numFmtId="0" fontId="17" fillId="37" borderId="0" xfId="0" applyFont="1" applyFill="1" applyBorder="1"/>
    <xf numFmtId="0" fontId="17" fillId="35" borderId="0" xfId="0" applyFont="1" applyFill="1" applyBorder="1"/>
    <xf numFmtId="0" fontId="17" fillId="33" borderId="10" xfId="0" applyFont="1" applyFill="1" applyBorder="1"/>
    <xf numFmtId="0" fontId="17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7" fillId="33" borderId="17" xfId="0" applyFont="1" applyFill="1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0" fillId="0" borderId="0" xfId="0" applyFont="1" applyFill="1" applyBorder="1" applyAlignment="1"/>
    <xf numFmtId="0" fontId="17" fillId="0" borderId="0" xfId="0" applyFont="1" applyFill="1" applyBorder="1" applyAlignment="1"/>
    <xf numFmtId="0" fontId="0" fillId="38" borderId="0" xfId="0" applyFill="1"/>
    <xf numFmtId="0" fontId="0" fillId="38" borderId="0" xfId="0" applyFill="1" applyBorder="1"/>
    <xf numFmtId="0" fontId="0" fillId="38" borderId="0" xfId="0" applyFill="1" applyBorder="1" applyAlignment="1"/>
    <xf numFmtId="0" fontId="17" fillId="38" borderId="0" xfId="0" applyFont="1" applyFill="1" applyBorder="1"/>
    <xf numFmtId="0" fontId="17" fillId="38" borderId="0" xfId="0" applyFont="1" applyFill="1" applyBorder="1" applyAlignment="1">
      <alignment horizontal="right"/>
    </xf>
    <xf numFmtId="0" fontId="0" fillId="38" borderId="0" xfId="0" applyFill="1" applyBorder="1" applyAlignment="1">
      <alignment horizontal="right"/>
    </xf>
    <xf numFmtId="0" fontId="0" fillId="38" borderId="0" xfId="0" applyFill="1" applyBorder="1" applyAlignment="1">
      <alignment vertical="center" wrapText="1"/>
    </xf>
    <xf numFmtId="0" fontId="17" fillId="35" borderId="15" xfId="0" applyFont="1" applyFill="1" applyBorder="1" applyAlignment="1">
      <alignment vertical="center" wrapText="1"/>
    </xf>
    <xf numFmtId="0" fontId="17" fillId="36" borderId="16" xfId="0" applyFont="1" applyFill="1" applyBorder="1"/>
    <xf numFmtId="0" fontId="17" fillId="37" borderId="17" xfId="0" applyFont="1" applyFill="1" applyBorder="1"/>
    <xf numFmtId="0" fontId="17" fillId="35" borderId="15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2" fontId="17" fillId="0" borderId="13" xfId="0" applyNumberFormat="1" applyFont="1" applyBorder="1" applyAlignment="1">
      <alignment horizontal="center"/>
    </xf>
    <xf numFmtId="2" fontId="17" fillId="0" borderId="14" xfId="0" applyNumberFormat="1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2" fontId="17" fillId="0" borderId="10" xfId="0" applyNumberFormat="1" applyFont="1" applyBorder="1" applyAlignment="1">
      <alignment horizontal="center"/>
    </xf>
    <xf numFmtId="2" fontId="17" fillId="0" borderId="12" xfId="0" applyNumberFormat="1" applyFont="1" applyBorder="1" applyAlignment="1">
      <alignment horizontal="center"/>
    </xf>
    <xf numFmtId="0" fontId="17" fillId="34" borderId="21" xfId="0" applyFont="1" applyFill="1" applyBorder="1" applyAlignment="1">
      <alignment horizontal="right"/>
    </xf>
    <xf numFmtId="0" fontId="17" fillId="34" borderId="23" xfId="0" applyFon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0" borderId="17" xfId="0" applyNumberFormat="1" applyBorder="1" applyAlignment="1">
      <alignment horizontal="right"/>
    </xf>
    <xf numFmtId="0" fontId="17" fillId="34" borderId="22" xfId="0" applyFont="1" applyFill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25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2" fontId="20" fillId="0" borderId="25" xfId="0" applyNumberFormat="1" applyFont="1" applyBorder="1" applyAlignment="1">
      <alignment horizontal="center" vertical="center"/>
    </xf>
    <xf numFmtId="2" fontId="20" fillId="0" borderId="26" xfId="0" applyNumberFormat="1" applyFont="1" applyBorder="1" applyAlignment="1">
      <alignment horizontal="center" vertical="center"/>
    </xf>
    <xf numFmtId="2" fontId="20" fillId="0" borderId="27" xfId="0" applyNumberFormat="1" applyFont="1" applyBorder="1" applyAlignment="1">
      <alignment horizontal="center" vertical="center"/>
    </xf>
    <xf numFmtId="2" fontId="20" fillId="0" borderId="29" xfId="0" applyNumberFormat="1" applyFont="1" applyBorder="1" applyAlignment="1">
      <alignment horizontal="center" vertical="center"/>
    </xf>
    <xf numFmtId="0" fontId="0" fillId="38" borderId="21" xfId="0" applyFill="1" applyBorder="1" applyAlignment="1">
      <alignment horizontal="center"/>
    </xf>
    <xf numFmtId="0" fontId="0" fillId="38" borderId="22" xfId="0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1" fontId="17" fillId="0" borderId="15" xfId="0" applyNumberFormat="1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0" xfId="0" applyBorder="1"/>
    <xf numFmtId="9" fontId="0" fillId="0" borderId="10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30" xfId="0" applyNumberFormat="1" applyBorder="1"/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85252"/>
      <color rgb="FF76B573"/>
      <color rgb="FFFB8809"/>
      <color rgb="FFEFAD35"/>
      <color rgb="FF46A448"/>
      <color rgb="FF00B022"/>
      <color rgb="FFA5F2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1"/>
  <sheetViews>
    <sheetView zoomScaleNormal="100" workbookViewId="0">
      <selection activeCell="H39" sqref="H39"/>
    </sheetView>
  </sheetViews>
  <sheetFormatPr defaultRowHeight="15" x14ac:dyDescent="0.25"/>
  <cols>
    <col min="8" max="8" width="12.5703125" customWidth="1"/>
    <col min="9" max="9" width="6.7109375" customWidth="1"/>
    <col min="10" max="10" width="4.85546875" customWidth="1"/>
    <col min="11" max="17" width="5.140625" customWidth="1"/>
    <col min="18" max="18" width="5" customWidth="1"/>
    <col min="19" max="21" width="5.140625" customWidth="1"/>
    <col min="23" max="23" width="27.28515625" bestFit="1" customWidth="1"/>
    <col min="24" max="24" width="12.5703125" bestFit="1" customWidth="1"/>
  </cols>
  <sheetData>
    <row r="1" spans="1:8" x14ac:dyDescent="0.25">
      <c r="A1" t="s">
        <v>0</v>
      </c>
      <c r="B1" t="s">
        <v>29</v>
      </c>
      <c r="C1" t="s">
        <v>30</v>
      </c>
      <c r="D1" t="s">
        <v>23</v>
      </c>
      <c r="E1" t="s">
        <v>24</v>
      </c>
      <c r="F1" t="s">
        <v>20</v>
      </c>
      <c r="G1" t="s">
        <v>32</v>
      </c>
    </row>
    <row r="2" spans="1:8" x14ac:dyDescent="0.25">
      <c r="A2">
        <v>0</v>
      </c>
      <c r="B2">
        <v>51</v>
      </c>
      <c r="C2">
        <v>1</v>
      </c>
      <c r="D2">
        <v>1</v>
      </c>
      <c r="E2">
        <v>1</v>
      </c>
      <c r="F2">
        <v>1</v>
      </c>
      <c r="G2">
        <v>1</v>
      </c>
      <c r="H2" s="1"/>
    </row>
    <row r="3" spans="1:8" x14ac:dyDescent="0.25">
      <c r="A3">
        <v>51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 s="1"/>
    </row>
    <row r="4" spans="1:8" ht="15" customHeight="1" x14ac:dyDescent="0.25">
      <c r="A4">
        <v>0</v>
      </c>
      <c r="B4">
        <v>102</v>
      </c>
      <c r="C4">
        <v>1</v>
      </c>
      <c r="D4">
        <v>1</v>
      </c>
      <c r="E4">
        <v>1</v>
      </c>
      <c r="F4">
        <v>1</v>
      </c>
      <c r="G4">
        <v>1</v>
      </c>
    </row>
    <row r="5" spans="1:8" x14ac:dyDescent="0.25">
      <c r="A5">
        <v>102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</row>
    <row r="6" spans="1:8" x14ac:dyDescent="0.25">
      <c r="A6">
        <v>0</v>
      </c>
      <c r="B6">
        <v>153</v>
      </c>
      <c r="C6">
        <v>1</v>
      </c>
      <c r="D6">
        <v>1</v>
      </c>
      <c r="E6">
        <v>1</v>
      </c>
      <c r="F6">
        <v>1</v>
      </c>
      <c r="G6">
        <v>1</v>
      </c>
    </row>
    <row r="7" spans="1:8" x14ac:dyDescent="0.25">
      <c r="A7">
        <v>153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</row>
    <row r="8" spans="1:8" x14ac:dyDescent="0.25">
      <c r="A8">
        <v>0</v>
      </c>
      <c r="B8">
        <v>204</v>
      </c>
      <c r="C8">
        <v>1</v>
      </c>
      <c r="D8">
        <v>1</v>
      </c>
      <c r="E8">
        <v>1</v>
      </c>
      <c r="F8">
        <v>1</v>
      </c>
      <c r="G8">
        <v>1</v>
      </c>
    </row>
    <row r="9" spans="1:8" x14ac:dyDescent="0.25">
      <c r="A9">
        <v>204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</row>
    <row r="10" spans="1:8" x14ac:dyDescent="0.25">
      <c r="A10">
        <v>0</v>
      </c>
      <c r="B10">
        <v>255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8" x14ac:dyDescent="0.25">
      <c r="A11">
        <v>255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8" x14ac:dyDescent="0.25">
      <c r="A12">
        <v>51</v>
      </c>
      <c r="B12">
        <v>102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8" x14ac:dyDescent="0.25">
      <c r="A13">
        <v>102</v>
      </c>
      <c r="B13">
        <v>51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8" x14ac:dyDescent="0.25">
      <c r="A14">
        <v>51</v>
      </c>
      <c r="B14">
        <v>153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8" x14ac:dyDescent="0.25">
      <c r="A15">
        <v>153</v>
      </c>
      <c r="B15">
        <v>51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8" x14ac:dyDescent="0.25">
      <c r="A16">
        <v>51</v>
      </c>
      <c r="B16">
        <v>204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x14ac:dyDescent="0.25">
      <c r="A17">
        <v>204</v>
      </c>
      <c r="B17">
        <v>51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x14ac:dyDescent="0.25">
      <c r="A18">
        <v>51</v>
      </c>
      <c r="B18">
        <v>255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25">
      <c r="A19">
        <v>255</v>
      </c>
      <c r="B19">
        <v>51</v>
      </c>
      <c r="C19">
        <v>1</v>
      </c>
      <c r="D19">
        <v>6</v>
      </c>
      <c r="E19">
        <v>1</v>
      </c>
      <c r="F19">
        <v>1</v>
      </c>
      <c r="G19">
        <v>1</v>
      </c>
    </row>
    <row r="20" spans="1:7" x14ac:dyDescent="0.25">
      <c r="A20">
        <v>102</v>
      </c>
      <c r="B20">
        <v>153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25">
      <c r="A21">
        <v>153</v>
      </c>
      <c r="B21">
        <v>102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25">
      <c r="A22">
        <v>102</v>
      </c>
      <c r="B22">
        <v>204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25">
      <c r="A23">
        <v>204</v>
      </c>
      <c r="B23">
        <v>102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 x14ac:dyDescent="0.25">
      <c r="A24">
        <v>102</v>
      </c>
      <c r="B24">
        <v>255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x14ac:dyDescent="0.25">
      <c r="A25">
        <v>255</v>
      </c>
      <c r="B25">
        <v>102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x14ac:dyDescent="0.25">
      <c r="A26">
        <v>153</v>
      </c>
      <c r="B26">
        <v>204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 x14ac:dyDescent="0.25">
      <c r="A27">
        <v>204</v>
      </c>
      <c r="B27">
        <v>153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25">
      <c r="A28">
        <v>153</v>
      </c>
      <c r="B28">
        <v>255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25">
      <c r="A29">
        <v>255</v>
      </c>
      <c r="B29">
        <v>153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25">
      <c r="A30">
        <v>204</v>
      </c>
      <c r="B30">
        <v>255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7" x14ac:dyDescent="0.25">
      <c r="A31">
        <v>255</v>
      </c>
      <c r="B31">
        <v>204</v>
      </c>
      <c r="C31">
        <v>1</v>
      </c>
      <c r="D31">
        <v>1</v>
      </c>
      <c r="E31">
        <v>1</v>
      </c>
      <c r="F31">
        <v>1</v>
      </c>
      <c r="G3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36"/>
  <sheetViews>
    <sheetView topLeftCell="L1" zoomScale="109" zoomScaleNormal="115" workbookViewId="0">
      <selection activeCell="AF30" sqref="AF30"/>
    </sheetView>
  </sheetViews>
  <sheetFormatPr defaultRowHeight="15" x14ac:dyDescent="0.25"/>
  <cols>
    <col min="2" max="2" width="7.85546875" customWidth="1"/>
    <col min="4" max="10" width="5.7109375" customWidth="1"/>
    <col min="11" max="11" width="23.140625" bestFit="1" customWidth="1"/>
    <col min="12" max="12" width="7.85546875" customWidth="1"/>
    <col min="13" max="13" width="5.7109375" customWidth="1"/>
    <col min="14" max="14" width="7.85546875" customWidth="1"/>
    <col min="15" max="22" width="5.7109375" customWidth="1"/>
    <col min="23" max="23" width="27.28515625" bestFit="1" customWidth="1"/>
    <col min="24" max="24" width="7.85546875" customWidth="1"/>
    <col min="25" max="25" width="5.7109375" customWidth="1"/>
    <col min="26" max="26" width="6.85546875" customWidth="1"/>
    <col min="27" max="33" width="6.42578125" customWidth="1"/>
    <col min="35" max="35" width="18.140625" bestFit="1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6" x14ac:dyDescent="0.25">
      <c r="A2" s="1"/>
      <c r="B2" s="43" t="s">
        <v>21</v>
      </c>
      <c r="C2" s="43"/>
      <c r="D2" s="43"/>
      <c r="E2" s="43"/>
      <c r="F2" s="43"/>
      <c r="G2" s="1"/>
      <c r="H2" s="1"/>
      <c r="I2" s="1"/>
      <c r="J2" s="1"/>
      <c r="K2" s="1"/>
      <c r="L2" s="1"/>
      <c r="M2" s="1"/>
      <c r="N2" s="43" t="s">
        <v>18</v>
      </c>
      <c r="O2" s="43"/>
      <c r="P2" s="43"/>
      <c r="Q2" s="43"/>
      <c r="R2" s="43"/>
      <c r="S2" s="1"/>
      <c r="T2" s="1"/>
      <c r="U2" s="1"/>
      <c r="V2" s="1"/>
      <c r="W2" s="1"/>
      <c r="X2" s="1"/>
      <c r="Y2" s="1"/>
      <c r="Z2" s="43" t="s">
        <v>32</v>
      </c>
      <c r="AA2" s="43"/>
      <c r="AB2" s="43"/>
      <c r="AC2" s="43"/>
      <c r="AD2" s="43"/>
      <c r="AE2" s="1"/>
      <c r="AF2" s="1"/>
      <c r="AG2" s="1"/>
      <c r="AH2" s="1"/>
      <c r="AI2" s="1"/>
      <c r="AJ2" s="1"/>
    </row>
    <row r="3" spans="1:3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/>
      <c r="B4" s="1"/>
      <c r="C4" s="1"/>
      <c r="D4" s="43" t="s">
        <v>1</v>
      </c>
      <c r="E4" s="43"/>
      <c r="F4" s="43"/>
      <c r="G4" s="43"/>
      <c r="H4" s="43"/>
      <c r="I4" s="43"/>
      <c r="J4" s="4"/>
      <c r="K4" s="8" t="s">
        <v>3</v>
      </c>
      <c r="L4" s="8">
        <v>60</v>
      </c>
      <c r="M4" s="4"/>
      <c r="N4" s="1"/>
      <c r="O4" s="1"/>
      <c r="P4" s="43" t="s">
        <v>1</v>
      </c>
      <c r="Q4" s="43"/>
      <c r="R4" s="43"/>
      <c r="S4" s="43"/>
      <c r="T4" s="43"/>
      <c r="U4" s="43"/>
      <c r="V4" s="4"/>
      <c r="W4" s="8" t="s">
        <v>3</v>
      </c>
      <c r="X4" s="8">
        <f>L4</f>
        <v>60</v>
      </c>
      <c r="Y4" s="4"/>
      <c r="Z4" s="1"/>
      <c r="AA4" s="1"/>
      <c r="AB4" s="43" t="s">
        <v>1</v>
      </c>
      <c r="AC4" s="43"/>
      <c r="AD4" s="43"/>
      <c r="AE4" s="43"/>
      <c r="AF4" s="43"/>
      <c r="AG4" s="43"/>
      <c r="AH4" s="4"/>
      <c r="AI4" s="8" t="s">
        <v>3</v>
      </c>
      <c r="AJ4" s="8">
        <f>X4</f>
        <v>60</v>
      </c>
    </row>
    <row r="5" spans="1:36" x14ac:dyDescent="0.25">
      <c r="A5" s="1"/>
      <c r="B5" s="1"/>
      <c r="C5" s="1"/>
      <c r="D5" s="1">
        <f>'PASTE DATA HERE'!$A$2</f>
        <v>0</v>
      </c>
      <c r="E5" s="1">
        <f>'PASTE DATA HERE'!$B$2</f>
        <v>51</v>
      </c>
      <c r="F5" s="1">
        <f>'PASTE DATA HERE'!$B$4</f>
        <v>102</v>
      </c>
      <c r="G5" s="1">
        <f>'PASTE DATA HERE'!$B$6</f>
        <v>153</v>
      </c>
      <c r="H5" s="1">
        <f>'PASTE DATA HERE'!$B$8</f>
        <v>204</v>
      </c>
      <c r="I5" s="1">
        <f>'PASTE DATA HERE'!$B$10</f>
        <v>255</v>
      </c>
      <c r="J5" s="1"/>
      <c r="K5" s="1" t="s">
        <v>4</v>
      </c>
      <c r="L5" s="9">
        <f>1000/L4</f>
        <v>16.666666666666668</v>
      </c>
      <c r="M5" s="1"/>
      <c r="N5" s="1"/>
      <c r="O5" s="1"/>
      <c r="P5" s="1">
        <f>'PASTE DATA HERE'!$A$2</f>
        <v>0</v>
      </c>
      <c r="Q5" s="1">
        <f>'PASTE DATA HERE'!$B$2</f>
        <v>51</v>
      </c>
      <c r="R5" s="1">
        <f>'PASTE DATA HERE'!$B$4</f>
        <v>102</v>
      </c>
      <c r="S5" s="1">
        <f>'PASTE DATA HERE'!$B$6</f>
        <v>153</v>
      </c>
      <c r="T5" s="1">
        <f>'PASTE DATA HERE'!$B$8</f>
        <v>204</v>
      </c>
      <c r="U5" s="1">
        <f>'PASTE DATA HERE'!$B$10</f>
        <v>255</v>
      </c>
      <c r="V5" s="1"/>
      <c r="W5" s="1" t="s">
        <v>4</v>
      </c>
      <c r="X5" s="9">
        <f>1000/X4</f>
        <v>16.666666666666668</v>
      </c>
      <c r="Y5" s="1"/>
      <c r="Z5" s="1"/>
      <c r="AA5" s="1"/>
      <c r="AB5" s="1">
        <f>'PASTE DATA HERE'!$A$2</f>
        <v>0</v>
      </c>
      <c r="AC5" s="1">
        <f>'PASTE DATA HERE'!$B$2</f>
        <v>51</v>
      </c>
      <c r="AD5" s="1">
        <f>'PASTE DATA HERE'!$B$4</f>
        <v>102</v>
      </c>
      <c r="AE5" s="1">
        <f>'PASTE DATA HERE'!$B$6</f>
        <v>153</v>
      </c>
      <c r="AF5" s="1">
        <f>'PASTE DATA HERE'!$B$8</f>
        <v>204</v>
      </c>
      <c r="AG5" s="1">
        <f>'PASTE DATA HERE'!$B$10</f>
        <v>255</v>
      </c>
      <c r="AH5" s="1"/>
      <c r="AI5" s="1" t="s">
        <v>4</v>
      </c>
      <c r="AJ5" s="9">
        <f>1000/AJ4</f>
        <v>16.666666666666668</v>
      </c>
    </row>
    <row r="6" spans="1:36" ht="15" customHeight="1" x14ac:dyDescent="0.25">
      <c r="A6" s="1"/>
      <c r="B6" s="44" t="s">
        <v>2</v>
      </c>
      <c r="C6" s="1">
        <f>'PASTE DATA HERE'!$A$2</f>
        <v>0</v>
      </c>
      <c r="D6" s="2"/>
      <c r="E6" s="3">
        <f>'PASTE DATA HERE'!$E2</f>
        <v>1</v>
      </c>
      <c r="F6" s="3">
        <f>'PASTE DATA HERE'!$E4</f>
        <v>1</v>
      </c>
      <c r="G6" s="3">
        <f>'PASTE DATA HERE'!$E6</f>
        <v>1</v>
      </c>
      <c r="H6" s="3">
        <f>'PASTE DATA HERE'!$E8</f>
        <v>1</v>
      </c>
      <c r="I6" s="3">
        <f>'PASTE DATA HERE'!$E10</f>
        <v>1</v>
      </c>
      <c r="J6" s="3"/>
      <c r="K6" s="1" t="s">
        <v>5</v>
      </c>
      <c r="L6" s="9">
        <f>((COUNTIF(D6:I11, "&lt;" &amp;L5))/COUNT(D6:I11))*100</f>
        <v>100</v>
      </c>
      <c r="M6" s="3"/>
      <c r="N6" s="44" t="s">
        <v>2</v>
      </c>
      <c r="O6" s="1">
        <f>'PASTE DATA HERE'!$A$2</f>
        <v>0</v>
      </c>
      <c r="P6" s="2"/>
      <c r="Q6" s="3">
        <f>'PASTE DATA HERE'!$C$2</f>
        <v>1</v>
      </c>
      <c r="R6" s="3">
        <f>'PASTE DATA HERE'!$C$4</f>
        <v>1</v>
      </c>
      <c r="S6" s="3">
        <f>'PASTE DATA HERE'!$C$6</f>
        <v>1</v>
      </c>
      <c r="T6" s="3">
        <f>'PASTE DATA HERE'!$C$8</f>
        <v>1</v>
      </c>
      <c r="U6" s="3">
        <f>'PASTE DATA HERE'!$C$10</f>
        <v>1</v>
      </c>
      <c r="V6" s="3"/>
      <c r="W6" s="1" t="s">
        <v>5</v>
      </c>
      <c r="X6" s="9">
        <f>((COUNTIF(P6:U11, "&lt;" &amp;X5))/COUNT(P6:U11))*100</f>
        <v>100</v>
      </c>
      <c r="Y6" s="3"/>
      <c r="Z6" s="44" t="s">
        <v>2</v>
      </c>
      <c r="AA6" s="1">
        <f>'PASTE DATA HERE'!$A$2</f>
        <v>0</v>
      </c>
      <c r="AB6" s="2"/>
      <c r="AC6" s="3">
        <f>100-('PASTE DATA HERE'!$E$2+'PASTE DATA HERE'!$D$2)</f>
        <v>98</v>
      </c>
      <c r="AD6" s="3">
        <f>100-('PASTE DATA HERE'!$E$4+'PASTE DATA HERE'!$D$4)</f>
        <v>98</v>
      </c>
      <c r="AE6" s="3">
        <f>100-('PASTE DATA HERE'!$E$6+'PASTE DATA HERE'!$D$6)</f>
        <v>98</v>
      </c>
      <c r="AF6" s="3">
        <f>100-('PASTE DATA HERE'!$E$8+'PASTE DATA HERE'!$D$8)</f>
        <v>98</v>
      </c>
      <c r="AG6" s="3">
        <f>100-('PASTE DATA HERE'!$E$10+'PASTE DATA HERE'!$D$10)</f>
        <v>98</v>
      </c>
      <c r="AH6" s="3"/>
      <c r="AI6" s="1" t="s">
        <v>5</v>
      </c>
      <c r="AJ6" s="9">
        <f>((COUNTIF(AB6:AG11, "&gt;" &amp;(100-(AJ5*2))))/COUNT(AB6:AG11))*100</f>
        <v>100</v>
      </c>
    </row>
    <row r="7" spans="1:36" x14ac:dyDescent="0.25">
      <c r="A7" s="1"/>
      <c r="B7" s="44"/>
      <c r="C7" s="1">
        <f>'PASTE DATA HERE'!$A$3</f>
        <v>51</v>
      </c>
      <c r="D7" s="3">
        <f>'PASTE DATA HERE'!$E3</f>
        <v>1</v>
      </c>
      <c r="E7" s="2"/>
      <c r="F7" s="3">
        <f>'PASTE DATA HERE'!$E12</f>
        <v>1</v>
      </c>
      <c r="G7" s="3">
        <f>'PASTE DATA HERE'!$E14</f>
        <v>1</v>
      </c>
      <c r="H7" s="3">
        <f>'PASTE DATA HERE'!$E16</f>
        <v>1</v>
      </c>
      <c r="I7" s="3">
        <f>'PASTE DATA HERE'!$E18</f>
        <v>1</v>
      </c>
      <c r="J7" s="3"/>
      <c r="K7" s="1"/>
      <c r="L7" s="1"/>
      <c r="M7" s="3"/>
      <c r="N7" s="44"/>
      <c r="O7" s="1">
        <f>'PASTE DATA HERE'!$A$3</f>
        <v>51</v>
      </c>
      <c r="P7" s="3">
        <f>'PASTE DATA HERE'!$C$3</f>
        <v>1</v>
      </c>
      <c r="Q7" s="2"/>
      <c r="R7" s="3">
        <f>'PASTE DATA HERE'!$C$12</f>
        <v>1</v>
      </c>
      <c r="S7" s="3">
        <f>'PASTE DATA HERE'!$C$14</f>
        <v>1</v>
      </c>
      <c r="T7" s="3">
        <f>'PASTE DATA HERE'!$C$16</f>
        <v>1</v>
      </c>
      <c r="U7" s="3">
        <f>'PASTE DATA HERE'!$C$18</f>
        <v>1</v>
      </c>
      <c r="V7" s="3"/>
      <c r="W7" s="1"/>
      <c r="X7" s="1"/>
      <c r="Y7" s="3"/>
      <c r="Z7" s="44"/>
      <c r="AA7" s="1">
        <f>'PASTE DATA HERE'!$A$3</f>
        <v>51</v>
      </c>
      <c r="AB7" s="3">
        <f>100-('PASTE DATA HERE'!$E$3+'PASTE DATA HERE'!$D$3)</f>
        <v>98</v>
      </c>
      <c r="AC7" s="2"/>
      <c r="AD7" s="3">
        <f>100-('PASTE DATA HERE'!$E$12+'PASTE DATA HERE'!$D$12)</f>
        <v>98</v>
      </c>
      <c r="AE7" s="3">
        <f>100-('PASTE DATA HERE'!$E$14+'PASTE DATA HERE'!$D$14)</f>
        <v>98</v>
      </c>
      <c r="AF7" s="3">
        <f>100-('PASTE DATA HERE'!$E$16+'PASTE DATA HERE'!$D$16)</f>
        <v>98</v>
      </c>
      <c r="AG7" s="3">
        <f>100-('PASTE DATA HERE'!$E$18+'PASTE DATA HERE'!$D$18)</f>
        <v>98</v>
      </c>
      <c r="AH7" s="3"/>
      <c r="AI7" s="1"/>
      <c r="AJ7" s="1"/>
    </row>
    <row r="8" spans="1:36" x14ac:dyDescent="0.25">
      <c r="A8" s="1"/>
      <c r="B8" s="44"/>
      <c r="C8" s="1">
        <f>'PASTE DATA HERE'!$A$5</f>
        <v>102</v>
      </c>
      <c r="D8" s="3">
        <f>'PASTE DATA HERE'!$E5</f>
        <v>1</v>
      </c>
      <c r="E8" s="3">
        <f>'PASTE DATA HERE'!$E13</f>
        <v>1</v>
      </c>
      <c r="F8" s="2"/>
      <c r="G8" s="3">
        <f>'PASTE DATA HERE'!$E20</f>
        <v>1</v>
      </c>
      <c r="H8" s="3">
        <f>'PASTE DATA HERE'!$E22</f>
        <v>1</v>
      </c>
      <c r="I8" s="3">
        <f>'PASTE DATA HERE'!$E24</f>
        <v>1</v>
      </c>
      <c r="J8" s="3"/>
      <c r="K8" s="1" t="s">
        <v>19</v>
      </c>
      <c r="L8" s="10">
        <f>X8</f>
        <v>1</v>
      </c>
      <c r="M8" s="3"/>
      <c r="N8" s="44"/>
      <c r="O8" s="1">
        <f>'PASTE DATA HERE'!$A$5</f>
        <v>102</v>
      </c>
      <c r="P8" s="3">
        <f>'PASTE DATA HERE'!$C$5</f>
        <v>1</v>
      </c>
      <c r="Q8" s="3">
        <f>'PASTE DATA HERE'!$C$13</f>
        <v>1</v>
      </c>
      <c r="R8" s="2"/>
      <c r="S8" s="3">
        <f>'PASTE DATA HERE'!$C$20</f>
        <v>1</v>
      </c>
      <c r="T8" s="3">
        <f>'PASTE DATA HERE'!$C$22</f>
        <v>1</v>
      </c>
      <c r="U8" s="3">
        <f>'PASTE DATA HERE'!$C$24</f>
        <v>1</v>
      </c>
      <c r="V8" s="3"/>
      <c r="W8" s="1" t="s">
        <v>6</v>
      </c>
      <c r="X8" s="10">
        <f>AVERAGE(P6:U11)</f>
        <v>1</v>
      </c>
      <c r="Y8" s="3"/>
      <c r="Z8" s="44"/>
      <c r="AA8" s="1">
        <f>'PASTE DATA HERE'!$A$5</f>
        <v>102</v>
      </c>
      <c r="AB8" s="3">
        <f>100-('PASTE DATA HERE'!$E$5+'PASTE DATA HERE'!$D$5)</f>
        <v>98</v>
      </c>
      <c r="AC8" s="3">
        <f>100-('PASTE DATA HERE'!$E$13+'PASTE DATA HERE'!$D$13)</f>
        <v>98</v>
      </c>
      <c r="AD8" s="2"/>
      <c r="AE8" s="3">
        <f>100-('PASTE DATA HERE'!$E$20+'PASTE DATA HERE'!$D$20)</f>
        <v>98</v>
      </c>
      <c r="AF8" s="3">
        <f>100-('PASTE DATA HERE'!$E$22+'PASTE DATA HERE'!$D$22)</f>
        <v>98</v>
      </c>
      <c r="AG8" s="3">
        <f>100-('PASTE DATA HERE'!$E$24+'PASTE DATA HERE'!$D$24)</f>
        <v>98</v>
      </c>
      <c r="AH8" s="3"/>
      <c r="AI8" s="1" t="s">
        <v>27</v>
      </c>
      <c r="AJ8" s="10">
        <f>AVERAGE(AB6:AG11)</f>
        <v>97.833333333333329</v>
      </c>
    </row>
    <row r="9" spans="1:36" x14ac:dyDescent="0.25">
      <c r="A9" s="1"/>
      <c r="B9" s="44"/>
      <c r="C9" s="1">
        <f>'PASTE DATA HERE'!$A$7</f>
        <v>153</v>
      </c>
      <c r="D9" s="3">
        <f>'PASTE DATA HERE'!$E7</f>
        <v>1</v>
      </c>
      <c r="E9" s="3">
        <f>'PASTE DATA HERE'!$E15</f>
        <v>1</v>
      </c>
      <c r="F9" s="3">
        <f>'PASTE DATA HERE'!$E21</f>
        <v>1</v>
      </c>
      <c r="G9" s="2"/>
      <c r="H9" s="3">
        <f>'PASTE DATA HERE'!$E26</f>
        <v>1</v>
      </c>
      <c r="I9" s="3">
        <f>'PASTE DATA HERE'!$E28</f>
        <v>1</v>
      </c>
      <c r="J9" s="3"/>
      <c r="K9" s="1" t="s">
        <v>6</v>
      </c>
      <c r="L9" s="10">
        <f>AVERAGE(D6:I11)</f>
        <v>1</v>
      </c>
      <c r="M9" s="3"/>
      <c r="N9" s="44"/>
      <c r="O9" s="1">
        <f>'PASTE DATA HERE'!$A$7</f>
        <v>153</v>
      </c>
      <c r="P9" s="3">
        <f>'PASTE DATA HERE'!$C$7</f>
        <v>1</v>
      </c>
      <c r="Q9" s="3">
        <f>'PASTE DATA HERE'!$C$15</f>
        <v>1</v>
      </c>
      <c r="R9" s="3">
        <f>'PASTE DATA HERE'!$C$21</f>
        <v>1</v>
      </c>
      <c r="S9" s="2"/>
      <c r="T9" s="3">
        <f>'PASTE DATA HERE'!$C$26</f>
        <v>1</v>
      </c>
      <c r="U9" s="3">
        <f>'PASTE DATA HERE'!$C$28</f>
        <v>1</v>
      </c>
      <c r="V9" s="3"/>
      <c r="W9" s="1" t="s">
        <v>7</v>
      </c>
      <c r="X9" s="10">
        <f>AVERAGE(Q6:U6,R7:U7,S8:U8,T9:U9,U10)</f>
        <v>1</v>
      </c>
      <c r="Y9" s="3"/>
      <c r="Z9" s="44"/>
      <c r="AA9" s="1">
        <f>'PASTE DATA HERE'!$A$7</f>
        <v>153</v>
      </c>
      <c r="AB9" s="3">
        <f>100-('PASTE DATA HERE'!$E$7+'PASTE DATA HERE'!$D$7)</f>
        <v>98</v>
      </c>
      <c r="AC9" s="3">
        <f>100-('PASTE DATA HERE'!$E$15+'PASTE DATA HERE'!$D$15)</f>
        <v>98</v>
      </c>
      <c r="AD9" s="3">
        <f>100-('PASTE DATA HERE'!$E$21+'PASTE DATA HERE'!$D$21)</f>
        <v>98</v>
      </c>
      <c r="AE9" s="2"/>
      <c r="AF9" s="3">
        <f>100-('PASTE DATA HERE'!$E$26+'PASTE DATA HERE'!$D$26)</f>
        <v>98</v>
      </c>
      <c r="AG9" s="3">
        <f>100-('PASTE DATA HERE'!$E$28+'PASTE DATA HERE'!$D$28)</f>
        <v>98</v>
      </c>
      <c r="AH9" s="3"/>
      <c r="AI9" s="1" t="s">
        <v>7</v>
      </c>
      <c r="AJ9" s="10">
        <f>AVERAGE(AC6:AG6,AD7:AG7,AE8:AG8,AF9:AG9,AG10)</f>
        <v>98</v>
      </c>
    </row>
    <row r="10" spans="1:36" x14ac:dyDescent="0.25">
      <c r="A10" s="1"/>
      <c r="B10" s="44"/>
      <c r="C10" s="1">
        <f>'PASTE DATA HERE'!$A$9</f>
        <v>204</v>
      </c>
      <c r="D10" s="3">
        <f>'PASTE DATA HERE'!$E9</f>
        <v>1</v>
      </c>
      <c r="E10" s="3">
        <f>'PASTE DATA HERE'!$E17</f>
        <v>1</v>
      </c>
      <c r="F10" s="3">
        <f>'PASTE DATA HERE'!$E23</f>
        <v>1</v>
      </c>
      <c r="G10" s="3">
        <f>'PASTE DATA HERE'!$E27</f>
        <v>1</v>
      </c>
      <c r="H10" s="2"/>
      <c r="I10" s="3">
        <f>'PASTE DATA HERE'!$E30</f>
        <v>1</v>
      </c>
      <c r="J10" s="3"/>
      <c r="K10" s="1" t="s">
        <v>7</v>
      </c>
      <c r="L10" s="10">
        <f>AVERAGE(E6:I6,F7:I7,G8:I8,H9:I9,I10)</f>
        <v>1</v>
      </c>
      <c r="M10" s="3"/>
      <c r="N10" s="44"/>
      <c r="O10" s="1">
        <f>'PASTE DATA HERE'!$A$9</f>
        <v>204</v>
      </c>
      <c r="P10" s="3">
        <f>'PASTE DATA HERE'!$C$9</f>
        <v>1</v>
      </c>
      <c r="Q10" s="3">
        <f>'PASTE DATA HERE'!$C$17</f>
        <v>1</v>
      </c>
      <c r="R10" s="3">
        <f>'PASTE DATA HERE'!$C$23</f>
        <v>1</v>
      </c>
      <c r="S10" s="3">
        <f>'PASTE DATA HERE'!$C$27</f>
        <v>1</v>
      </c>
      <c r="T10" s="2"/>
      <c r="U10" s="3">
        <f>'PASTE DATA HERE'!$C$30</f>
        <v>1</v>
      </c>
      <c r="V10" s="3"/>
      <c r="W10" s="1" t="s">
        <v>8</v>
      </c>
      <c r="X10" s="10">
        <f>AVERAGE(P7:P11,Q8:Q11,R9:R11,S10:S11,T11)</f>
        <v>1</v>
      </c>
      <c r="Y10" s="3"/>
      <c r="Z10" s="44"/>
      <c r="AA10" s="1">
        <f>'PASTE DATA HERE'!$A$9</f>
        <v>204</v>
      </c>
      <c r="AB10" s="3">
        <f>100-('PASTE DATA HERE'!$E$9+'PASTE DATA HERE'!$D$9)</f>
        <v>98</v>
      </c>
      <c r="AC10" s="3">
        <f>100-('PASTE DATA HERE'!$E$17+'PASTE DATA HERE'!$D$17)</f>
        <v>98</v>
      </c>
      <c r="AD10" s="3">
        <f>100-('PASTE DATA HERE'!$E$23+'PASTE DATA HERE'!$D$23)</f>
        <v>98</v>
      </c>
      <c r="AE10" s="3">
        <f>100-('PASTE DATA HERE'!$E$27+'PASTE DATA HERE'!$D$27)</f>
        <v>98</v>
      </c>
      <c r="AF10" s="2"/>
      <c r="AG10" s="3">
        <f>100-('PASTE DATA HERE'!$E$30+'PASTE DATA HERE'!$D$30)</f>
        <v>98</v>
      </c>
      <c r="AH10" s="3"/>
      <c r="AI10" s="1" t="s">
        <v>8</v>
      </c>
      <c r="AJ10" s="10">
        <f>AVERAGE(AB7:AB11,AC8:AC11,AD9:AD11,AE10:AE11,AF11)</f>
        <v>97.666666666666671</v>
      </c>
    </row>
    <row r="11" spans="1:36" x14ac:dyDescent="0.25">
      <c r="A11" s="1"/>
      <c r="B11" s="44"/>
      <c r="C11" s="1">
        <f>'PASTE DATA HERE'!$A$11</f>
        <v>255</v>
      </c>
      <c r="D11" s="3">
        <f>'PASTE DATA HERE'!$E11</f>
        <v>1</v>
      </c>
      <c r="E11" s="3">
        <f>'PASTE DATA HERE'!$E19</f>
        <v>1</v>
      </c>
      <c r="F11" s="3">
        <f>'PASTE DATA HERE'!$E25</f>
        <v>1</v>
      </c>
      <c r="G11" s="3">
        <f>'PASTE DATA HERE'!$E29</f>
        <v>1</v>
      </c>
      <c r="H11" s="3">
        <f>'PASTE DATA HERE'!$E31</f>
        <v>1</v>
      </c>
      <c r="I11" s="2"/>
      <c r="J11" s="3"/>
      <c r="K11" s="1" t="s">
        <v>8</v>
      </c>
      <c r="L11" s="10">
        <f>AVERAGE(D7:D11,E8:E11,F9:F11,G10:G11,H11)</f>
        <v>1</v>
      </c>
      <c r="M11" s="3"/>
      <c r="N11" s="44"/>
      <c r="O11" s="1">
        <f>'PASTE DATA HERE'!$A$11</f>
        <v>255</v>
      </c>
      <c r="P11" s="3">
        <f>'PASTE DATA HERE'!$C$11</f>
        <v>1</v>
      </c>
      <c r="Q11" s="3">
        <f>'PASTE DATA HERE'!$C$19</f>
        <v>1</v>
      </c>
      <c r="R11" s="3">
        <f>'PASTE DATA HERE'!$C$25</f>
        <v>1</v>
      </c>
      <c r="S11" s="3">
        <f>'PASTE DATA HERE'!$C$29</f>
        <v>1</v>
      </c>
      <c r="T11" s="3">
        <f>'PASTE DATA HERE'!$C$31</f>
        <v>1</v>
      </c>
      <c r="U11" s="2"/>
      <c r="V11" s="3"/>
      <c r="W11" s="1" t="s">
        <v>9</v>
      </c>
      <c r="X11" s="3">
        <f>U6+P11</f>
        <v>2</v>
      </c>
      <c r="Y11" s="3"/>
      <c r="Z11" s="44"/>
      <c r="AA11" s="1">
        <f>'PASTE DATA HERE'!$A$11</f>
        <v>255</v>
      </c>
      <c r="AB11" s="3">
        <f>100-('PASTE DATA HERE'!$E$11+'PASTE DATA HERE'!$D$11)</f>
        <v>98</v>
      </c>
      <c r="AC11" s="3">
        <f>100-('PASTE DATA HERE'!$E$19+'PASTE DATA HERE'!$D$19)</f>
        <v>93</v>
      </c>
      <c r="AD11" s="3">
        <f>100-('PASTE DATA HERE'!$E$25+'PASTE DATA HERE'!$D$25)</f>
        <v>98</v>
      </c>
      <c r="AE11" s="3">
        <f>100-('PASTE DATA HERE'!$E$29+'PASTE DATA HERE'!$D$29)</f>
        <v>98</v>
      </c>
      <c r="AF11" s="3">
        <f>100-('PASTE DATA HERE'!$E$31+'PASTE DATA HERE'!$D$31)</f>
        <v>98</v>
      </c>
      <c r="AG11" s="2"/>
      <c r="AH11" s="3"/>
      <c r="AI11" s="1" t="s">
        <v>9</v>
      </c>
      <c r="AJ11" s="3">
        <f>AG6+AB11</f>
        <v>196</v>
      </c>
    </row>
    <row r="12" spans="1:36" x14ac:dyDescent="0.25">
      <c r="A12" s="1"/>
      <c r="B12" s="5"/>
      <c r="C12" s="1"/>
      <c r="D12" s="3"/>
      <c r="E12" s="3"/>
      <c r="F12" s="3"/>
      <c r="G12" s="3"/>
      <c r="H12" s="3"/>
      <c r="I12" s="3"/>
      <c r="J12" s="6"/>
      <c r="K12" s="1" t="s">
        <v>9</v>
      </c>
      <c r="L12" s="3">
        <f>I6+D11</f>
        <v>2</v>
      </c>
      <c r="M12" s="6"/>
      <c r="N12" s="5"/>
      <c r="O12" s="1"/>
      <c r="P12" s="3"/>
      <c r="Q12" s="3"/>
      <c r="R12" s="3"/>
      <c r="S12" s="3"/>
      <c r="T12" s="3"/>
      <c r="U12" s="3"/>
      <c r="V12" s="6"/>
      <c r="W12" s="1" t="s">
        <v>10</v>
      </c>
      <c r="X12" s="3">
        <f>MIN(P6:U11)</f>
        <v>1</v>
      </c>
      <c r="Y12" s="6"/>
      <c r="Z12" s="5"/>
      <c r="AA12" s="1"/>
      <c r="AB12" s="3"/>
      <c r="AC12" s="3"/>
      <c r="AD12" s="3"/>
      <c r="AE12" s="3"/>
      <c r="AF12" s="3"/>
      <c r="AG12" s="3"/>
      <c r="AH12" s="6"/>
      <c r="AI12" s="1" t="s">
        <v>10</v>
      </c>
      <c r="AJ12" s="3">
        <f>MIN(AB6:AG11)</f>
        <v>93</v>
      </c>
    </row>
    <row r="13" spans="1:36" x14ac:dyDescent="0.25">
      <c r="A13" s="1"/>
      <c r="B13" s="5"/>
      <c r="C13" s="1"/>
      <c r="D13" s="3"/>
      <c r="E13" s="3"/>
      <c r="F13" s="3"/>
      <c r="G13" s="3"/>
      <c r="H13" s="3"/>
      <c r="I13" s="3"/>
      <c r="J13" s="6"/>
      <c r="K13" s="1" t="s">
        <v>10</v>
      </c>
      <c r="L13" s="3">
        <f>MIN(D6:I11)</f>
        <v>1</v>
      </c>
      <c r="M13" s="6"/>
      <c r="N13" s="5"/>
      <c r="O13" s="1"/>
      <c r="P13" s="3"/>
      <c r="Q13" s="3"/>
      <c r="R13" s="3"/>
      <c r="S13" s="3"/>
      <c r="T13" s="3"/>
      <c r="U13" s="3"/>
      <c r="V13" s="6"/>
      <c r="W13" s="1" t="s">
        <v>11</v>
      </c>
      <c r="X13" s="3">
        <f>MAX(P6:U11)</f>
        <v>1</v>
      </c>
      <c r="Y13" s="6"/>
      <c r="Z13" s="5"/>
      <c r="AA13" s="1"/>
      <c r="AB13" s="3"/>
      <c r="AC13" s="3"/>
      <c r="AD13" s="3"/>
      <c r="AE13" s="3"/>
      <c r="AF13" s="3"/>
      <c r="AG13" s="3"/>
      <c r="AH13" s="6"/>
      <c r="AI13" s="1" t="s">
        <v>11</v>
      </c>
      <c r="AJ13" s="3">
        <f>MAX(AB6:AG11)</f>
        <v>98</v>
      </c>
    </row>
    <row r="14" spans="1:36" x14ac:dyDescent="0.25">
      <c r="A14" s="1"/>
      <c r="B14" s="5"/>
      <c r="C14" s="1"/>
      <c r="D14" s="3"/>
      <c r="E14" s="3"/>
      <c r="F14" s="3"/>
      <c r="G14" s="3"/>
      <c r="H14" s="3"/>
      <c r="I14" s="3"/>
      <c r="J14" s="6"/>
      <c r="K14" s="1" t="s">
        <v>11</v>
      </c>
      <c r="L14" s="3">
        <f>MAX(D6:I11)</f>
        <v>1</v>
      </c>
      <c r="M14" s="6"/>
      <c r="N14" s="5"/>
      <c r="O14" s="1"/>
      <c r="P14" s="3"/>
      <c r="Q14" s="3"/>
      <c r="R14" s="3"/>
      <c r="S14" s="3"/>
      <c r="T14" s="3"/>
      <c r="U14" s="3"/>
      <c r="V14" s="6"/>
      <c r="W14" s="1"/>
      <c r="X14" s="1"/>
      <c r="Y14" s="6"/>
    </row>
    <row r="15" spans="1:36" x14ac:dyDescent="0.25">
      <c r="A15" s="1"/>
      <c r="B15" s="5"/>
      <c r="C15" s="1"/>
      <c r="D15" s="3"/>
      <c r="E15" s="3"/>
      <c r="F15" s="3"/>
      <c r="G15" s="3"/>
      <c r="H15" s="3"/>
      <c r="I15" s="3"/>
      <c r="J15" s="6"/>
      <c r="K15" s="1"/>
      <c r="L15" s="1"/>
      <c r="M15" s="6"/>
      <c r="N15" s="5"/>
      <c r="O15" s="1"/>
      <c r="P15" s="3"/>
      <c r="Q15" s="3"/>
      <c r="R15" s="3"/>
      <c r="S15" s="3"/>
      <c r="T15" s="3"/>
      <c r="U15" s="3"/>
      <c r="V15" s="6"/>
      <c r="W15" s="6"/>
      <c r="X15" s="6"/>
      <c r="Y15" s="6"/>
    </row>
    <row r="16" spans="1:36" x14ac:dyDescent="0.25">
      <c r="A16" s="1"/>
      <c r="B16" s="5"/>
      <c r="C16" s="1"/>
      <c r="D16" s="3"/>
      <c r="E16" s="3"/>
      <c r="F16" s="3"/>
      <c r="G16" s="3"/>
      <c r="H16" s="3"/>
      <c r="I16" s="3"/>
      <c r="J16" s="6"/>
      <c r="K16" s="1"/>
      <c r="L16" s="1"/>
      <c r="M16" s="6"/>
      <c r="N16" s="5"/>
      <c r="O16" s="1"/>
      <c r="P16" s="3"/>
      <c r="Q16" s="3"/>
      <c r="R16" s="3"/>
      <c r="S16" s="3"/>
      <c r="T16" s="3"/>
      <c r="U16" s="3"/>
      <c r="V16" s="6"/>
      <c r="W16" s="6"/>
      <c r="X16" s="6"/>
      <c r="Y16" s="6"/>
    </row>
    <row r="17" spans="1:3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7"/>
      <c r="W17" s="7"/>
      <c r="X17" s="7"/>
      <c r="Y17" s="7"/>
    </row>
    <row r="18" spans="1:3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32" x14ac:dyDescent="0.25">
      <c r="A19" s="1"/>
      <c r="B19" s="43" t="s">
        <v>17</v>
      </c>
      <c r="C19" s="43"/>
      <c r="D19" s="43"/>
      <c r="E19" s="43"/>
      <c r="F19" s="43"/>
      <c r="G19" s="1"/>
      <c r="H19" s="1"/>
      <c r="I19" s="1"/>
      <c r="J19" s="1"/>
      <c r="K19" s="1"/>
      <c r="L19" s="1"/>
      <c r="M19" s="1"/>
      <c r="N19" s="43" t="s">
        <v>22</v>
      </c>
      <c r="O19" s="43"/>
      <c r="P19" s="43"/>
      <c r="Q19" s="43"/>
      <c r="R19" s="43"/>
      <c r="S19" s="1"/>
      <c r="T19" s="4"/>
      <c r="U19" s="4"/>
      <c r="V19" s="4"/>
      <c r="W19" s="4"/>
      <c r="X19" s="4"/>
      <c r="Y19" s="4"/>
    </row>
    <row r="20" spans="1:3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32" x14ac:dyDescent="0.25">
      <c r="A21" s="1"/>
      <c r="B21" s="1"/>
      <c r="C21" s="1"/>
      <c r="D21" s="43" t="s">
        <v>1</v>
      </c>
      <c r="E21" s="43"/>
      <c r="F21" s="43"/>
      <c r="G21" s="43"/>
      <c r="H21" s="43"/>
      <c r="I21" s="43"/>
      <c r="J21" s="4"/>
      <c r="K21" s="8" t="s">
        <v>15</v>
      </c>
      <c r="L21" s="8" t="s">
        <v>16</v>
      </c>
      <c r="M21" s="4"/>
      <c r="N21" s="1"/>
      <c r="O21" s="1"/>
      <c r="P21" s="43" t="s">
        <v>1</v>
      </c>
      <c r="Q21" s="43"/>
      <c r="R21" s="43"/>
      <c r="S21" s="43"/>
      <c r="T21" s="43"/>
      <c r="U21" s="43"/>
      <c r="V21" s="4"/>
      <c r="W21" s="8" t="s">
        <v>3</v>
      </c>
      <c r="X21" s="8">
        <f>L4</f>
        <v>60</v>
      </c>
      <c r="Y21" s="4"/>
      <c r="Z21" s="95" t="s">
        <v>34</v>
      </c>
      <c r="AA21" s="96"/>
      <c r="AB21" s="96"/>
      <c r="AC21" s="96"/>
      <c r="AD21" s="96"/>
      <c r="AE21" s="96"/>
      <c r="AF21" s="97"/>
    </row>
    <row r="22" spans="1:32" x14ac:dyDescent="0.25">
      <c r="A22" s="1"/>
      <c r="B22" s="1"/>
      <c r="C22" s="1"/>
      <c r="D22" s="1">
        <f>'PASTE DATA HERE'!$A$2</f>
        <v>0</v>
      </c>
      <c r="E22" s="1">
        <f>'PASTE DATA HERE'!$B$2</f>
        <v>51</v>
      </c>
      <c r="F22" s="1">
        <f>'PASTE DATA HERE'!$B$4</f>
        <v>102</v>
      </c>
      <c r="G22" s="1">
        <f>'PASTE DATA HERE'!$B$6</f>
        <v>153</v>
      </c>
      <c r="H22" s="1">
        <f>'PASTE DATA HERE'!$B$8</f>
        <v>204</v>
      </c>
      <c r="I22" s="1">
        <f>'PASTE DATA HERE'!$B$10</f>
        <v>255</v>
      </c>
      <c r="J22" s="1"/>
      <c r="K22" s="1"/>
      <c r="L22" s="1"/>
      <c r="M22" s="1"/>
      <c r="N22" s="1"/>
      <c r="O22" s="1"/>
      <c r="P22" s="1">
        <f>'PASTE DATA HERE'!$A$2</f>
        <v>0</v>
      </c>
      <c r="Q22" s="1">
        <f>'PASTE DATA HERE'!$B$2</f>
        <v>51</v>
      </c>
      <c r="R22" s="1">
        <f>'PASTE DATA HERE'!$B$4</f>
        <v>102</v>
      </c>
      <c r="S22" s="1">
        <f>'PASTE DATA HERE'!$B$6</f>
        <v>153</v>
      </c>
      <c r="T22" s="1">
        <f>'PASTE DATA HERE'!$B$8</f>
        <v>204</v>
      </c>
      <c r="U22" s="1">
        <f>'PASTE DATA HERE'!$B$10</f>
        <v>255</v>
      </c>
      <c r="V22" s="1"/>
      <c r="W22" s="1" t="s">
        <v>4</v>
      </c>
      <c r="X22" s="9">
        <f>1000/X21</f>
        <v>16.666666666666668</v>
      </c>
      <c r="Y22" s="1"/>
      <c r="Z22" s="95" t="s">
        <v>44</v>
      </c>
      <c r="AA22" s="96"/>
      <c r="AB22" s="96"/>
      <c r="AC22" s="97"/>
      <c r="AD22" s="95" t="s">
        <v>45</v>
      </c>
      <c r="AE22" s="97"/>
      <c r="AF22" s="101" t="s">
        <v>46</v>
      </c>
    </row>
    <row r="23" spans="1:32" ht="15" customHeight="1" x14ac:dyDescent="0.25">
      <c r="A23" s="1"/>
      <c r="B23" s="44" t="s">
        <v>2</v>
      </c>
      <c r="C23" s="1">
        <f>'PASTE DATA HERE'!$A$2</f>
        <v>0</v>
      </c>
      <c r="D23" s="2"/>
      <c r="E23" s="3">
        <f>'PASTE DATA HERE'!$F$2</f>
        <v>1</v>
      </c>
      <c r="F23" s="3">
        <f>'PASTE DATA HERE'!$F$4</f>
        <v>1</v>
      </c>
      <c r="G23" s="3">
        <f>'PASTE DATA HERE'!$F$6</f>
        <v>1</v>
      </c>
      <c r="H23" s="3">
        <f>'PASTE DATA HERE'!$F$8</f>
        <v>1</v>
      </c>
      <c r="I23" s="3">
        <f>'PASTE DATA HERE'!$F$10</f>
        <v>1</v>
      </c>
      <c r="J23" s="3"/>
      <c r="K23" s="1" t="s">
        <v>12</v>
      </c>
      <c r="L23" s="10">
        <f>AVERAGE(D23:I28)</f>
        <v>1</v>
      </c>
      <c r="M23" s="3"/>
      <c r="N23" s="44" t="s">
        <v>2</v>
      </c>
      <c r="O23" s="1">
        <f>'PASTE DATA HERE'!$A$2</f>
        <v>0</v>
      </c>
      <c r="P23" s="2"/>
      <c r="Q23" s="3">
        <f>'PASTE DATA HERE'!$D$2</f>
        <v>1</v>
      </c>
      <c r="R23" s="3">
        <f>'PASTE DATA HERE'!$D$4</f>
        <v>1</v>
      </c>
      <c r="S23" s="3">
        <f>'PASTE DATA HERE'!$D$6</f>
        <v>1</v>
      </c>
      <c r="T23" s="3">
        <f>'PASTE DATA HERE'!$D$8</f>
        <v>1</v>
      </c>
      <c r="U23" s="3">
        <f>'PASTE DATA HERE'!$D$10</f>
        <v>1</v>
      </c>
      <c r="V23" s="3"/>
      <c r="W23" s="1" t="s">
        <v>5</v>
      </c>
      <c r="X23" s="9">
        <f>((COUNTIF(P23:U28, "&lt;" &amp;X22))/COUNT(P23:U28))*100</f>
        <v>100</v>
      </c>
      <c r="Y23" s="3"/>
      <c r="Z23" s="89" t="s">
        <v>38</v>
      </c>
      <c r="AA23" s="90"/>
      <c r="AB23" s="90"/>
      <c r="AC23" s="91"/>
      <c r="AD23" s="102">
        <v>0.33</v>
      </c>
      <c r="AE23" s="91"/>
      <c r="AF23" s="107">
        <f>100-$X$26</f>
        <v>98.833333333333329</v>
      </c>
    </row>
    <row r="24" spans="1:32" x14ac:dyDescent="0.25">
      <c r="A24" s="1"/>
      <c r="B24" s="44"/>
      <c r="C24" s="1">
        <f>'PASTE DATA HERE'!$A$3</f>
        <v>51</v>
      </c>
      <c r="D24" s="3">
        <f>'PASTE DATA HERE'!$F$3</f>
        <v>1</v>
      </c>
      <c r="E24" s="2"/>
      <c r="F24" s="3">
        <f>'PASTE DATA HERE'!$F$12</f>
        <v>1</v>
      </c>
      <c r="G24" s="3">
        <f>'PASTE DATA HERE'!$F$14</f>
        <v>1</v>
      </c>
      <c r="H24" s="3">
        <f>'PASTE DATA HERE'!$F$16</f>
        <v>1</v>
      </c>
      <c r="I24" s="3">
        <f>'PASTE DATA HERE'!$F$18</f>
        <v>1</v>
      </c>
      <c r="J24" s="3"/>
      <c r="K24" s="1" t="s">
        <v>13</v>
      </c>
      <c r="L24" s="3">
        <f>MAX(D23:I28)</f>
        <v>1</v>
      </c>
      <c r="M24" s="3"/>
      <c r="N24" s="44"/>
      <c r="O24" s="1">
        <f>'PASTE DATA HERE'!$A$3</f>
        <v>51</v>
      </c>
      <c r="P24" s="3">
        <f>'PASTE DATA HERE'!$D$3</f>
        <v>1</v>
      </c>
      <c r="Q24" s="2"/>
      <c r="R24" s="3">
        <f>'PASTE DATA HERE'!$D$12</f>
        <v>1</v>
      </c>
      <c r="S24" s="3">
        <f>'PASTE DATA HERE'!$D$14</f>
        <v>1</v>
      </c>
      <c r="T24" s="3">
        <f>'PASTE DATA HERE'!$D$16</f>
        <v>1</v>
      </c>
      <c r="U24" s="3">
        <f>'PASTE DATA HERE'!$D$18</f>
        <v>1</v>
      </c>
      <c r="V24" s="3"/>
      <c r="W24" s="1"/>
      <c r="X24" s="1"/>
      <c r="Y24" s="3"/>
      <c r="Z24" s="114" t="s">
        <v>39</v>
      </c>
      <c r="AA24" s="43"/>
      <c r="AB24" s="43"/>
      <c r="AC24" s="104"/>
      <c r="AD24" s="103">
        <v>0.33</v>
      </c>
      <c r="AE24" s="104"/>
      <c r="AF24" s="108">
        <f>100-$L$9</f>
        <v>99</v>
      </c>
    </row>
    <row r="25" spans="1:32" x14ac:dyDescent="0.25">
      <c r="A25" s="1"/>
      <c r="B25" s="44"/>
      <c r="C25" s="1">
        <f>'PASTE DATA HERE'!$A$5</f>
        <v>102</v>
      </c>
      <c r="D25" s="3">
        <f>'PASTE DATA HERE'!$F$5</f>
        <v>1</v>
      </c>
      <c r="E25" s="3">
        <f>'PASTE DATA HERE'!$F$13</f>
        <v>1</v>
      </c>
      <c r="F25" s="2"/>
      <c r="G25" s="3">
        <f>'PASTE DATA HERE'!$F$20</f>
        <v>1</v>
      </c>
      <c r="H25" s="3">
        <f>'PASTE DATA HERE'!$F$22</f>
        <v>1</v>
      </c>
      <c r="I25" s="3">
        <f>'PASTE DATA HERE'!$F$24</f>
        <v>1</v>
      </c>
      <c r="J25" s="3"/>
      <c r="K25" s="1" t="s">
        <v>14</v>
      </c>
      <c r="L25" s="11">
        <f>((COUNTIF(D23:I28, "&gt;15"))/COUNT(D23:I28))*100</f>
        <v>0</v>
      </c>
      <c r="M25" s="3"/>
      <c r="N25" s="44"/>
      <c r="O25" s="1">
        <f>'PASTE DATA HERE'!$A$5</f>
        <v>102</v>
      </c>
      <c r="P25" s="3">
        <f>'PASTE DATA HERE'!$D$5</f>
        <v>1</v>
      </c>
      <c r="Q25" s="3">
        <f>'PASTE DATA HERE'!$D$13</f>
        <v>1</v>
      </c>
      <c r="R25" s="2"/>
      <c r="S25" s="3">
        <f>'PASTE DATA HERE'!$D$20</f>
        <v>1</v>
      </c>
      <c r="T25" s="3">
        <f>'PASTE DATA HERE'!$D$22</f>
        <v>1</v>
      </c>
      <c r="U25" s="3">
        <f>'PASTE DATA HERE'!$D$24</f>
        <v>1</v>
      </c>
      <c r="V25" s="3"/>
      <c r="W25" s="1" t="s">
        <v>19</v>
      </c>
      <c r="X25" s="10">
        <f>X8</f>
        <v>1</v>
      </c>
      <c r="Y25" s="3"/>
      <c r="Z25" s="114" t="s">
        <v>40</v>
      </c>
      <c r="AA25" s="43"/>
      <c r="AB25" s="43"/>
      <c r="AC25" s="104"/>
      <c r="AD25" s="103">
        <v>0.1</v>
      </c>
      <c r="AE25" s="104"/>
      <c r="AF25" s="108">
        <f>100-$L$10</f>
        <v>99</v>
      </c>
    </row>
    <row r="26" spans="1:32" x14ac:dyDescent="0.25">
      <c r="A26" s="1"/>
      <c r="B26" s="44"/>
      <c r="C26" s="1">
        <f>'PASTE DATA HERE'!$A$7</f>
        <v>153</v>
      </c>
      <c r="D26" s="3">
        <f>'PASTE DATA HERE'!$F$7</f>
        <v>1</v>
      </c>
      <c r="E26" s="3">
        <f>'PASTE DATA HERE'!$F$15</f>
        <v>1</v>
      </c>
      <c r="F26" s="3">
        <f>'PASTE DATA HERE'!$F$21</f>
        <v>1</v>
      </c>
      <c r="G26" s="2"/>
      <c r="H26" s="3">
        <f>'PASTE DATA HERE'!$F$26</f>
        <v>1</v>
      </c>
      <c r="I26" s="3">
        <f>'PASTE DATA HERE'!$F$28</f>
        <v>1</v>
      </c>
      <c r="J26" s="3"/>
      <c r="K26" s="3"/>
      <c r="L26" s="3"/>
      <c r="M26" s="3"/>
      <c r="N26" s="44"/>
      <c r="O26" s="1">
        <f>'PASTE DATA HERE'!$A$7</f>
        <v>153</v>
      </c>
      <c r="P26" s="3">
        <f>'PASTE DATA HERE'!$D$7</f>
        <v>1</v>
      </c>
      <c r="Q26" s="3">
        <f>'PASTE DATA HERE'!$D$15</f>
        <v>1</v>
      </c>
      <c r="R26" s="3">
        <f>'PASTE DATA HERE'!$D$21</f>
        <v>1</v>
      </c>
      <c r="S26" s="2"/>
      <c r="T26" s="3">
        <f>'PASTE DATA HERE'!$D$26</f>
        <v>1</v>
      </c>
      <c r="U26" s="3">
        <f>'PASTE DATA HERE'!$D$28</f>
        <v>1</v>
      </c>
      <c r="V26" s="3"/>
      <c r="W26" s="1" t="s">
        <v>6</v>
      </c>
      <c r="X26" s="10">
        <f>AVERAGE(P23:U28)</f>
        <v>1.1666666666666667</v>
      </c>
      <c r="Y26" s="3"/>
      <c r="Z26" s="114" t="s">
        <v>41</v>
      </c>
      <c r="AA26" s="43"/>
      <c r="AB26" s="43"/>
      <c r="AC26" s="104"/>
      <c r="AD26" s="103">
        <v>0.1</v>
      </c>
      <c r="AE26" s="104"/>
      <c r="AF26" s="108">
        <f>100-$L$11</f>
        <v>99</v>
      </c>
    </row>
    <row r="27" spans="1:32" x14ac:dyDescent="0.25">
      <c r="A27" s="1"/>
      <c r="B27" s="44"/>
      <c r="C27" s="1">
        <f>'PASTE DATA HERE'!$A$9</f>
        <v>204</v>
      </c>
      <c r="D27" s="3">
        <f>'PASTE DATA HERE'!$F$9</f>
        <v>1</v>
      </c>
      <c r="E27" s="3">
        <f>'PASTE DATA HERE'!$F$17</f>
        <v>1</v>
      </c>
      <c r="F27" s="3">
        <f>'PASTE DATA HERE'!$F$23</f>
        <v>1</v>
      </c>
      <c r="G27" s="3">
        <f>'PASTE DATA HERE'!$F$27</f>
        <v>1</v>
      </c>
      <c r="H27" s="2"/>
      <c r="I27" s="3">
        <f>'PASTE DATA HERE'!$F$30</f>
        <v>1</v>
      </c>
      <c r="J27" s="3"/>
      <c r="K27" s="3"/>
      <c r="L27" s="3"/>
      <c r="M27" s="3"/>
      <c r="N27" s="44"/>
      <c r="O27" s="1">
        <f>'PASTE DATA HERE'!$A$9</f>
        <v>204</v>
      </c>
      <c r="P27" s="3">
        <f>'PASTE DATA HERE'!$D$9</f>
        <v>1</v>
      </c>
      <c r="Q27" s="3">
        <f>'PASTE DATA HERE'!$D$17</f>
        <v>1</v>
      </c>
      <c r="R27" s="3">
        <f>'PASTE DATA HERE'!$D$23</f>
        <v>1</v>
      </c>
      <c r="S27" s="3">
        <f>'PASTE DATA HERE'!$D$27</f>
        <v>1</v>
      </c>
      <c r="T27" s="2"/>
      <c r="U27" s="3">
        <f>'PASTE DATA HERE'!$D$30</f>
        <v>1</v>
      </c>
      <c r="V27" s="3"/>
      <c r="W27" s="1" t="s">
        <v>7</v>
      </c>
      <c r="X27" s="10">
        <f>AVERAGE(Q23:U23,R24:U24,S25:U25,T26:U26,U27)</f>
        <v>1</v>
      </c>
      <c r="Y27" s="3"/>
      <c r="Z27" s="114" t="s">
        <v>42</v>
      </c>
      <c r="AA27" s="43"/>
      <c r="AB27" s="43"/>
      <c r="AC27" s="104"/>
      <c r="AD27" s="103">
        <v>0.1</v>
      </c>
      <c r="AE27" s="104"/>
      <c r="AF27" s="108">
        <f>100-$L$23</f>
        <v>99</v>
      </c>
    </row>
    <row r="28" spans="1:32" x14ac:dyDescent="0.25">
      <c r="A28" s="1"/>
      <c r="B28" s="44"/>
      <c r="C28" s="1">
        <f>'PASTE DATA HERE'!$A$11</f>
        <v>255</v>
      </c>
      <c r="D28" s="3">
        <f>'PASTE DATA HERE'!$F$11</f>
        <v>1</v>
      </c>
      <c r="E28" s="3">
        <f>'PASTE DATA HERE'!$F$19</f>
        <v>1</v>
      </c>
      <c r="F28" s="3">
        <f>'PASTE DATA HERE'!$F$25</f>
        <v>1</v>
      </c>
      <c r="G28" s="3">
        <f>'PASTE DATA HERE'!$F$29</f>
        <v>1</v>
      </c>
      <c r="H28" s="3">
        <f>'PASTE DATA HERE'!$F$31</f>
        <v>1</v>
      </c>
      <c r="I28" s="2"/>
      <c r="J28" s="3"/>
      <c r="K28" s="3"/>
      <c r="L28" s="3"/>
      <c r="M28" s="3"/>
      <c r="N28" s="44"/>
      <c r="O28" s="1">
        <f>'PASTE DATA HERE'!$A$11</f>
        <v>255</v>
      </c>
      <c r="P28" s="3">
        <f>'PASTE DATA HERE'!$D$11</f>
        <v>1</v>
      </c>
      <c r="Q28" s="3">
        <f>'PASTE DATA HERE'!$D$19</f>
        <v>6</v>
      </c>
      <c r="R28" s="3">
        <f>'PASTE DATA HERE'!$D$25</f>
        <v>1</v>
      </c>
      <c r="S28" s="3">
        <f>'PASTE DATA HERE'!$D$29</f>
        <v>1</v>
      </c>
      <c r="T28" s="3">
        <f>'PASTE DATA HERE'!$D$31</f>
        <v>1</v>
      </c>
      <c r="U28" s="2"/>
      <c r="V28" s="3"/>
      <c r="W28" s="1" t="s">
        <v>8</v>
      </c>
      <c r="X28" s="10">
        <f>AVERAGE(P24:P28,Q25:Q28,R26:R28,S27:S28,T28)</f>
        <v>1.3333333333333333</v>
      </c>
      <c r="Y28" s="3"/>
      <c r="Z28" s="115" t="s">
        <v>43</v>
      </c>
      <c r="AA28" s="116"/>
      <c r="AB28" s="116"/>
      <c r="AC28" s="106"/>
      <c r="AD28" s="105">
        <v>0.04</v>
      </c>
      <c r="AE28" s="106"/>
      <c r="AF28" s="109">
        <f>100-$L$5</f>
        <v>83.333333333333329</v>
      </c>
    </row>
    <row r="29" spans="1:32" x14ac:dyDescent="0.25">
      <c r="A29" s="1"/>
      <c r="B29" s="5"/>
      <c r="C29" s="1"/>
      <c r="D29" s="3"/>
      <c r="E29" s="3"/>
      <c r="F29" s="3"/>
      <c r="G29" s="3"/>
      <c r="H29" s="3"/>
      <c r="I29" s="3"/>
      <c r="J29" s="6"/>
      <c r="K29" s="6"/>
      <c r="L29" s="6"/>
      <c r="M29" s="6"/>
      <c r="N29" s="5"/>
      <c r="O29" s="1"/>
      <c r="P29" s="3"/>
      <c r="Q29" s="3"/>
      <c r="R29" s="3"/>
      <c r="S29" s="3"/>
      <c r="T29" s="3"/>
      <c r="U29" s="3"/>
      <c r="V29" s="6"/>
      <c r="W29" s="1" t="s">
        <v>9</v>
      </c>
      <c r="X29" s="3">
        <f>U23+P28</f>
        <v>2</v>
      </c>
      <c r="Y29" s="6"/>
      <c r="AC29" s="111" t="s">
        <v>47</v>
      </c>
      <c r="AD29" s="112"/>
      <c r="AE29" s="113"/>
      <c r="AF29" s="110">
        <f>(($AF$23*$AD$23)+($AF$24*$AD$24)+($AF$25*$AD$25)+($AF$26*$AD$26)+($AF$27*$AD$27)+($AF$28*$AD$28))/10</f>
        <v>9.8318333333333339</v>
      </c>
    </row>
    <row r="30" spans="1:32" x14ac:dyDescent="0.25">
      <c r="A30" s="1"/>
      <c r="B30" s="5"/>
      <c r="C30" s="1"/>
      <c r="D30" s="3"/>
      <c r="E30" s="3"/>
      <c r="F30" s="3"/>
      <c r="G30" s="3"/>
      <c r="H30" s="3"/>
      <c r="I30" s="3"/>
      <c r="J30" s="6"/>
      <c r="K30" s="6"/>
      <c r="L30" s="6"/>
      <c r="M30" s="6"/>
      <c r="N30" s="5"/>
      <c r="O30" s="1"/>
      <c r="P30" s="3"/>
      <c r="Q30" s="3"/>
      <c r="R30" s="3"/>
      <c r="S30" s="3"/>
      <c r="T30" s="3"/>
      <c r="U30" s="3"/>
      <c r="V30" s="6"/>
      <c r="W30" s="1" t="s">
        <v>10</v>
      </c>
      <c r="X30" s="3">
        <f>MIN(P23:U28)</f>
        <v>1</v>
      </c>
      <c r="Y30" s="6"/>
    </row>
    <row r="31" spans="1:32" x14ac:dyDescent="0.25">
      <c r="A31" s="1"/>
      <c r="B31" s="5"/>
      <c r="C31" s="1"/>
      <c r="D31" s="3"/>
      <c r="E31" s="3"/>
      <c r="F31" s="3"/>
      <c r="G31" s="3"/>
      <c r="H31" s="3"/>
      <c r="I31" s="3"/>
      <c r="J31" s="6"/>
      <c r="K31" s="6"/>
      <c r="L31" s="6"/>
      <c r="M31" s="6"/>
      <c r="N31" s="5"/>
      <c r="O31" s="1"/>
      <c r="P31" s="3"/>
      <c r="Q31" s="3"/>
      <c r="R31" s="3"/>
      <c r="S31" s="3"/>
      <c r="T31" s="3"/>
      <c r="U31" s="3"/>
      <c r="V31" s="6"/>
      <c r="W31" s="1" t="s">
        <v>11</v>
      </c>
      <c r="X31" s="3">
        <f>MAX(P23:U28)</f>
        <v>6</v>
      </c>
      <c r="Y31" s="6"/>
    </row>
    <row r="32" spans="1:32" x14ac:dyDescent="0.25">
      <c r="A32" s="1"/>
      <c r="B32" s="44" t="s">
        <v>25</v>
      </c>
      <c r="C32" s="44"/>
      <c r="D32" s="44"/>
      <c r="E32" s="3"/>
      <c r="F32" s="46" t="s">
        <v>26</v>
      </c>
      <c r="G32" s="46"/>
      <c r="H32" s="46"/>
      <c r="I32" s="12"/>
      <c r="J32" s="45" t="s">
        <v>37</v>
      </c>
      <c r="K32" s="45"/>
      <c r="L32" s="45"/>
      <c r="M32" s="6"/>
      <c r="N32" s="5"/>
      <c r="O32" s="1"/>
      <c r="P32" s="3"/>
      <c r="Q32" s="3"/>
      <c r="R32" s="3"/>
      <c r="S32" s="3"/>
      <c r="T32" s="3"/>
      <c r="U32" s="3"/>
      <c r="V32" s="6"/>
      <c r="W32" s="6"/>
      <c r="X32" s="6"/>
      <c r="Y32" s="6"/>
    </row>
    <row r="33" spans="1:25" x14ac:dyDescent="0.25">
      <c r="A33" s="1"/>
      <c r="B33" s="13">
        <v>0</v>
      </c>
      <c r="C33" s="14">
        <v>5</v>
      </c>
      <c r="D33" s="15">
        <v>10</v>
      </c>
      <c r="E33" s="3"/>
      <c r="F33" s="16">
        <v>0</v>
      </c>
      <c r="G33" s="14">
        <v>5</v>
      </c>
      <c r="H33" s="15">
        <v>12</v>
      </c>
      <c r="I33" s="3"/>
      <c r="J33" s="16">
        <v>95</v>
      </c>
      <c r="K33" s="14">
        <v>85</v>
      </c>
      <c r="L33" s="15">
        <v>75</v>
      </c>
      <c r="M33" s="6"/>
      <c r="N33" s="5"/>
      <c r="O33" s="1"/>
      <c r="P33" s="3"/>
      <c r="Q33" s="3"/>
      <c r="R33" s="3"/>
      <c r="S33" s="3"/>
      <c r="T33" s="3"/>
      <c r="U33" s="3"/>
      <c r="V33" s="6"/>
      <c r="W33" s="6"/>
      <c r="X33" s="6"/>
      <c r="Y33" s="6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7"/>
      <c r="W34" s="7"/>
      <c r="X34" s="7"/>
      <c r="Y34" s="7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</sheetData>
  <mergeCells count="34">
    <mergeCell ref="Z24:AC24"/>
    <mergeCell ref="Z25:AC25"/>
    <mergeCell ref="Z26:AC26"/>
    <mergeCell ref="Z27:AC27"/>
    <mergeCell ref="Z28:AC28"/>
    <mergeCell ref="D21:I21"/>
    <mergeCell ref="P21:U21"/>
    <mergeCell ref="P4:U4"/>
    <mergeCell ref="B32:D32"/>
    <mergeCell ref="F32:H32"/>
    <mergeCell ref="B23:B28"/>
    <mergeCell ref="N23:N28"/>
    <mergeCell ref="B19:F19"/>
    <mergeCell ref="B2:F2"/>
    <mergeCell ref="N19:R19"/>
    <mergeCell ref="D4:I4"/>
    <mergeCell ref="B6:B11"/>
    <mergeCell ref="N6:N11"/>
    <mergeCell ref="Z2:AD2"/>
    <mergeCell ref="AB4:AG4"/>
    <mergeCell ref="Z6:Z11"/>
    <mergeCell ref="J32:L32"/>
    <mergeCell ref="N2:R2"/>
    <mergeCell ref="AC29:AE29"/>
    <mergeCell ref="AD22:AE22"/>
    <mergeCell ref="Z22:AC22"/>
    <mergeCell ref="Z21:AF21"/>
    <mergeCell ref="Z23:AC23"/>
    <mergeCell ref="AD23:AE23"/>
    <mergeCell ref="AD24:AE24"/>
    <mergeCell ref="AD25:AE25"/>
    <mergeCell ref="AD26:AE26"/>
    <mergeCell ref="AD27:AE27"/>
    <mergeCell ref="AD28:AE28"/>
  </mergeCells>
  <conditionalFormatting sqref="D6:I11 P6:U11 P23:U28 L8:L11 L13:L14 X8:X10 X12:X13 X25:X28 X30:X31">
    <cfRule type="colorScale" priority="10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P15:Y16 P14:V14 Y14">
    <cfRule type="colorScale" priority="22">
      <colorScale>
        <cfvo type="formula" val="$Q$4/2"/>
        <cfvo type="formula" val="$Q$4+2"/>
        <cfvo type="formula" val="$Q$4*2"/>
        <color rgb="FF46A448"/>
        <color rgb="FFFB8809"/>
        <color rgb="FFFF0000"/>
      </colorScale>
    </cfRule>
  </conditionalFormatting>
  <conditionalFormatting sqref="D23:I28 L24 L23">
    <cfRule type="colorScale" priority="11">
      <colorScale>
        <cfvo type="num" val="0"/>
        <cfvo type="percentile" val="5"/>
        <cfvo type="num" val="12"/>
        <color rgb="FF00B050"/>
        <color rgb="FFFB8809"/>
        <color rgb="FFF85252"/>
      </colorScale>
    </cfRule>
  </conditionalFormatting>
  <conditionalFormatting sqref="X11 L12 X29">
    <cfRule type="colorScale" priority="9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X6 L6 X23">
    <cfRule type="colorScale" priority="8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L25">
    <cfRule type="colorScale" priority="7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AB6:AG11 AJ8:AJ10 AJ12:AJ13">
    <cfRule type="colorScale" priority="6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AJ6">
    <cfRule type="colorScale" priority="4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AB6:AG11">
    <cfRule type="colorScale" priority="3">
      <colorScale>
        <cfvo type="num" val="75"/>
        <cfvo type="num" val="85"/>
        <cfvo type="num" val="95"/>
        <color rgb="FFF8696B"/>
        <color rgb="FFFB8809"/>
        <color rgb="FF63BE7B"/>
      </colorScale>
    </cfRule>
  </conditionalFormatting>
  <conditionalFormatting sqref="AJ8:AJ10 AJ12:AJ13">
    <cfRule type="colorScale" priority="2">
      <colorScale>
        <cfvo type="num" val="75"/>
        <cfvo type="num" val="85"/>
        <cfvo type="num" val="95"/>
        <color rgb="FFF8696B"/>
        <color rgb="FFFB8809"/>
        <color rgb="FF63BE7B"/>
      </colorScale>
    </cfRule>
  </conditionalFormatting>
  <conditionalFormatting sqref="AJ11">
    <cfRule type="colorScale" priority="1">
      <colorScale>
        <cfvo type="num" val="150"/>
        <cfvo type="num" val="170"/>
        <cfvo type="num" val="190"/>
        <color rgb="FFF8696B"/>
        <color rgb="FFFB8809"/>
        <color rgb="FF63BE7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46"/>
  <sheetViews>
    <sheetView tabSelected="1" zoomScale="130" zoomScaleNormal="130" workbookViewId="0">
      <selection activeCell="A28" sqref="A28"/>
    </sheetView>
  </sheetViews>
  <sheetFormatPr defaultRowHeight="15" x14ac:dyDescent="0.25"/>
  <cols>
    <col min="2" max="2" width="6.7109375" customWidth="1"/>
    <col min="3" max="9" width="6" customWidth="1"/>
    <col min="10" max="10" width="8.28515625" customWidth="1"/>
    <col min="11" max="11" width="6.7109375" customWidth="1"/>
    <col min="12" max="18" width="6" customWidth="1"/>
    <col min="19" max="19" width="7" customWidth="1"/>
    <col min="20" max="20" width="4.5703125" customWidth="1"/>
    <col min="21" max="21" width="6.7109375" customWidth="1"/>
    <col min="22" max="28" width="6" customWidth="1"/>
  </cols>
  <sheetData>
    <row r="1" spans="1:32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</row>
    <row r="2" spans="1:32" x14ac:dyDescent="0.25">
      <c r="A2" s="32"/>
      <c r="B2" s="84" t="str">
        <f>'PASTE DATA HERE'!$E$1</f>
        <v>Perceived Response Time - RGB5 (ms)</v>
      </c>
      <c r="C2" s="85"/>
      <c r="D2" s="85"/>
      <c r="E2" s="85"/>
      <c r="F2" s="85"/>
      <c r="G2" s="85"/>
      <c r="H2" s="85"/>
      <c r="I2" s="86"/>
      <c r="J2" s="33"/>
      <c r="K2" s="84" t="str">
        <f>'PASTE DATA HERE'!$F$1</f>
        <v>Overshoot (RGB)</v>
      </c>
      <c r="L2" s="85"/>
      <c r="M2" s="85"/>
      <c r="N2" s="85"/>
      <c r="O2" s="85"/>
      <c r="P2" s="85"/>
      <c r="Q2" s="85"/>
      <c r="R2" s="86"/>
      <c r="S2" s="33"/>
      <c r="T2" s="33"/>
      <c r="U2" s="84" t="str">
        <f>'PASTE DATA HERE'!$G$1</f>
        <v>Visual Response Rating</v>
      </c>
      <c r="V2" s="85"/>
      <c r="W2" s="85"/>
      <c r="X2" s="85"/>
      <c r="Y2" s="85"/>
      <c r="Z2" s="85"/>
      <c r="AA2" s="85"/>
      <c r="AB2" s="86"/>
      <c r="AC2" s="33"/>
      <c r="AD2" s="33"/>
      <c r="AE2" s="33"/>
      <c r="AF2" s="32"/>
    </row>
    <row r="3" spans="1:32" x14ac:dyDescent="0.2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2"/>
    </row>
    <row r="4" spans="1:32" x14ac:dyDescent="0.25">
      <c r="A4" s="32"/>
      <c r="B4" s="33"/>
      <c r="C4" s="33"/>
      <c r="D4" s="95" t="s">
        <v>1</v>
      </c>
      <c r="E4" s="96"/>
      <c r="F4" s="96"/>
      <c r="G4" s="96"/>
      <c r="H4" s="96"/>
      <c r="I4" s="97"/>
      <c r="J4" s="34"/>
      <c r="K4" s="33"/>
      <c r="L4" s="33"/>
      <c r="M4" s="95" t="s">
        <v>1</v>
      </c>
      <c r="N4" s="96"/>
      <c r="O4" s="96"/>
      <c r="P4" s="96"/>
      <c r="Q4" s="96"/>
      <c r="R4" s="97"/>
      <c r="S4" s="34"/>
      <c r="T4" s="32"/>
      <c r="U4" s="33"/>
      <c r="V4" s="33"/>
      <c r="W4" s="95" t="s">
        <v>1</v>
      </c>
      <c r="X4" s="96"/>
      <c r="Y4" s="96"/>
      <c r="Z4" s="96"/>
      <c r="AA4" s="96"/>
      <c r="AB4" s="97"/>
      <c r="AC4" s="34"/>
      <c r="AD4" s="36"/>
      <c r="AE4" s="35"/>
      <c r="AF4" s="32"/>
    </row>
    <row r="5" spans="1:32" x14ac:dyDescent="0.25">
      <c r="A5" s="32"/>
      <c r="B5" s="33"/>
      <c r="C5" s="33"/>
      <c r="D5" s="28">
        <f>'PASTE DATA HERE'!$A$2</f>
        <v>0</v>
      </c>
      <c r="E5" s="29">
        <f>'PASTE DATA HERE'!$B$2</f>
        <v>51</v>
      </c>
      <c r="F5" s="29">
        <f>'PASTE DATA HERE'!$B$4</f>
        <v>102</v>
      </c>
      <c r="G5" s="29">
        <f>'PASTE DATA HERE'!$B$6</f>
        <v>153</v>
      </c>
      <c r="H5" s="29">
        <f>'PASTE DATA HERE'!$B$8</f>
        <v>204</v>
      </c>
      <c r="I5" s="27">
        <f>'PASTE DATA HERE'!$B$10</f>
        <v>255</v>
      </c>
      <c r="J5" s="33"/>
      <c r="K5" s="33"/>
      <c r="L5" s="33"/>
      <c r="M5" s="28">
        <f>'PASTE DATA HERE'!$A$2</f>
        <v>0</v>
      </c>
      <c r="N5" s="29">
        <f>'PASTE DATA HERE'!$B$2</f>
        <v>51</v>
      </c>
      <c r="O5" s="29">
        <f>'PASTE DATA HERE'!$B$4</f>
        <v>102</v>
      </c>
      <c r="P5" s="29">
        <f>'PASTE DATA HERE'!$B$6</f>
        <v>153</v>
      </c>
      <c r="Q5" s="29">
        <f>'PASTE DATA HERE'!$B$8</f>
        <v>204</v>
      </c>
      <c r="R5" s="27">
        <f>'PASTE DATA HERE'!$B$10</f>
        <v>255</v>
      </c>
      <c r="S5" s="33"/>
      <c r="T5" s="32"/>
      <c r="U5" s="33"/>
      <c r="V5" s="33"/>
      <c r="W5" s="28">
        <f>'PASTE DATA HERE'!$A$2</f>
        <v>0</v>
      </c>
      <c r="X5" s="29">
        <f>'PASTE DATA HERE'!$B$2</f>
        <v>51</v>
      </c>
      <c r="Y5" s="29">
        <f>'PASTE DATA HERE'!$B$4</f>
        <v>102</v>
      </c>
      <c r="Z5" s="29">
        <f>'PASTE DATA HERE'!$B$6</f>
        <v>153</v>
      </c>
      <c r="AA5" s="29">
        <f>'PASTE DATA HERE'!$B$8</f>
        <v>204</v>
      </c>
      <c r="AB5" s="27">
        <f>'PASTE DATA HERE'!$B$10</f>
        <v>255</v>
      </c>
      <c r="AC5" s="33"/>
      <c r="AD5" s="32"/>
      <c r="AE5" s="32"/>
      <c r="AF5" s="32"/>
    </row>
    <row r="6" spans="1:32" ht="15" customHeight="1" x14ac:dyDescent="0.25">
      <c r="A6" s="32"/>
      <c r="B6" s="98" t="s">
        <v>2</v>
      </c>
      <c r="C6" s="25">
        <f>'PASTE DATA HERE'!$A$2</f>
        <v>0</v>
      </c>
      <c r="D6" s="17"/>
      <c r="E6" s="18">
        <f>'PASTE DATA HERE'!$E2</f>
        <v>1</v>
      </c>
      <c r="F6" s="18">
        <f>'PASTE DATA HERE'!$E4</f>
        <v>1</v>
      </c>
      <c r="G6" s="18">
        <f>'PASTE DATA HERE'!$E6</f>
        <v>1</v>
      </c>
      <c r="H6" s="18">
        <f>'PASTE DATA HERE'!$E8</f>
        <v>1</v>
      </c>
      <c r="I6" s="19">
        <f>'PASTE DATA HERE'!$E10</f>
        <v>1</v>
      </c>
      <c r="J6" s="35"/>
      <c r="K6" s="98" t="s">
        <v>2</v>
      </c>
      <c r="L6" s="25">
        <f>'PASTE DATA HERE'!$A$2</f>
        <v>0</v>
      </c>
      <c r="M6" s="17"/>
      <c r="N6" s="18">
        <f>'PASTE DATA HERE'!$F$2</f>
        <v>1</v>
      </c>
      <c r="O6" s="18">
        <f>'PASTE DATA HERE'!$F$4</f>
        <v>1</v>
      </c>
      <c r="P6" s="18">
        <f>'PASTE DATA HERE'!$F$6</f>
        <v>1</v>
      </c>
      <c r="Q6" s="18">
        <f>'PASTE DATA HERE'!$F$8</f>
        <v>1</v>
      </c>
      <c r="R6" s="19">
        <f>'PASTE DATA HERE'!$F$10</f>
        <v>1</v>
      </c>
      <c r="S6" s="35"/>
      <c r="T6" s="32"/>
      <c r="U6" s="98" t="s">
        <v>2</v>
      </c>
      <c r="V6" s="25">
        <f>'PASTE DATA HERE'!$A$2</f>
        <v>0</v>
      </c>
      <c r="W6" s="17"/>
      <c r="X6" s="18">
        <f>'PASTE DATA HERE'!$G$2</f>
        <v>1</v>
      </c>
      <c r="Y6" s="18">
        <f>'PASTE DATA HERE'!$G$4</f>
        <v>1</v>
      </c>
      <c r="Z6" s="18">
        <f>'PASTE DATA HERE'!$G$6</f>
        <v>1</v>
      </c>
      <c r="AA6" s="18">
        <f>'PASTE DATA HERE'!$G$8</f>
        <v>1</v>
      </c>
      <c r="AB6" s="19">
        <f>'PASTE DATA HERE'!$G$10</f>
        <v>1</v>
      </c>
      <c r="AC6" s="35"/>
      <c r="AD6" s="32"/>
      <c r="AE6" s="32"/>
      <c r="AF6" s="32"/>
    </row>
    <row r="7" spans="1:32" x14ac:dyDescent="0.25">
      <c r="A7" s="32"/>
      <c r="B7" s="99"/>
      <c r="C7" s="26">
        <f>'PASTE DATA HERE'!$B$2</f>
        <v>51</v>
      </c>
      <c r="D7" s="20">
        <f>'PASTE DATA HERE'!$E3</f>
        <v>1</v>
      </c>
      <c r="E7" s="2"/>
      <c r="F7" s="3">
        <f>'PASTE DATA HERE'!$E12</f>
        <v>1</v>
      </c>
      <c r="G7" s="3">
        <f>'PASTE DATA HERE'!$E14</f>
        <v>1</v>
      </c>
      <c r="H7" s="3">
        <f>'PASTE DATA HERE'!$E16</f>
        <v>1</v>
      </c>
      <c r="I7" s="21">
        <f>'PASTE DATA HERE'!$E18</f>
        <v>1</v>
      </c>
      <c r="J7" s="35"/>
      <c r="K7" s="99"/>
      <c r="L7" s="26">
        <f>'PASTE DATA HERE'!$B$2</f>
        <v>51</v>
      </c>
      <c r="M7" s="20">
        <f>'PASTE DATA HERE'!$F$3</f>
        <v>1</v>
      </c>
      <c r="N7" s="2"/>
      <c r="O7" s="3">
        <f>'PASTE DATA HERE'!$F$12</f>
        <v>1</v>
      </c>
      <c r="P7" s="3">
        <f>'PASTE DATA HERE'!$F$14</f>
        <v>1</v>
      </c>
      <c r="Q7" s="3">
        <f>'PASTE DATA HERE'!$F$16</f>
        <v>1</v>
      </c>
      <c r="R7" s="21">
        <f>'PASTE DATA HERE'!$F$18</f>
        <v>1</v>
      </c>
      <c r="S7" s="35"/>
      <c r="T7" s="32"/>
      <c r="U7" s="99"/>
      <c r="V7" s="26">
        <f>'PASTE DATA HERE'!$B$2</f>
        <v>51</v>
      </c>
      <c r="W7" s="20">
        <f>'PASTE DATA HERE'!$G$3</f>
        <v>1</v>
      </c>
      <c r="X7" s="2"/>
      <c r="Y7" s="3">
        <f>'PASTE DATA HERE'!$G$12</f>
        <v>1</v>
      </c>
      <c r="Z7" s="3">
        <f>'PASTE DATA HERE'!$G$14</f>
        <v>1</v>
      </c>
      <c r="AA7" s="3">
        <f>'PASTE DATA HERE'!$G$16</f>
        <v>1</v>
      </c>
      <c r="AB7" s="21">
        <f>'PASTE DATA HERE'!$G$18</f>
        <v>1</v>
      </c>
      <c r="AC7" s="35"/>
      <c r="AD7" s="32"/>
      <c r="AE7" s="32"/>
      <c r="AF7" s="32"/>
    </row>
    <row r="8" spans="1:32" x14ac:dyDescent="0.25">
      <c r="A8" s="32"/>
      <c r="B8" s="99"/>
      <c r="C8" s="26">
        <f>'PASTE DATA HERE'!$B$4</f>
        <v>102</v>
      </c>
      <c r="D8" s="20">
        <f>'PASTE DATA HERE'!$E5</f>
        <v>1</v>
      </c>
      <c r="E8" s="3">
        <f>'PASTE DATA HERE'!$E13</f>
        <v>1</v>
      </c>
      <c r="F8" s="2"/>
      <c r="G8" s="3">
        <f>'PASTE DATA HERE'!$E20</f>
        <v>1</v>
      </c>
      <c r="H8" s="3">
        <f>'PASTE DATA HERE'!$E22</f>
        <v>1</v>
      </c>
      <c r="I8" s="21">
        <f>'PASTE DATA HERE'!$E24</f>
        <v>1</v>
      </c>
      <c r="J8" s="35"/>
      <c r="K8" s="99"/>
      <c r="L8" s="26">
        <f>'PASTE DATA HERE'!$B$4</f>
        <v>102</v>
      </c>
      <c r="M8" s="20">
        <f>'PASTE DATA HERE'!$F$5</f>
        <v>1</v>
      </c>
      <c r="N8" s="3">
        <f>'PASTE DATA HERE'!$F$13</f>
        <v>1</v>
      </c>
      <c r="O8" s="2"/>
      <c r="P8" s="3">
        <f>'PASTE DATA HERE'!$F$20</f>
        <v>1</v>
      </c>
      <c r="Q8" s="3">
        <f>'PASTE DATA HERE'!$F$22</f>
        <v>1</v>
      </c>
      <c r="R8" s="21">
        <f>'PASTE DATA HERE'!$F$24</f>
        <v>1</v>
      </c>
      <c r="S8" s="35"/>
      <c r="T8" s="32"/>
      <c r="U8" s="99"/>
      <c r="V8" s="26">
        <f>'PASTE DATA HERE'!$B$4</f>
        <v>102</v>
      </c>
      <c r="W8" s="20">
        <f>'PASTE DATA HERE'!$G$5</f>
        <v>1</v>
      </c>
      <c r="X8" s="3">
        <f>'PASTE DATA HERE'!$G$13</f>
        <v>1</v>
      </c>
      <c r="Y8" s="2"/>
      <c r="Z8" s="3">
        <f>'PASTE DATA HERE'!$G$20</f>
        <v>1</v>
      </c>
      <c r="AA8" s="3">
        <f>'PASTE DATA HERE'!$G$22</f>
        <v>1</v>
      </c>
      <c r="AB8" s="21">
        <f>'PASTE DATA HERE'!$G$24</f>
        <v>1</v>
      </c>
      <c r="AC8" s="35"/>
      <c r="AD8" s="32"/>
      <c r="AE8" s="32"/>
      <c r="AF8" s="32"/>
    </row>
    <row r="9" spans="1:32" x14ac:dyDescent="0.25">
      <c r="A9" s="32"/>
      <c r="B9" s="99"/>
      <c r="C9" s="26">
        <f>'PASTE DATA HERE'!$B$6</f>
        <v>153</v>
      </c>
      <c r="D9" s="20">
        <f>'PASTE DATA HERE'!$E7</f>
        <v>1</v>
      </c>
      <c r="E9" s="3">
        <f>'PASTE DATA HERE'!$E15</f>
        <v>1</v>
      </c>
      <c r="F9" s="3">
        <f>'PASTE DATA HERE'!$E21</f>
        <v>1</v>
      </c>
      <c r="G9" s="2"/>
      <c r="H9" s="3">
        <f>'PASTE DATA HERE'!$E26</f>
        <v>1</v>
      </c>
      <c r="I9" s="21">
        <f>'PASTE DATA HERE'!$E28</f>
        <v>1</v>
      </c>
      <c r="J9" s="35"/>
      <c r="K9" s="99"/>
      <c r="L9" s="26">
        <f>'PASTE DATA HERE'!$B$6</f>
        <v>153</v>
      </c>
      <c r="M9" s="20">
        <f>'PASTE DATA HERE'!$F$7</f>
        <v>1</v>
      </c>
      <c r="N9" s="3">
        <f>'PASTE DATA HERE'!$F$15</f>
        <v>1</v>
      </c>
      <c r="O9" s="3">
        <f>'PASTE DATA HERE'!$F$21</f>
        <v>1</v>
      </c>
      <c r="P9" s="2"/>
      <c r="Q9" s="3">
        <f>'PASTE DATA HERE'!$F$26</f>
        <v>1</v>
      </c>
      <c r="R9" s="21">
        <f>'PASTE DATA HERE'!$F$28</f>
        <v>1</v>
      </c>
      <c r="S9" s="35"/>
      <c r="T9" s="35"/>
      <c r="U9" s="99"/>
      <c r="V9" s="26">
        <f>'PASTE DATA HERE'!$B$6</f>
        <v>153</v>
      </c>
      <c r="W9" s="20">
        <f>'PASTE DATA HERE'!$G$7</f>
        <v>1</v>
      </c>
      <c r="X9" s="3">
        <f>'PASTE DATA HERE'!$G$15</f>
        <v>1</v>
      </c>
      <c r="Y9" s="3">
        <f>'PASTE DATA HERE'!$G$21</f>
        <v>1</v>
      </c>
      <c r="Z9" s="2"/>
      <c r="AA9" s="3">
        <f>'PASTE DATA HERE'!$G$26</f>
        <v>1</v>
      </c>
      <c r="AB9" s="21">
        <f>'PASTE DATA HERE'!$G$28</f>
        <v>1</v>
      </c>
      <c r="AC9" s="35"/>
      <c r="AD9" s="32"/>
      <c r="AE9" s="32"/>
      <c r="AF9" s="32"/>
    </row>
    <row r="10" spans="1:32" x14ac:dyDescent="0.25">
      <c r="A10" s="32"/>
      <c r="B10" s="99"/>
      <c r="C10" s="26">
        <f>'PASTE DATA HERE'!$B$8</f>
        <v>204</v>
      </c>
      <c r="D10" s="20">
        <f>'PASTE DATA HERE'!$E9</f>
        <v>1</v>
      </c>
      <c r="E10" s="3">
        <f>'PASTE DATA HERE'!$E17</f>
        <v>1</v>
      </c>
      <c r="F10" s="3">
        <f>'PASTE DATA HERE'!$E23</f>
        <v>1</v>
      </c>
      <c r="G10" s="3">
        <f>'PASTE DATA HERE'!$E27</f>
        <v>1</v>
      </c>
      <c r="H10" s="2"/>
      <c r="I10" s="21">
        <f>'PASTE DATA HERE'!$E30</f>
        <v>1</v>
      </c>
      <c r="J10" s="35"/>
      <c r="K10" s="99"/>
      <c r="L10" s="26">
        <f>'PASTE DATA HERE'!$B$8</f>
        <v>204</v>
      </c>
      <c r="M10" s="20">
        <f>'PASTE DATA HERE'!$F$9</f>
        <v>1</v>
      </c>
      <c r="N10" s="3">
        <f>'PASTE DATA HERE'!$F$17</f>
        <v>1</v>
      </c>
      <c r="O10" s="3">
        <f>'PASTE DATA HERE'!$F$23</f>
        <v>1</v>
      </c>
      <c r="P10" s="3">
        <f>'PASTE DATA HERE'!$F$27</f>
        <v>1</v>
      </c>
      <c r="Q10" s="2"/>
      <c r="R10" s="21">
        <f>'PASTE DATA HERE'!$F$30</f>
        <v>1</v>
      </c>
      <c r="S10" s="35"/>
      <c r="T10" s="35"/>
      <c r="U10" s="99"/>
      <c r="V10" s="26">
        <f>'PASTE DATA HERE'!$B$8</f>
        <v>204</v>
      </c>
      <c r="W10" s="20">
        <f>'PASTE DATA HERE'!$G$9</f>
        <v>1</v>
      </c>
      <c r="X10" s="3">
        <f>'PASTE DATA HERE'!$G$17</f>
        <v>1</v>
      </c>
      <c r="Y10" s="3">
        <f>'PASTE DATA HERE'!$G$23</f>
        <v>1</v>
      </c>
      <c r="Z10" s="3">
        <f>'PASTE DATA HERE'!$G$27</f>
        <v>1</v>
      </c>
      <c r="AA10" s="2"/>
      <c r="AB10" s="21">
        <f>'PASTE DATA HERE'!$G$30</f>
        <v>1</v>
      </c>
      <c r="AC10" s="35"/>
      <c r="AD10" s="32"/>
      <c r="AE10" s="32"/>
      <c r="AF10" s="32"/>
    </row>
    <row r="11" spans="1:32" ht="15" customHeight="1" x14ac:dyDescent="0.25">
      <c r="A11" s="32"/>
      <c r="B11" s="100"/>
      <c r="C11" s="27">
        <f>'PASTE DATA HERE'!$B$10</f>
        <v>255</v>
      </c>
      <c r="D11" s="22">
        <f>'PASTE DATA HERE'!$E11</f>
        <v>1</v>
      </c>
      <c r="E11" s="23">
        <f>'PASTE DATA HERE'!$E19</f>
        <v>1</v>
      </c>
      <c r="F11" s="23">
        <f>'PASTE DATA HERE'!$E25</f>
        <v>1</v>
      </c>
      <c r="G11" s="23">
        <f>'PASTE DATA HERE'!$E29</f>
        <v>1</v>
      </c>
      <c r="H11" s="23">
        <f>'PASTE DATA HERE'!$E31</f>
        <v>1</v>
      </c>
      <c r="I11" s="24"/>
      <c r="J11" s="35"/>
      <c r="K11" s="100"/>
      <c r="L11" s="27">
        <f>'PASTE DATA HERE'!$B$10</f>
        <v>255</v>
      </c>
      <c r="M11" s="22">
        <f>'PASTE DATA HERE'!$F$11</f>
        <v>1</v>
      </c>
      <c r="N11" s="23">
        <f>'PASTE DATA HERE'!$F$19</f>
        <v>1</v>
      </c>
      <c r="O11" s="23">
        <f>'PASTE DATA HERE'!$F$25</f>
        <v>1</v>
      </c>
      <c r="P11" s="23">
        <f>'PASTE DATA HERE'!$F$29</f>
        <v>1</v>
      </c>
      <c r="Q11" s="23">
        <f>'PASTE DATA HERE'!$F$31</f>
        <v>1</v>
      </c>
      <c r="R11" s="24"/>
      <c r="S11" s="35"/>
      <c r="T11" s="35"/>
      <c r="U11" s="100"/>
      <c r="V11" s="27">
        <f>'PASTE DATA HERE'!$B$10</f>
        <v>255</v>
      </c>
      <c r="W11" s="22">
        <f>'PASTE DATA HERE'!$G$11</f>
        <v>1</v>
      </c>
      <c r="X11" s="23">
        <f>'PASTE DATA HERE'!$G$19</f>
        <v>1</v>
      </c>
      <c r="Y11" s="23">
        <f>'PASTE DATA HERE'!$G$25</f>
        <v>1</v>
      </c>
      <c r="Z11" s="23">
        <f>'PASTE DATA HERE'!$G$29</f>
        <v>1</v>
      </c>
      <c r="AA11" s="23">
        <f>'PASTE DATA HERE'!$G$31</f>
        <v>1</v>
      </c>
      <c r="AB11" s="24"/>
      <c r="AC11" s="35"/>
      <c r="AD11" s="32"/>
      <c r="AE11" s="32"/>
      <c r="AF11" s="32"/>
    </row>
    <row r="12" spans="1:32" x14ac:dyDescent="0.25">
      <c r="A12" s="32"/>
      <c r="B12" s="38"/>
      <c r="C12" s="33"/>
      <c r="D12" s="35"/>
      <c r="E12" s="35"/>
      <c r="F12" s="35"/>
      <c r="G12" s="35"/>
      <c r="H12" s="35"/>
      <c r="I12" s="35"/>
      <c r="J12" s="35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x14ac:dyDescent="0.25">
      <c r="A13" s="32"/>
      <c r="B13" s="38"/>
      <c r="C13" s="64" t="s">
        <v>3</v>
      </c>
      <c r="D13" s="70"/>
      <c r="E13" s="70"/>
      <c r="F13" s="70"/>
      <c r="G13" s="70"/>
      <c r="H13" s="64">
        <f>'VIEW HEATMAPS HERE'!L4</f>
        <v>60</v>
      </c>
      <c r="I13" s="65"/>
      <c r="J13" s="35"/>
      <c r="K13" s="32"/>
      <c r="L13" s="64" t="s">
        <v>15</v>
      </c>
      <c r="M13" s="70"/>
      <c r="N13" s="70"/>
      <c r="O13" s="65"/>
      <c r="P13" s="64" t="s">
        <v>28</v>
      </c>
      <c r="Q13" s="70"/>
      <c r="R13" s="65"/>
      <c r="S13" s="32"/>
      <c r="T13" s="32"/>
      <c r="U13" s="32"/>
      <c r="V13" s="32"/>
      <c r="W13" s="32"/>
      <c r="X13" s="59" t="s">
        <v>33</v>
      </c>
      <c r="Y13" s="60"/>
      <c r="Z13" s="61"/>
      <c r="AA13" s="62">
        <f>AVERAGE(W6:AB11)</f>
        <v>1</v>
      </c>
      <c r="AB13" s="63"/>
      <c r="AC13" s="32"/>
      <c r="AD13" s="32"/>
      <c r="AE13" s="32"/>
      <c r="AF13" s="32"/>
    </row>
    <row r="14" spans="1:32" x14ac:dyDescent="0.25">
      <c r="A14" s="32"/>
      <c r="B14" s="38"/>
      <c r="C14" s="51" t="s">
        <v>4</v>
      </c>
      <c r="D14" s="52"/>
      <c r="E14" s="52"/>
      <c r="F14" s="52"/>
      <c r="G14" s="52"/>
      <c r="H14" s="66">
        <f>1000/$H$13</f>
        <v>16.666666666666668</v>
      </c>
      <c r="I14" s="67"/>
      <c r="J14" s="35"/>
      <c r="K14" s="32"/>
      <c r="L14" s="32"/>
      <c r="M14" s="33"/>
      <c r="N14" s="37"/>
      <c r="O14" s="37"/>
      <c r="P14" s="37"/>
      <c r="Q14" s="37"/>
      <c r="R14" s="33"/>
      <c r="S14" s="32"/>
      <c r="T14" s="32"/>
      <c r="U14" s="32"/>
      <c r="V14" s="32"/>
      <c r="W14" s="32"/>
      <c r="X14" s="51" t="s">
        <v>7</v>
      </c>
      <c r="Y14" s="52"/>
      <c r="Z14" s="53"/>
      <c r="AA14" s="57">
        <f>AVERAGE(X6:AB6,Y7:AB7,Z8:AB8,AA9:AB9,AB10)</f>
        <v>1</v>
      </c>
      <c r="AB14" s="58"/>
      <c r="AC14" s="32"/>
      <c r="AD14" s="32"/>
      <c r="AE14" s="32"/>
      <c r="AF14" s="32"/>
    </row>
    <row r="15" spans="1:32" x14ac:dyDescent="0.25">
      <c r="A15" s="32"/>
      <c r="B15" s="32"/>
      <c r="C15" s="54" t="s">
        <v>5</v>
      </c>
      <c r="D15" s="55"/>
      <c r="E15" s="55"/>
      <c r="F15" s="55"/>
      <c r="G15" s="55"/>
      <c r="H15" s="68">
        <f>((COUNTIF(D6:I11, "&lt;" &amp;H14))/COUNT(D6:I11))*100</f>
        <v>100</v>
      </c>
      <c r="I15" s="69"/>
      <c r="J15" s="32"/>
      <c r="K15" s="32"/>
      <c r="L15" s="59" t="s">
        <v>12</v>
      </c>
      <c r="M15" s="60"/>
      <c r="N15" s="60"/>
      <c r="O15" s="60"/>
      <c r="P15" s="60"/>
      <c r="Q15" s="62">
        <f>AVERAGE(M6:R11)</f>
        <v>1</v>
      </c>
      <c r="R15" s="63"/>
      <c r="S15" s="32"/>
      <c r="T15" s="32"/>
      <c r="U15" s="32"/>
      <c r="V15" s="32"/>
      <c r="W15" s="32"/>
      <c r="X15" s="51" t="s">
        <v>8</v>
      </c>
      <c r="Y15" s="52"/>
      <c r="Z15" s="53"/>
      <c r="AA15" s="57">
        <f>AVERAGE(W7:W11,X8:X11,Y9:Y11,Z10:Z11,AA11)</f>
        <v>1</v>
      </c>
      <c r="AB15" s="58"/>
      <c r="AC15" s="32"/>
      <c r="AD15" s="32"/>
      <c r="AE15" s="32"/>
      <c r="AF15" s="32"/>
    </row>
    <row r="16" spans="1:32" x14ac:dyDescent="0.25">
      <c r="A16" s="32"/>
      <c r="B16" s="32"/>
      <c r="C16" s="32"/>
      <c r="D16" s="37"/>
      <c r="E16" s="37"/>
      <c r="F16" s="37"/>
      <c r="G16" s="37"/>
      <c r="H16" s="37"/>
      <c r="I16" s="33"/>
      <c r="J16" s="32"/>
      <c r="K16" s="32"/>
      <c r="L16" s="51" t="s">
        <v>13</v>
      </c>
      <c r="M16" s="52"/>
      <c r="N16" s="52"/>
      <c r="O16" s="52"/>
      <c r="P16" s="53"/>
      <c r="Q16" s="47">
        <f>MAX(M6:R11)</f>
        <v>1</v>
      </c>
      <c r="R16" s="48"/>
      <c r="S16" s="32"/>
      <c r="T16" s="32"/>
      <c r="U16" s="32"/>
      <c r="V16" s="32"/>
      <c r="W16" s="32"/>
      <c r="X16" s="51" t="s">
        <v>9</v>
      </c>
      <c r="Y16" s="52"/>
      <c r="Z16" s="53"/>
      <c r="AA16" s="47">
        <f>AB6+W11</f>
        <v>2</v>
      </c>
      <c r="AB16" s="48"/>
      <c r="AC16" s="32"/>
      <c r="AD16" s="32"/>
      <c r="AE16" s="32"/>
      <c r="AF16" s="32"/>
    </row>
    <row r="17" spans="1:32" x14ac:dyDescent="0.25">
      <c r="A17" s="32"/>
      <c r="B17" s="32"/>
      <c r="C17" s="59" t="s">
        <v>31</v>
      </c>
      <c r="D17" s="60"/>
      <c r="E17" s="60"/>
      <c r="F17" s="60"/>
      <c r="G17" s="61"/>
      <c r="H17" s="62">
        <f>'VIEW HEATMAPS HERE'!$X$26</f>
        <v>1.1666666666666667</v>
      </c>
      <c r="I17" s="63"/>
      <c r="J17" s="32"/>
      <c r="K17" s="32"/>
      <c r="L17" s="54" t="s">
        <v>14</v>
      </c>
      <c r="M17" s="55"/>
      <c r="N17" s="55"/>
      <c r="O17" s="55"/>
      <c r="P17" s="56"/>
      <c r="Q17" s="87">
        <f>((COUNTIF(M6:R11, "&gt;15"))/COUNT(M6:R11))*100</f>
        <v>0</v>
      </c>
      <c r="R17" s="88"/>
      <c r="S17" s="32"/>
      <c r="T17" s="32"/>
      <c r="U17" s="32"/>
      <c r="V17" s="32"/>
      <c r="W17" s="32"/>
      <c r="X17" s="51" t="s">
        <v>10</v>
      </c>
      <c r="Y17" s="52"/>
      <c r="Z17" s="53"/>
      <c r="AA17" s="47">
        <f>MIN(W6:AB11)</f>
        <v>1</v>
      </c>
      <c r="AB17" s="48"/>
      <c r="AC17" s="32"/>
      <c r="AD17" s="32"/>
      <c r="AE17" s="32"/>
      <c r="AF17" s="32"/>
    </row>
    <row r="18" spans="1:32" x14ac:dyDescent="0.25">
      <c r="A18" s="32"/>
      <c r="B18" s="32"/>
      <c r="C18" s="51" t="s">
        <v>19</v>
      </c>
      <c r="D18" s="52"/>
      <c r="E18" s="52"/>
      <c r="F18" s="52"/>
      <c r="G18" s="53"/>
      <c r="H18" s="57">
        <f>'VIEW HEATMAPS HERE'!$X$8</f>
        <v>1</v>
      </c>
      <c r="I18" s="58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54" t="s">
        <v>11</v>
      </c>
      <c r="Y18" s="55"/>
      <c r="Z18" s="56"/>
      <c r="AA18" s="49">
        <f>MAX(W6:AB11)</f>
        <v>1</v>
      </c>
      <c r="AB18" s="50"/>
      <c r="AC18" s="32"/>
      <c r="AD18" s="32"/>
      <c r="AE18" s="32"/>
      <c r="AF18" s="32"/>
    </row>
    <row r="19" spans="1:32" x14ac:dyDescent="0.25">
      <c r="A19" s="32"/>
      <c r="B19" s="32"/>
      <c r="C19" s="51" t="s">
        <v>6</v>
      </c>
      <c r="D19" s="52"/>
      <c r="E19" s="52"/>
      <c r="F19" s="52"/>
      <c r="G19" s="53"/>
      <c r="H19" s="57">
        <f>AVERAGE(D6:I11)</f>
        <v>1</v>
      </c>
      <c r="I19" s="58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thickBot="1" x14ac:dyDescent="0.3">
      <c r="A20" s="32"/>
      <c r="B20" s="32"/>
      <c r="C20" s="51" t="s">
        <v>7</v>
      </c>
      <c r="D20" s="52"/>
      <c r="E20" s="52"/>
      <c r="F20" s="52"/>
      <c r="G20" s="53"/>
      <c r="H20" s="57">
        <f>AVERAGE(E6:I6,F7:I7,G8:I8,H9:I9,I10)</f>
        <v>1</v>
      </c>
      <c r="I20" s="58"/>
      <c r="J20" s="32"/>
      <c r="K20" s="32"/>
      <c r="L20" s="32"/>
      <c r="M20" s="92" t="s">
        <v>25</v>
      </c>
      <c r="N20" s="93"/>
      <c r="O20" s="94"/>
      <c r="P20" s="32"/>
      <c r="Q20" s="71" t="s">
        <v>36</v>
      </c>
      <c r="R20" s="72"/>
      <c r="S20" s="73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x14ac:dyDescent="0.25">
      <c r="A21" s="32"/>
      <c r="B21" s="32"/>
      <c r="C21" s="51" t="s">
        <v>8</v>
      </c>
      <c r="D21" s="52"/>
      <c r="E21" s="52"/>
      <c r="F21" s="52"/>
      <c r="G21" s="53"/>
      <c r="H21" s="57">
        <f>AVERAGE(D7:D11,E8:E11,F9:F11,G10:G11,H11)</f>
        <v>1</v>
      </c>
      <c r="I21" s="58"/>
      <c r="J21" s="32"/>
      <c r="K21" s="32"/>
      <c r="L21" s="32"/>
      <c r="M21" s="39">
        <v>0</v>
      </c>
      <c r="N21" s="40">
        <v>5</v>
      </c>
      <c r="O21" s="41">
        <v>10</v>
      </c>
      <c r="P21" s="32"/>
      <c r="Q21" s="42">
        <v>0</v>
      </c>
      <c r="R21" s="40">
        <v>5</v>
      </c>
      <c r="S21" s="41">
        <v>12</v>
      </c>
      <c r="T21" s="32"/>
      <c r="U21" s="32"/>
      <c r="V21" s="32"/>
      <c r="W21" s="74" t="s">
        <v>34</v>
      </c>
      <c r="X21" s="75"/>
      <c r="Y21" s="75"/>
      <c r="Z21" s="76"/>
      <c r="AA21" s="80">
        <f>'VIEW HEATMAPS HERE'!$AF$29</f>
        <v>9.8318333333333339</v>
      </c>
      <c r="AB21" s="81"/>
      <c r="AC21" s="32"/>
      <c r="AD21" s="32"/>
      <c r="AE21" s="32"/>
      <c r="AF21" s="32"/>
    </row>
    <row r="22" spans="1:32" ht="15.75" thickBot="1" x14ac:dyDescent="0.3">
      <c r="A22" s="32"/>
      <c r="B22" s="32"/>
      <c r="C22" s="51" t="s">
        <v>9</v>
      </c>
      <c r="D22" s="52"/>
      <c r="E22" s="52"/>
      <c r="F22" s="52"/>
      <c r="G22" s="53"/>
      <c r="H22" s="47">
        <f>I6+D11</f>
        <v>2</v>
      </c>
      <c r="I22" s="48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77"/>
      <c r="X22" s="78"/>
      <c r="Y22" s="78"/>
      <c r="Z22" s="79"/>
      <c r="AA22" s="82"/>
      <c r="AB22" s="83"/>
      <c r="AC22" s="32"/>
      <c r="AD22" s="32"/>
      <c r="AE22" s="32"/>
      <c r="AF22" s="32"/>
    </row>
    <row r="23" spans="1:32" x14ac:dyDescent="0.25">
      <c r="A23" s="32"/>
      <c r="B23" s="32"/>
      <c r="C23" s="51" t="s">
        <v>10</v>
      </c>
      <c r="D23" s="52"/>
      <c r="E23" s="52"/>
      <c r="F23" s="52"/>
      <c r="G23" s="53"/>
      <c r="H23" s="47">
        <f>MIN(D6:I11)</f>
        <v>1</v>
      </c>
      <c r="I23" s="48"/>
      <c r="J23" s="32"/>
      <c r="K23" s="32"/>
      <c r="L23" s="32"/>
      <c r="M23" s="71" t="s">
        <v>26</v>
      </c>
      <c r="N23" s="72"/>
      <c r="O23" s="73"/>
      <c r="P23" s="32"/>
      <c r="Q23" s="89" t="s">
        <v>35</v>
      </c>
      <c r="R23" s="90"/>
      <c r="S23" s="91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x14ac:dyDescent="0.25">
      <c r="A24" s="32"/>
      <c r="B24" s="32"/>
      <c r="C24" s="54" t="s">
        <v>11</v>
      </c>
      <c r="D24" s="55"/>
      <c r="E24" s="55"/>
      <c r="F24" s="55"/>
      <c r="G24" s="56"/>
      <c r="H24" s="49">
        <f>MAX(D6:I11)</f>
        <v>1</v>
      </c>
      <c r="I24" s="50"/>
      <c r="J24" s="32"/>
      <c r="K24" s="32"/>
      <c r="L24" s="32"/>
      <c r="M24" s="42">
        <v>0</v>
      </c>
      <c r="N24" s="40">
        <v>5</v>
      </c>
      <c r="O24" s="41">
        <v>12</v>
      </c>
      <c r="P24" s="32"/>
      <c r="Q24" s="42">
        <v>9.5</v>
      </c>
      <c r="R24" s="40">
        <v>8.5</v>
      </c>
      <c r="S24" s="41">
        <v>7.5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x14ac:dyDescent="0.25">
      <c r="A26" s="32"/>
      <c r="B26" s="38"/>
      <c r="C26" s="33"/>
      <c r="D26" s="35"/>
      <c r="E26" s="35"/>
      <c r="F26" s="35"/>
      <c r="G26" s="35"/>
      <c r="H26" s="35"/>
      <c r="I26" s="35"/>
      <c r="J26" s="35"/>
      <c r="K26" s="35"/>
      <c r="L26" s="35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7" spans="1:32" x14ac:dyDescent="0.25">
      <c r="B37" s="5"/>
      <c r="C37" s="1"/>
      <c r="D37" s="3"/>
      <c r="E37" s="3"/>
      <c r="F37" s="3"/>
      <c r="G37" s="3"/>
      <c r="H37" s="3"/>
      <c r="I37" s="3"/>
      <c r="J37" s="6"/>
    </row>
    <row r="38" spans="1:32" x14ac:dyDescent="0.25">
      <c r="B38" s="5"/>
      <c r="C38" s="1"/>
      <c r="D38" s="3"/>
      <c r="E38" s="3"/>
      <c r="F38" s="3"/>
      <c r="G38" s="3"/>
      <c r="H38" s="3"/>
      <c r="I38" s="3"/>
      <c r="J38" s="6"/>
    </row>
    <row r="41" spans="1:32" ht="15" customHeight="1" x14ac:dyDescent="0.25"/>
    <row r="42" spans="1:32" x14ac:dyDescent="0.25">
      <c r="E42" s="3"/>
      <c r="I42" s="12"/>
    </row>
    <row r="43" spans="1:32" x14ac:dyDescent="0.25">
      <c r="E43" s="3"/>
      <c r="I43" s="3"/>
    </row>
    <row r="45" spans="1:32" x14ac:dyDescent="0.25">
      <c r="B45" s="30"/>
      <c r="C45" s="30"/>
      <c r="D45" s="30"/>
      <c r="E45" s="30"/>
      <c r="F45" s="30"/>
      <c r="G45" s="30"/>
    </row>
    <row r="46" spans="1:32" x14ac:dyDescent="0.25">
      <c r="B46" s="31"/>
      <c r="C46" s="31"/>
      <c r="D46" s="31"/>
      <c r="E46" s="31"/>
      <c r="F46" s="31"/>
      <c r="G46" s="31"/>
    </row>
  </sheetData>
  <mergeCells count="57">
    <mergeCell ref="D4:I4"/>
    <mergeCell ref="B6:B11"/>
    <mergeCell ref="M4:R4"/>
    <mergeCell ref="K6:K11"/>
    <mergeCell ref="B2:I2"/>
    <mergeCell ref="L17:P17"/>
    <mergeCell ref="Q23:S23"/>
    <mergeCell ref="M20:O20"/>
    <mergeCell ref="M23:O23"/>
    <mergeCell ref="W4:AB4"/>
    <mergeCell ref="U6:U11"/>
    <mergeCell ref="K2:R2"/>
    <mergeCell ref="Q15:R15"/>
    <mergeCell ref="Q16:R16"/>
    <mergeCell ref="L15:P15"/>
    <mergeCell ref="P13:R13"/>
    <mergeCell ref="L13:O13"/>
    <mergeCell ref="L16:P16"/>
    <mergeCell ref="U2:AB2"/>
    <mergeCell ref="X13:Z13"/>
    <mergeCell ref="X14:Z14"/>
    <mergeCell ref="X15:Z15"/>
    <mergeCell ref="X16:Z16"/>
    <mergeCell ref="AA13:AB13"/>
    <mergeCell ref="AA14:AB14"/>
    <mergeCell ref="AA15:AB15"/>
    <mergeCell ref="AA16:AB16"/>
    <mergeCell ref="H13:I13"/>
    <mergeCell ref="H14:I14"/>
    <mergeCell ref="H15:I15"/>
    <mergeCell ref="C14:G14"/>
    <mergeCell ref="C15:G15"/>
    <mergeCell ref="C13:G13"/>
    <mergeCell ref="C24:G24"/>
    <mergeCell ref="H24:I24"/>
    <mergeCell ref="C19:G19"/>
    <mergeCell ref="H19:I19"/>
    <mergeCell ref="C20:G20"/>
    <mergeCell ref="H20:I20"/>
    <mergeCell ref="C21:G21"/>
    <mergeCell ref="H21:I21"/>
    <mergeCell ref="AA17:AB17"/>
    <mergeCell ref="AA18:AB18"/>
    <mergeCell ref="C22:G22"/>
    <mergeCell ref="H22:I22"/>
    <mergeCell ref="C23:G23"/>
    <mergeCell ref="H23:I23"/>
    <mergeCell ref="C18:G18"/>
    <mergeCell ref="C17:G17"/>
    <mergeCell ref="H17:I17"/>
    <mergeCell ref="H18:I18"/>
    <mergeCell ref="Q20:S20"/>
    <mergeCell ref="W21:Z22"/>
    <mergeCell ref="AA21:AB22"/>
    <mergeCell ref="X17:Z17"/>
    <mergeCell ref="X18:Z18"/>
    <mergeCell ref="Q17:R17"/>
  </mergeCells>
  <conditionalFormatting sqref="W6:AB11 H18:H21 H23:H24 AA13:AA15 AA17:AA18">
    <cfRule type="colorScale" priority="11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W6:AB11 AA13:AA15 AA17:AA18">
    <cfRule type="colorScale" priority="10">
      <colorScale>
        <cfvo type="num" val="75"/>
        <cfvo type="num" val="85"/>
        <cfvo type="num" val="95"/>
        <color rgb="FFF8696B"/>
        <color rgb="FFFB8809"/>
        <color rgb="FF63BE7B"/>
      </colorScale>
    </cfRule>
  </conditionalFormatting>
  <conditionalFormatting sqref="AA16">
    <cfRule type="colorScale" priority="8">
      <colorScale>
        <cfvo type="num" val="150"/>
        <cfvo type="num" val="170"/>
        <cfvo type="num" val="190"/>
        <color rgb="FFF8696B"/>
        <color rgb="FFFB8809"/>
        <color rgb="FF63BE7B"/>
      </colorScale>
    </cfRule>
  </conditionalFormatting>
  <conditionalFormatting sqref="D6:I11">
    <cfRule type="colorScale" priority="7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H22">
    <cfRule type="colorScale" priority="6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H15">
    <cfRule type="colorScale" priority="5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M6:R11 Q15:Q16">
    <cfRule type="colorScale" priority="4">
      <colorScale>
        <cfvo type="num" val="0"/>
        <cfvo type="percentile" val="5"/>
        <cfvo type="num" val="12"/>
        <color rgb="FF76B573"/>
        <color rgb="FFFB8809"/>
        <color rgb="FFF85252"/>
      </colorScale>
    </cfRule>
  </conditionalFormatting>
  <conditionalFormatting sqref="Q17">
    <cfRule type="colorScale" priority="3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H17">
    <cfRule type="colorScale" priority="2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AA21">
    <cfRule type="colorScale" priority="1">
      <colorScale>
        <cfvo type="num" val="7.5"/>
        <cfvo type="num" val="8.5"/>
        <cfvo type="num" val="9.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PASTE DATA HERE</vt:lpstr>
      <vt:lpstr>VIEW HEATMAPS HERE</vt:lpstr>
      <vt:lpstr>STANDARD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omen</cp:lastModifiedBy>
  <dcterms:created xsi:type="dcterms:W3CDTF">2021-10-07T23:02:46Z</dcterms:created>
  <dcterms:modified xsi:type="dcterms:W3CDTF">2021-12-24T23:34:54Z</dcterms:modified>
</cp:coreProperties>
</file>