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45" windowWidth="15960" windowHeight="16440" activeTab="1"/>
  </bookViews>
  <sheets>
    <sheet name="Junk" sheetId="1" r:id="rId1"/>
    <sheet name="Friends" sheetId="4" r:id="rId2"/>
    <sheet name="Primitives" sheetId="2" r:id="rId3"/>
    <sheet name="Stats" sheetId="3" r:id="rId4"/>
  </sheets>
  <calcPr calcId="145621"/>
</workbook>
</file>

<file path=xl/calcChain.xml><?xml version="1.0" encoding="utf-8"?>
<calcChain xmlns="http://schemas.openxmlformats.org/spreadsheetml/2006/main">
  <c r="R21" i="3" l="1"/>
  <c r="R20" i="3"/>
  <c r="Q20" i="3"/>
  <c r="R19" i="3"/>
  <c r="Q19" i="3"/>
  <c r="P19" i="3"/>
  <c r="E11" i="3"/>
  <c r="D11" i="3"/>
  <c r="C11" i="3"/>
  <c r="B11" i="3"/>
  <c r="A11" i="3"/>
  <c r="K11" i="3" s="1"/>
  <c r="K10" i="3"/>
  <c r="J10" i="3"/>
  <c r="I10" i="3"/>
  <c r="H10" i="3"/>
  <c r="E10" i="3"/>
  <c r="G17" i="3" s="1"/>
  <c r="D10" i="3"/>
  <c r="C10" i="3"/>
  <c r="F17" i="3" s="1"/>
  <c r="B10" i="3"/>
  <c r="E9" i="3"/>
  <c r="D9" i="3"/>
  <c r="C9" i="3"/>
  <c r="F16" i="3" s="1"/>
  <c r="B9" i="3"/>
  <c r="A9" i="3"/>
  <c r="H9" i="3" s="1"/>
  <c r="J8" i="3"/>
  <c r="E8" i="3"/>
  <c r="G15" i="3" s="1"/>
  <c r="D8" i="3"/>
  <c r="C8" i="3"/>
  <c r="F15" i="3" s="1"/>
  <c r="B8" i="3"/>
  <c r="A8" i="3"/>
  <c r="K8" i="3" s="1"/>
  <c r="E7" i="3"/>
  <c r="I14" i="3" s="1"/>
  <c r="D7" i="3"/>
  <c r="C7" i="3"/>
  <c r="B7" i="3"/>
  <c r="A7" i="3"/>
  <c r="J7" i="3" s="1"/>
  <c r="K6" i="3"/>
  <c r="M6" i="3" s="1"/>
  <c r="B6" i="3"/>
  <c r="A6" i="3"/>
  <c r="J6" i="3" s="1"/>
  <c r="L6" i="3" s="1"/>
  <c r="K5" i="3"/>
  <c r="M5" i="3" s="1"/>
  <c r="J5" i="3"/>
  <c r="L5" i="3" s="1"/>
  <c r="B4" i="3"/>
  <c r="A4" i="3"/>
  <c r="K4" i="3" s="1"/>
  <c r="M4" i="3" s="1"/>
  <c r="B3" i="3"/>
  <c r="A3" i="3"/>
  <c r="K3" i="3" s="1"/>
  <c r="M3" i="3" s="1"/>
  <c r="J4" i="3" l="1"/>
  <c r="L4" i="3" s="1"/>
  <c r="H7" i="3"/>
  <c r="H14" i="3" s="1"/>
  <c r="D14" i="3"/>
  <c r="H17" i="3"/>
  <c r="H16" i="3"/>
  <c r="D16" i="3"/>
  <c r="D17" i="3"/>
  <c r="I17" i="3"/>
  <c r="D15" i="3"/>
  <c r="E16" i="3"/>
  <c r="M10" i="3"/>
  <c r="L7" i="3"/>
  <c r="M11" i="3"/>
  <c r="K7" i="3"/>
  <c r="M7" i="3" s="1"/>
  <c r="H8" i="3"/>
  <c r="H15" i="3" s="1"/>
  <c r="L8" i="3"/>
  <c r="I9" i="3"/>
  <c r="I16" i="3" s="1"/>
  <c r="H11" i="3"/>
  <c r="F14" i="3"/>
  <c r="J3" i="3"/>
  <c r="L3" i="3" s="1"/>
  <c r="I8" i="3"/>
  <c r="I15" i="3" s="1"/>
  <c r="M8" i="3"/>
  <c r="J9" i="3"/>
  <c r="L9" i="3" s="1"/>
  <c r="L10" i="3"/>
  <c r="I11" i="3"/>
  <c r="G14" i="3"/>
  <c r="E15" i="3"/>
  <c r="G16" i="3"/>
  <c r="E17" i="3"/>
  <c r="K9" i="3"/>
  <c r="M9" i="3" s="1"/>
  <c r="J11" i="3"/>
  <c r="L11" i="3" s="1"/>
  <c r="E14" i="3"/>
</calcChain>
</file>

<file path=xl/sharedStrings.xml><?xml version="1.0" encoding="utf-8"?>
<sst xmlns="http://schemas.openxmlformats.org/spreadsheetml/2006/main" count="527" uniqueCount="206">
  <si>
    <t>Type</t>
  </si>
  <si>
    <t>Name</t>
  </si>
  <si>
    <t>Players</t>
  </si>
  <si>
    <t>string</t>
  </si>
  <si>
    <t>wood</t>
  </si>
  <si>
    <t>metal</t>
  </si>
  <si>
    <t>glass</t>
  </si>
  <si>
    <t>duct tape</t>
  </si>
  <si>
    <t>item</t>
  </si>
  <si>
    <t>Pile of Handwashed Soup Cans</t>
  </si>
  <si>
    <t>1+</t>
  </si>
  <si>
    <t>take one</t>
  </si>
  <si>
    <t>Handcrafted Jewelry Box</t>
  </si>
  <si>
    <t>Stylish Grandfather Clock</t>
  </si>
  <si>
    <t>capacity</t>
  </si>
  <si>
    <t>Sack of Door Knobs</t>
  </si>
  <si>
    <t>Rusty Bicycle Chain</t>
  </si>
  <si>
    <t>initiative</t>
  </si>
  <si>
    <t>remove</t>
  </si>
  <si>
    <t>Folksy Acoustic Guitar</t>
  </si>
  <si>
    <t>Rockin' Skateboard</t>
  </si>
  <si>
    <t>Colorful Circus Tent</t>
  </si>
  <si>
    <t>Nice Sweater</t>
  </si>
  <si>
    <t>Biker Jacket</t>
  </si>
  <si>
    <t>Ancient Tapestry</t>
  </si>
  <si>
    <t>Busted Screen Door</t>
  </si>
  <si>
    <t>Novelty Glass Keychain</t>
  </si>
  <si>
    <t>Massive Fishtank</t>
  </si>
  <si>
    <t>Weird Art Sculpture</t>
  </si>
  <si>
    <t>Antique Wine Collection</t>
  </si>
  <si>
    <t>Weathered Couch</t>
  </si>
  <si>
    <t>Old Computer</t>
  </si>
  <si>
    <t>Saggy Park Bench</t>
  </si>
  <si>
    <t>take wood</t>
  </si>
  <si>
    <t>take metal</t>
  </si>
  <si>
    <t>Yarn-Bombed Tree</t>
  </si>
  <si>
    <t>Box Marked "Misc"</t>
  </si>
  <si>
    <t>take glass</t>
  </si>
  <si>
    <t>Shack with Nice Curtains</t>
  </si>
  <si>
    <t>Perfectly Folded Laundry</t>
  </si>
  <si>
    <t>Famous Oil Painting</t>
  </si>
  <si>
    <t>Sleek Digital Camera</t>
  </si>
  <si>
    <t xml:space="preserve">Expensive Chandelier </t>
  </si>
  <si>
    <t>3+</t>
  </si>
  <si>
    <t>Cuddly Baby Blanket</t>
  </si>
  <si>
    <t>Bundle of Two-by-Fours</t>
  </si>
  <si>
    <t>Abandoned Fruit Cart</t>
  </si>
  <si>
    <t>Classic Muscle Car</t>
  </si>
  <si>
    <t>Vintage Coat Rack</t>
  </si>
  <si>
    <t>Classy Clarinet</t>
  </si>
  <si>
    <t>Fancy Desk</t>
  </si>
  <si>
    <t>Bin Marked "Donate"</t>
  </si>
  <si>
    <t>blueprint</t>
  </si>
  <si>
    <t>Tetanus Mace</t>
  </si>
  <si>
    <t>Whacking Plank</t>
  </si>
  <si>
    <t>Man-Sized Trap</t>
  </si>
  <si>
    <t>Laser Metal Cutter</t>
  </si>
  <si>
    <t>Duct Tape Wallet</t>
  </si>
  <si>
    <t>Shiny Glassery</t>
  </si>
  <si>
    <t>convert anything to glass</t>
  </si>
  <si>
    <t>Junk Store</t>
  </si>
  <si>
    <t>convert anything to duct tape</t>
  </si>
  <si>
    <t>Lumber Mill</t>
  </si>
  <si>
    <t>Can Magnet</t>
  </si>
  <si>
    <t>String Doll Familiar</t>
  </si>
  <si>
    <t>Suprisingly Spacious Bindle</t>
  </si>
  <si>
    <t>Militaristic Duffle Bag</t>
  </si>
  <si>
    <t>victory</t>
  </si>
  <si>
    <t>Steampunk Zeppelin</t>
  </si>
  <si>
    <t>Post-Modern Tree House</t>
  </si>
  <si>
    <t>Cow-Throwing Trebuchet</t>
  </si>
  <si>
    <t>Pollution-Powered Submarine</t>
  </si>
  <si>
    <t>Pretentious Exhibit of Junk</t>
  </si>
  <si>
    <t>Glass Shard Sling</t>
  </si>
  <si>
    <t>Top of the Line Forklift</t>
  </si>
  <si>
    <t>Cross-Country Skis</t>
  </si>
  <si>
    <t>Portable Flea Market</t>
  </si>
  <si>
    <t>convert anything to anything</t>
  </si>
  <si>
    <t>Sophisticated Shelving Unit</t>
  </si>
  <si>
    <t>Barrel Monster</t>
  </si>
  <si>
    <t>friend</t>
  </si>
  <si>
    <t>Duck Private</t>
  </si>
  <si>
    <t>Duck Admiral</t>
  </si>
  <si>
    <t>A Scavenger Crow</t>
  </si>
  <si>
    <t>convert anything to string</t>
  </si>
  <si>
    <t>Man Who Looks Rather Irritable</t>
  </si>
  <si>
    <t>Wise Hobo</t>
  </si>
  <si>
    <t>convert glass to metal</t>
  </si>
  <si>
    <t>Junkpile Sherpa</t>
  </si>
  <si>
    <t>Freddy the Glassblower</t>
  </si>
  <si>
    <t>convert glass to anything</t>
  </si>
  <si>
    <t>Mechanical Arnie</t>
  </si>
  <si>
    <t>A Trash Dweller</t>
  </si>
  <si>
    <t>The Gnu Guru</t>
  </si>
  <si>
    <t>Duck Sergeant</t>
  </si>
  <si>
    <t>The Initiative Arbiter</t>
  </si>
  <si>
    <t>arbitrate initiative</t>
  </si>
  <si>
    <t>Duck Major</t>
  </si>
  <si>
    <t>convert wood to anything</t>
  </si>
  <si>
    <t>Veteran of the Garbage Wars</t>
  </si>
  <si>
    <t>Icon File</t>
  </si>
  <si>
    <t>Amount</t>
  </si>
  <si>
    <t>anything</t>
  </si>
  <si>
    <t>Bonus</t>
  </si>
  <si>
    <t>anything.png</t>
  </si>
  <si>
    <t>baseball bat.png</t>
  </si>
  <si>
    <t>capacity.png</t>
  </si>
  <si>
    <t>junk dive</t>
  </si>
  <si>
    <t>junk pile.png</t>
  </si>
  <si>
    <t>remove.png</t>
  </si>
  <si>
    <t>take string</t>
  </si>
  <si>
    <t>take one resource.png</t>
  </si>
  <si>
    <t>Resource</t>
  </si>
  <si>
    <t>duct tape card.png</t>
  </si>
  <si>
    <t>glass card.png</t>
  </si>
  <si>
    <t>metal card.png</t>
  </si>
  <si>
    <t>string card.png</t>
  </si>
  <si>
    <t>wood card.png</t>
  </si>
  <si>
    <t>Primitives</t>
  </si>
  <si>
    <t>Item</t>
  </si>
  <si>
    <t>Blueprint Requires</t>
  </si>
  <si>
    <t>Friend Costs</t>
  </si>
  <si>
    <t># Cards</t>
  </si>
  <si>
    <t>1-2p Total</t>
  </si>
  <si>
    <t>Total</t>
  </si>
  <si>
    <t>Grand # Cards</t>
  </si>
  <si>
    <t>Grand Total</t>
  </si>
  <si>
    <t>1-2p Rel. Value</t>
  </si>
  <si>
    <t>Rel. Value</t>
  </si>
  <si>
    <t>Blueprint Demand</t>
  </si>
  <si>
    <t>Friend Demand</t>
  </si>
  <si>
    <t>Pairwise Analysis</t>
  </si>
  <si>
    <t>duct_tape</t>
  </si>
  <si>
    <t>take wood or metal</t>
  </si>
  <si>
    <t>convert</t>
  </si>
  <si>
    <t>snark</t>
  </si>
  <si>
    <t>"Look at that scrubbing handywork!"</t>
  </si>
  <si>
    <t>"What's this sparkly thing? Maybe I can trade it in."</t>
  </si>
  <si>
    <t>"This would make a nice wagon!"</t>
  </si>
  <si>
    <t>"There's plenty of room in here."</t>
  </si>
  <si>
    <t>"What's up with those colors?"</t>
  </si>
  <si>
    <t>"A good find AND a wise business decision!"</t>
  </si>
  <si>
    <t>"Nobody's gonna mess with me now."</t>
  </si>
  <si>
    <t>"Are these spikes aerodynamic?"</t>
  </si>
  <si>
    <t>"What was this? A carpet?"</t>
  </si>
  <si>
    <t>"Nothing says 'scram!' like a man with a flail."</t>
  </si>
  <si>
    <t>"Woah. Wonder what happened here."</t>
  </si>
  <si>
    <t>"And it doubles as a showcase!"</t>
  </si>
  <si>
    <t>"A distraction is as good as a stab."</t>
  </si>
  <si>
    <t>"This one makes me feel all stabby."</t>
  </si>
  <si>
    <t>"I'll bet I can get a good trade on these corks."</t>
  </si>
  <si>
    <t>"Like what Couch Surfers used before the Garbage Wars!"</t>
  </si>
  <si>
    <t>"These things are useless without the internet."</t>
  </si>
  <si>
    <t>"I need a rest, but not that much."</t>
  </si>
  <si>
    <t>"Don't mess with vandals who can knit."</t>
  </si>
  <si>
    <t>"The gift that keeps on giving. And distracting my enemies."</t>
  </si>
  <si>
    <t>"Anyone home?"</t>
  </si>
  <si>
    <t>"I don't think that glass will fit"</t>
  </si>
  <si>
    <t>"My lack of wrinkles will give me an edge."</t>
  </si>
  <si>
    <t>"I'm not sure I agree with this artist's worldview."</t>
  </si>
  <si>
    <t>"Look at that lens!"</t>
  </si>
  <si>
    <t>"Why do I feel the need to swing on something?"</t>
  </si>
  <si>
    <t>"Plus, it gives me comfort and security."</t>
  </si>
  <si>
    <t>"Watch out for this stud!"</t>
  </si>
  <si>
    <t>"Didn't I see this in a recent car chase?"</t>
  </si>
  <si>
    <t>"I'll be the envy of everyone in a mid-life crisis."</t>
  </si>
  <si>
    <t>"I can charge people to hang up their coats!"</t>
  </si>
  <si>
    <t>"Music is a good business plan, right?"</t>
  </si>
  <si>
    <t>"I can't do anything with this."</t>
  </si>
  <si>
    <t>"I qualify as a good cause, right?"</t>
  </si>
  <si>
    <t>"It's the lockjaw that'll get ya."</t>
  </si>
  <si>
    <t>"Blunt force DRAMA!"</t>
  </si>
  <si>
    <t>Reformed Tree Gnome</t>
  </si>
  <si>
    <t>"Good for catching people and tree gnomes!"</t>
  </si>
  <si>
    <t>"Do you expect me to etch this? No, I expect you to DIE!"</t>
  </si>
  <si>
    <t>"When you want to be stylish and have sticky money!"</t>
  </si>
  <si>
    <t>"Don't inhale, or you'll get a pane in your stomach."</t>
  </si>
  <si>
    <t>"Only got twenty duct tapes my pocket"</t>
  </si>
  <si>
    <t>"Clearcutting does have its advantages… for me!"</t>
  </si>
  <si>
    <t>"Just let the metal come to me. What could go wrong?"</t>
  </si>
  <si>
    <t>"I'll tell people that she needs gas money."</t>
  </si>
  <si>
    <t>"Wait, what's a bindle again?"</t>
  </si>
  <si>
    <t>"Don't mess with New Texas."</t>
  </si>
  <si>
    <t>"I wonder how cyborgs worked during the Steampunk Age."</t>
  </si>
  <si>
    <t>"What's after post-modern? Caveman. Fashion's cyclical."</t>
  </si>
  <si>
    <t>"Now with more  disease!"</t>
  </si>
  <si>
    <t>"Is 'being green' with a submarine just being blue?"</t>
  </si>
  <si>
    <t>"Victory is mine. And now everyone knows it."</t>
  </si>
  <si>
    <t>"Timing is everything."</t>
  </si>
  <si>
    <t>"Is that a tank?"</t>
  </si>
  <si>
    <t>"Great for traversing those Papershred Hills!"</t>
  </si>
  <si>
    <t>"A bizarre bazaar."</t>
  </si>
  <si>
    <t>"Where's my allen wrench?"</t>
  </si>
  <si>
    <t>"Intimidating and practical!"</t>
  </si>
  <si>
    <t>bonus1_num</t>
  </si>
  <si>
    <t>bonus1_type</t>
  </si>
  <si>
    <t>bonus2_num</t>
  </si>
  <si>
    <t>bonus2_type</t>
  </si>
  <si>
    <t>convert_num</t>
  </si>
  <si>
    <t>convert_type</t>
  </si>
  <si>
    <t>convert2_num</t>
  </si>
  <si>
    <t>convert2_type</t>
  </si>
  <si>
    <t>friendreq1_num</t>
  </si>
  <si>
    <t>friendreq1_type</t>
  </si>
  <si>
    <t>friendreq2_num</t>
  </si>
  <si>
    <t>friendreq2_type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</si>
</sst>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10" x14ac:knownFonts="1">
    <font>
      <sz val="12"/>
      <color indexed="8"/>
      <name val="Verdana"/>
    </font>
    <font>
      <sz val="12"/>
      <color indexed="8"/>
      <name val="Verdana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2"/>
      <color indexed="8"/>
      <name val="Helvetica"/>
      <scheme val="minor"/>
    </font>
    <font>
      <sz val="11"/>
      <color indexed="8"/>
      <name val="Helvetica"/>
      <scheme val="minor"/>
    </font>
    <font>
      <b/>
      <sz val="11"/>
      <color indexed="8"/>
      <name val="Helvetica"/>
      <scheme val="minor"/>
    </font>
    <font>
      <sz val="10"/>
      <color indexed="8"/>
      <name val="Helvetica"/>
      <scheme val="minor"/>
    </font>
    <font>
      <b/>
      <sz val="10"/>
      <color indexed="8"/>
      <name val="Helvetica"/>
      <scheme val="minor"/>
    </font>
    <font>
      <b/>
      <sz val="12"/>
      <color indexed="8"/>
      <name val="Helvetica"/>
      <scheme val="minor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9"/>
      </bottom>
      <diagonal/>
    </border>
    <border>
      <left/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/>
      <top/>
      <bottom style="thin">
        <color indexed="8"/>
      </bottom>
      <diagonal/>
    </border>
    <border>
      <left style="thin">
        <color indexed="9"/>
      </left>
      <right/>
      <top style="thin">
        <color indexed="9"/>
      </top>
      <bottom style="thin">
        <color indexed="8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auto="1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auto="1"/>
      </left>
      <right style="thin">
        <color indexed="9"/>
      </right>
      <top/>
      <bottom style="thin">
        <color indexed="9"/>
      </bottom>
      <diagonal/>
    </border>
    <border>
      <left style="thin">
        <color auto="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9"/>
      </top>
      <bottom style="thin">
        <color indexed="8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auto="1"/>
      </right>
      <top/>
      <bottom/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indexed="8"/>
      </left>
      <right style="thin">
        <color auto="1"/>
      </right>
      <top/>
      <bottom style="thin">
        <color indexed="9"/>
      </bottom>
      <diagonal/>
    </border>
    <border>
      <left style="thin">
        <color indexed="8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auto="1"/>
      </right>
      <top style="thin">
        <color indexed="9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42">
    <xf numFmtId="0" fontId="0" fillId="0" borderId="0" xfId="0" applyFont="1" applyAlignment="1">
      <alignment vertical="top" wrapText="1"/>
    </xf>
    <xf numFmtId="0" fontId="2" fillId="0" borderId="2" xfId="0" applyNumberFormat="1" applyFont="1" applyBorder="1" applyAlignment="1">
      <alignment horizontal="center"/>
    </xf>
    <xf numFmtId="0" fontId="2" fillId="0" borderId="3" xfId="0" applyNumberFormat="1" applyFont="1" applyBorder="1" applyAlignment="1">
      <alignment horizontal="center"/>
    </xf>
    <xf numFmtId="0" fontId="2" fillId="0" borderId="4" xfId="0" applyNumberFormat="1" applyFont="1" applyBorder="1" applyAlignment="1">
      <alignment horizontal="center"/>
    </xf>
    <xf numFmtId="0" fontId="3" fillId="0" borderId="5" xfId="0" applyNumberFormat="1" applyFont="1" applyBorder="1" applyAlignment="1"/>
    <xf numFmtId="0" fontId="3" fillId="0" borderId="6" xfId="0" applyNumberFormat="1" applyFont="1" applyBorder="1" applyAlignment="1"/>
    <xf numFmtId="1" fontId="3" fillId="0" borderId="5" xfId="0" applyNumberFormat="1" applyFont="1" applyBorder="1" applyAlignment="1"/>
    <xf numFmtId="0" fontId="3" fillId="0" borderId="7" xfId="0" applyNumberFormat="1" applyFont="1" applyBorder="1" applyAlignment="1"/>
    <xf numFmtId="0" fontId="3" fillId="0" borderId="8" xfId="0" applyNumberFormat="1" applyFont="1" applyBorder="1" applyAlignment="1">
      <alignment horizontal="center"/>
    </xf>
    <xf numFmtId="1" fontId="3" fillId="0" borderId="9" xfId="0" applyNumberFormat="1" applyFont="1" applyBorder="1" applyAlignment="1"/>
    <xf numFmtId="0" fontId="3" fillId="0" borderId="9" xfId="0" applyNumberFormat="1" applyFont="1" applyBorder="1" applyAlignment="1">
      <alignment horizontal="center"/>
    </xf>
    <xf numFmtId="1" fontId="3" fillId="0" borderId="6" xfId="0" applyNumberFormat="1" applyFont="1" applyBorder="1" applyAlignment="1"/>
    <xf numFmtId="0" fontId="3" fillId="0" borderId="5" xfId="0" applyNumberFormat="1" applyFont="1" applyBorder="1" applyAlignment="1">
      <alignment horizontal="center"/>
    </xf>
    <xf numFmtId="0" fontId="3" fillId="0" borderId="10" xfId="0" applyNumberFormat="1" applyFont="1" applyBorder="1" applyAlignment="1"/>
    <xf numFmtId="0" fontId="3" fillId="0" borderId="11" xfId="0" applyNumberFormat="1" applyFont="1" applyBorder="1" applyAlignment="1">
      <alignment horizontal="center"/>
    </xf>
    <xf numFmtId="1" fontId="3" fillId="0" borderId="5" xfId="0" applyNumberFormat="1" applyFont="1" applyBorder="1" applyAlignment="1">
      <alignment horizontal="center"/>
    </xf>
    <xf numFmtId="1" fontId="3" fillId="0" borderId="11" xfId="0" applyNumberFormat="1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1" fontId="3" fillId="0" borderId="3" xfId="0" applyNumberFormat="1" applyFont="1" applyBorder="1" applyAlignment="1"/>
    <xf numFmtId="1" fontId="3" fillId="0" borderId="4" xfId="0" applyNumberFormat="1" applyFont="1" applyBorder="1" applyAlignment="1"/>
    <xf numFmtId="0" fontId="3" fillId="0" borderId="2" xfId="0" applyNumberFormat="1" applyFont="1" applyBorder="1" applyAlignment="1">
      <alignment horizontal="center"/>
    </xf>
    <xf numFmtId="0" fontId="3" fillId="0" borderId="3" xfId="0" applyNumberFormat="1" applyFont="1" applyBorder="1" applyAlignment="1">
      <alignment horizontal="center"/>
    </xf>
    <xf numFmtId="0" fontId="1" fillId="0" borderId="0" xfId="0" applyNumberFormat="1" applyFont="1" applyAlignment="1">
      <alignment vertical="top" wrapText="1"/>
    </xf>
    <xf numFmtId="0" fontId="2" fillId="0" borderId="4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3" fillId="0" borderId="12" xfId="0" applyNumberFormat="1" applyFont="1" applyBorder="1" applyAlignment="1">
      <alignment horizontal="left" vertical="center"/>
    </xf>
    <xf numFmtId="0" fontId="3" fillId="0" borderId="7" xfId="0" applyNumberFormat="1" applyFont="1" applyBorder="1" applyAlignment="1">
      <alignment horizontal="left" vertical="center"/>
    </xf>
    <xf numFmtId="1" fontId="2" fillId="0" borderId="8" xfId="0" applyNumberFormat="1" applyFont="1" applyBorder="1" applyAlignment="1">
      <alignment horizontal="center"/>
    </xf>
    <xf numFmtId="1" fontId="3" fillId="0" borderId="11" xfId="0" applyNumberFormat="1" applyFont="1" applyBorder="1" applyAlignment="1"/>
    <xf numFmtId="0" fontId="3" fillId="0" borderId="4" xfId="0" applyNumberFormat="1" applyFont="1" applyBorder="1" applyAlignment="1"/>
    <xf numFmtId="0" fontId="3" fillId="0" borderId="1" xfId="0" applyNumberFormat="1" applyFont="1" applyBorder="1" applyAlignment="1"/>
    <xf numFmtId="1" fontId="3" fillId="0" borderId="2" xfId="0" applyNumberFormat="1" applyFont="1" applyBorder="1" applyAlignment="1"/>
    <xf numFmtId="0" fontId="3" fillId="0" borderId="12" xfId="0" applyNumberFormat="1" applyFont="1" applyBorder="1" applyAlignment="1"/>
    <xf numFmtId="1" fontId="3" fillId="0" borderId="8" xfId="0" applyNumberFormat="1" applyFont="1" applyBorder="1" applyAlignment="1">
      <alignment horizontal="center"/>
    </xf>
    <xf numFmtId="0" fontId="1" fillId="0" borderId="0" xfId="0" applyNumberFormat="1" applyFont="1" applyAlignment="1">
      <alignment vertical="top" wrapText="1"/>
    </xf>
    <xf numFmtId="1" fontId="2" fillId="0" borderId="11" xfId="0" applyNumberFormat="1" applyFont="1" applyBorder="1" applyAlignment="1"/>
    <xf numFmtId="1" fontId="2" fillId="0" borderId="2" xfId="0" applyNumberFormat="1" applyFont="1" applyBorder="1" applyAlignment="1">
      <alignment horizontal="center"/>
    </xf>
    <xf numFmtId="0" fontId="3" fillId="0" borderId="9" xfId="0" applyNumberFormat="1" applyFont="1" applyBorder="1" applyAlignment="1"/>
    <xf numFmtId="0" fontId="3" fillId="0" borderId="12" xfId="0" applyNumberFormat="1" applyFont="1" applyBorder="1" applyAlignment="1">
      <alignment horizontal="center"/>
    </xf>
    <xf numFmtId="1" fontId="3" fillId="0" borderId="9" xfId="0" applyNumberFormat="1" applyFont="1" applyBorder="1" applyAlignment="1">
      <alignment horizontal="center"/>
    </xf>
    <xf numFmtId="1" fontId="3" fillId="0" borderId="12" xfId="0" applyNumberFormat="1" applyFont="1" applyBorder="1" applyAlignment="1">
      <alignment horizontal="center"/>
    </xf>
    <xf numFmtId="1" fontId="3" fillId="0" borderId="8" xfId="0" applyNumberFormat="1" applyFont="1" applyBorder="1" applyAlignment="1"/>
    <xf numFmtId="0" fontId="3" fillId="0" borderId="6" xfId="0" applyNumberFormat="1" applyFont="1" applyBorder="1" applyAlignment="1">
      <alignment horizontal="center"/>
    </xf>
    <xf numFmtId="0" fontId="3" fillId="0" borderId="3" xfId="0" applyNumberFormat="1" applyFont="1" applyBorder="1" applyAlignment="1"/>
    <xf numFmtId="0" fontId="3" fillId="0" borderId="4" xfId="0" applyNumberFormat="1" applyFont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" fontId="3" fillId="0" borderId="17" xfId="0" applyNumberFormat="1" applyFont="1" applyBorder="1" applyAlignment="1">
      <alignment horizontal="center"/>
    </xf>
    <xf numFmtId="1" fontId="3" fillId="0" borderId="18" xfId="0" applyNumberFormat="1" applyFont="1" applyBorder="1" applyAlignment="1"/>
    <xf numFmtId="1" fontId="3" fillId="0" borderId="12" xfId="0" applyNumberFormat="1" applyFont="1" applyBorder="1" applyAlignment="1"/>
    <xf numFmtId="1" fontId="3" fillId="0" borderId="17" xfId="0" applyNumberFormat="1" applyFont="1" applyBorder="1" applyAlignment="1"/>
    <xf numFmtId="0" fontId="2" fillId="0" borderId="5" xfId="0" applyNumberFormat="1" applyFont="1" applyBorder="1" applyAlignment="1"/>
    <xf numFmtId="0" fontId="2" fillId="0" borderId="12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165" fontId="3" fillId="0" borderId="11" xfId="0" applyNumberFormat="1" applyFont="1" applyBorder="1" applyAlignment="1">
      <alignment horizontal="center"/>
    </xf>
    <xf numFmtId="165" fontId="3" fillId="0" borderId="6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0" fontId="2" fillId="0" borderId="8" xfId="0" applyNumberFormat="1" applyFont="1" applyBorder="1" applyAlignment="1"/>
    <xf numFmtId="0" fontId="2" fillId="0" borderId="15" xfId="0" applyNumberFormat="1" applyFont="1" applyBorder="1" applyAlignment="1">
      <alignment horizontal="center"/>
    </xf>
    <xf numFmtId="1" fontId="2" fillId="0" borderId="14" xfId="0" applyNumberFormat="1" applyFont="1" applyBorder="1" applyAlignment="1">
      <alignment horizontal="center"/>
    </xf>
    <xf numFmtId="0" fontId="2" fillId="0" borderId="19" xfId="0" applyNumberFormat="1" applyFont="1" applyBorder="1" applyAlignment="1">
      <alignment horizontal="center"/>
    </xf>
    <xf numFmtId="1" fontId="2" fillId="0" borderId="20" xfId="0" applyNumberFormat="1" applyFont="1" applyBorder="1" applyAlignment="1">
      <alignment horizontal="center"/>
    </xf>
    <xf numFmtId="0" fontId="2" fillId="0" borderId="13" xfId="0" applyNumberFormat="1" applyFont="1" applyBorder="1" applyAlignment="1">
      <alignment horizontal="center"/>
    </xf>
    <xf numFmtId="1" fontId="2" fillId="0" borderId="16" xfId="0" applyNumberFormat="1" applyFont="1" applyBorder="1" applyAlignment="1">
      <alignment horizontal="center"/>
    </xf>
    <xf numFmtId="0" fontId="5" fillId="0" borderId="10" xfId="0" applyNumberFormat="1" applyFont="1" applyBorder="1" applyAlignment="1">
      <alignment horizontal="center"/>
    </xf>
    <xf numFmtId="0" fontId="5" fillId="0" borderId="10" xfId="0" applyNumberFormat="1" applyFont="1" applyBorder="1" applyAlignment="1"/>
    <xf numFmtId="0" fontId="5" fillId="0" borderId="35" xfId="0" applyNumberFormat="1" applyFont="1" applyBorder="1" applyAlignment="1">
      <alignment horizontal="center"/>
    </xf>
    <xf numFmtId="1" fontId="5" fillId="0" borderId="28" xfId="0" applyNumberFormat="1" applyFont="1" applyBorder="1" applyAlignment="1"/>
    <xf numFmtId="1" fontId="5" fillId="0" borderId="5" xfId="0" applyNumberFormat="1" applyFont="1" applyBorder="1" applyAlignment="1"/>
    <xf numFmtId="1" fontId="5" fillId="0" borderId="13" xfId="0" applyNumberFormat="1" applyFont="1" applyBorder="1" applyAlignment="1"/>
    <xf numFmtId="0" fontId="5" fillId="0" borderId="28" xfId="0" applyNumberFormat="1" applyFont="1" applyBorder="1" applyAlignment="1">
      <alignment horizontal="center"/>
    </xf>
    <xf numFmtId="0" fontId="5" fillId="0" borderId="5" xfId="0" applyNumberFormat="1" applyFont="1" applyBorder="1" applyAlignment="1">
      <alignment horizontal="left"/>
    </xf>
    <xf numFmtId="0" fontId="5" fillId="0" borderId="5" xfId="0" applyNumberFormat="1" applyFont="1" applyBorder="1" applyAlignment="1">
      <alignment horizontal="center"/>
    </xf>
    <xf numFmtId="1" fontId="5" fillId="0" borderId="5" xfId="0" applyNumberFormat="1" applyFont="1" applyBorder="1" applyAlignment="1">
      <alignment horizontal="center"/>
    </xf>
    <xf numFmtId="0" fontId="4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0" fontId="5" fillId="0" borderId="5" xfId="0" applyNumberFormat="1" applyFont="1" applyBorder="1" applyAlignment="1"/>
    <xf numFmtId="0" fontId="5" fillId="0" borderId="10" xfId="0" applyNumberFormat="1" applyFont="1" applyBorder="1" applyAlignment="1">
      <alignment horizontal="left"/>
    </xf>
    <xf numFmtId="0" fontId="7" fillId="0" borderId="10" xfId="0" applyNumberFormat="1" applyFont="1" applyBorder="1" applyAlignment="1">
      <alignment horizontal="center"/>
    </xf>
    <xf numFmtId="0" fontId="7" fillId="0" borderId="10" xfId="0" applyNumberFormat="1" applyFont="1" applyBorder="1" applyAlignment="1"/>
    <xf numFmtId="0" fontId="7" fillId="0" borderId="35" xfId="0" applyNumberFormat="1" applyFont="1" applyBorder="1" applyAlignment="1">
      <alignment horizontal="center"/>
    </xf>
    <xf numFmtId="1" fontId="7" fillId="0" borderId="28" xfId="0" applyNumberFormat="1" applyFont="1" applyBorder="1" applyAlignment="1"/>
    <xf numFmtId="1" fontId="7" fillId="0" borderId="5" xfId="0" applyNumberFormat="1" applyFont="1" applyBorder="1" applyAlignment="1"/>
    <xf numFmtId="1" fontId="7" fillId="0" borderId="13" xfId="0" applyNumberFormat="1" applyFont="1" applyBorder="1" applyAlignment="1"/>
    <xf numFmtId="0" fontId="7" fillId="0" borderId="28" xfId="0" applyNumberFormat="1" applyFont="1" applyBorder="1" applyAlignment="1">
      <alignment horizontal="center"/>
    </xf>
    <xf numFmtId="0" fontId="7" fillId="0" borderId="5" xfId="0" applyNumberFormat="1" applyFont="1" applyBorder="1" applyAlignment="1">
      <alignment horizontal="left"/>
    </xf>
    <xf numFmtId="0" fontId="7" fillId="0" borderId="5" xfId="0" applyNumberFormat="1" applyFont="1" applyBorder="1" applyAlignment="1">
      <alignment horizontal="center"/>
    </xf>
    <xf numFmtId="1" fontId="7" fillId="0" borderId="5" xfId="0" applyNumberFormat="1" applyFont="1" applyBorder="1" applyAlignment="1">
      <alignment horizontal="center"/>
    </xf>
    <xf numFmtId="0" fontId="7" fillId="0" borderId="0" xfId="0" applyNumberFormat="1" applyFont="1" applyAlignment="1">
      <alignment vertical="top" wrapText="1"/>
    </xf>
    <xf numFmtId="0" fontId="7" fillId="0" borderId="0" xfId="0" applyFont="1" applyAlignment="1">
      <alignment vertical="top" wrapText="1"/>
    </xf>
    <xf numFmtId="0" fontId="7" fillId="0" borderId="5" xfId="0" applyNumberFormat="1" applyFont="1" applyBorder="1" applyAlignment="1"/>
    <xf numFmtId="0" fontId="7" fillId="0" borderId="13" xfId="0" applyNumberFormat="1" applyFont="1" applyBorder="1" applyAlignment="1"/>
    <xf numFmtId="0" fontId="7" fillId="0" borderId="10" xfId="0" applyNumberFormat="1" applyFont="1" applyBorder="1" applyAlignment="1">
      <alignment horizontal="left"/>
    </xf>
    <xf numFmtId="1" fontId="7" fillId="0" borderId="28" xfId="0" applyNumberFormat="1" applyFont="1" applyBorder="1" applyAlignment="1">
      <alignment horizontal="center"/>
    </xf>
    <xf numFmtId="1" fontId="7" fillId="0" borderId="5" xfId="0" applyNumberFormat="1" applyFont="1" applyBorder="1" applyAlignment="1">
      <alignment horizontal="left"/>
    </xf>
    <xf numFmtId="1" fontId="8" fillId="0" borderId="5" xfId="0" applyNumberFormat="1" applyFont="1" applyBorder="1" applyAlignment="1">
      <alignment horizontal="center"/>
    </xf>
    <xf numFmtId="1" fontId="8" fillId="0" borderId="13" xfId="0" applyNumberFormat="1" applyFont="1" applyBorder="1" applyAlignment="1">
      <alignment horizontal="center"/>
    </xf>
    <xf numFmtId="0" fontId="7" fillId="0" borderId="1" xfId="0" applyNumberFormat="1" applyFont="1" applyBorder="1" applyAlignment="1">
      <alignment horizontal="center"/>
    </xf>
    <xf numFmtId="0" fontId="7" fillId="0" borderId="1" xfId="0" applyNumberFormat="1" applyFont="1" applyBorder="1" applyAlignment="1">
      <alignment horizontal="left"/>
    </xf>
    <xf numFmtId="0" fontId="7" fillId="0" borderId="36" xfId="0" applyNumberFormat="1" applyFont="1" applyBorder="1" applyAlignment="1">
      <alignment horizontal="center"/>
    </xf>
    <xf numFmtId="0" fontId="7" fillId="0" borderId="26" xfId="0" applyNumberFormat="1" applyFont="1" applyBorder="1" applyAlignment="1">
      <alignment horizontal="center"/>
    </xf>
    <xf numFmtId="0" fontId="7" fillId="0" borderId="3" xfId="0" applyNumberFormat="1" applyFont="1" applyBorder="1" applyAlignment="1">
      <alignment horizontal="left"/>
    </xf>
    <xf numFmtId="1" fontId="7" fillId="0" borderId="3" xfId="0" applyNumberFormat="1" applyFont="1" applyBorder="1" applyAlignment="1"/>
    <xf numFmtId="1" fontId="7" fillId="0" borderId="24" xfId="0" applyNumberFormat="1" applyFont="1" applyBorder="1" applyAlignment="1">
      <alignment horizontal="center"/>
    </xf>
    <xf numFmtId="0" fontId="7" fillId="0" borderId="3" xfId="0" applyNumberFormat="1" applyFont="1" applyBorder="1" applyAlignment="1">
      <alignment horizontal="center"/>
    </xf>
    <xf numFmtId="0" fontId="7" fillId="0" borderId="23" xfId="0" applyNumberFormat="1" applyFont="1" applyBorder="1" applyAlignment="1">
      <alignment vertical="top" wrapText="1"/>
    </xf>
    <xf numFmtId="0" fontId="7" fillId="0" borderId="23" xfId="0" applyFont="1" applyBorder="1" applyAlignment="1">
      <alignment vertical="top" wrapText="1"/>
    </xf>
    <xf numFmtId="0" fontId="8" fillId="0" borderId="0" xfId="0" applyFont="1" applyAlignment="1">
      <alignment vertical="top"/>
    </xf>
    <xf numFmtId="0" fontId="6" fillId="0" borderId="1" xfId="0" applyNumberFormat="1" applyFont="1" applyBorder="1" applyAlignment="1">
      <alignment horizontal="center"/>
    </xf>
    <xf numFmtId="0" fontId="6" fillId="0" borderId="33" xfId="0" applyNumberFormat="1" applyFont="1" applyBorder="1" applyAlignment="1">
      <alignment horizontal="center"/>
    </xf>
    <xf numFmtId="0" fontId="6" fillId="0" borderId="30" xfId="0" applyNumberFormat="1" applyFont="1" applyBorder="1" applyAlignment="1">
      <alignment horizontal="left" wrapText="1"/>
    </xf>
    <xf numFmtId="0" fontId="6" fillId="0" borderId="26" xfId="0" applyNumberFormat="1" applyFont="1" applyBorder="1" applyAlignment="1">
      <alignment horizontal="center"/>
    </xf>
    <xf numFmtId="0" fontId="6" fillId="0" borderId="3" xfId="0" applyNumberFormat="1" applyFont="1" applyBorder="1" applyAlignment="1">
      <alignment horizontal="center"/>
    </xf>
    <xf numFmtId="0" fontId="6" fillId="0" borderId="24" xfId="0" applyNumberFormat="1" applyFont="1" applyBorder="1" applyAlignment="1">
      <alignment horizontal="center"/>
    </xf>
    <xf numFmtId="0" fontId="6" fillId="0" borderId="3" xfId="0" applyNumberFormat="1" applyFont="1" applyBorder="1" applyAlignment="1"/>
    <xf numFmtId="0" fontId="9" fillId="0" borderId="23" xfId="0" applyNumberFormat="1" applyFont="1" applyBorder="1" applyAlignment="1">
      <alignment vertical="top" wrapText="1"/>
    </xf>
    <xf numFmtId="0" fontId="9" fillId="0" borderId="23" xfId="0" applyFont="1" applyBorder="1" applyAlignment="1">
      <alignment vertical="top" wrapText="1"/>
    </xf>
    <xf numFmtId="0" fontId="5" fillId="0" borderId="21" xfId="0" applyNumberFormat="1" applyFont="1" applyBorder="1" applyAlignment="1">
      <alignment horizontal="center"/>
    </xf>
    <xf numFmtId="0" fontId="5" fillId="0" borderId="21" xfId="0" applyNumberFormat="1" applyFont="1" applyBorder="1" applyAlignment="1"/>
    <xf numFmtId="0" fontId="5" fillId="0" borderId="34" xfId="0" applyNumberFormat="1" applyFont="1" applyBorder="1" applyAlignment="1">
      <alignment horizontal="center"/>
    </xf>
    <xf numFmtId="0" fontId="5" fillId="0" borderId="31" xfId="0" applyNumberFormat="1" applyFont="1" applyBorder="1" applyAlignment="1">
      <alignment horizontal="left" wrapText="1"/>
    </xf>
    <xf numFmtId="1" fontId="5" fillId="0" borderId="27" xfId="0" applyNumberFormat="1" applyFont="1" applyBorder="1" applyAlignment="1"/>
    <xf numFmtId="1" fontId="5" fillId="0" borderId="22" xfId="0" applyNumberFormat="1" applyFont="1" applyBorder="1" applyAlignment="1"/>
    <xf numFmtId="0" fontId="5" fillId="0" borderId="22" xfId="0" applyNumberFormat="1" applyFont="1" applyBorder="1" applyAlignment="1">
      <alignment horizontal="center"/>
    </xf>
    <xf numFmtId="1" fontId="5" fillId="0" borderId="25" xfId="0" applyNumberFormat="1" applyFont="1" applyBorder="1" applyAlignment="1"/>
    <xf numFmtId="0" fontId="5" fillId="0" borderId="27" xfId="0" applyNumberFormat="1" applyFont="1" applyBorder="1" applyAlignment="1">
      <alignment horizontal="center"/>
    </xf>
    <xf numFmtId="1" fontId="5" fillId="0" borderId="22" xfId="0" applyNumberFormat="1" applyFont="1" applyBorder="1" applyAlignment="1">
      <alignment horizontal="center"/>
    </xf>
    <xf numFmtId="0" fontId="5" fillId="0" borderId="16" xfId="0" applyNumberFormat="1" applyFont="1" applyBorder="1" applyAlignment="1">
      <alignment horizontal="left" wrapText="1"/>
    </xf>
    <xf numFmtId="0" fontId="5" fillId="0" borderId="13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4" fillId="0" borderId="32" xfId="0" applyNumberFormat="1" applyFont="1" applyBorder="1" applyAlignment="1">
      <alignment vertical="top" wrapText="1"/>
    </xf>
    <xf numFmtId="0" fontId="4" fillId="0" borderId="0" xfId="0" applyNumberFormat="1" applyFont="1" applyAlignment="1">
      <alignment horizontal="left" vertical="top" wrapText="1"/>
    </xf>
    <xf numFmtId="0" fontId="4" fillId="0" borderId="29" xfId="0" applyNumberFormat="1" applyFont="1" applyBorder="1" applyAlignment="1">
      <alignment vertical="top" wrapText="1"/>
    </xf>
    <xf numFmtId="0" fontId="4" fillId="0" borderId="0" xfId="0" applyNumberFormat="1" applyFont="1" applyAlignment="1">
      <alignment horizontal="center" vertical="top" wrapText="1"/>
    </xf>
    <xf numFmtId="0" fontId="7" fillId="0" borderId="16" xfId="0" applyNumberFormat="1" applyFont="1" applyBorder="1" applyAlignment="1">
      <alignment horizontal="center"/>
    </xf>
    <xf numFmtId="0" fontId="7" fillId="0" borderId="30" xfId="0" applyNumberFormat="1" applyFont="1" applyBorder="1" applyAlignment="1">
      <alignment horizontal="center"/>
    </xf>
  </cellXfs>
  <cellStyles count="1">
    <cellStyle name="Normal" xfId="0" builtinId="0"/>
  </cellStyles>
  <dxfs count="12"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00000000"/>
      <rgbColor rgb="FFC6EFCE"/>
      <rgbColor rgb="FF006100"/>
      <rgbColor rgb="FFFFEB9C"/>
      <rgbColor rgb="FF9C6500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F58"/>
  <sheetViews>
    <sheetView showGridLines="0" topLeftCell="E1" zoomScale="85" zoomScaleNormal="85" workbookViewId="0">
      <pane ySplit="1" topLeftCell="A2" activePane="bottomLeft" state="frozen"/>
      <selection activeCell="B1" sqref="B1"/>
      <selection pane="bottomLeft" activeCell="J1" sqref="J1:R1"/>
    </sheetView>
  </sheetViews>
  <sheetFormatPr defaultColWidth="6.59765625" defaultRowHeight="15" customHeight="1" x14ac:dyDescent="0.2"/>
  <cols>
    <col min="1" max="1" width="6.5" style="80" bestFit="1" customWidth="1"/>
    <col min="2" max="2" width="21.69921875" style="80" bestFit="1" customWidth="1"/>
    <col min="3" max="3" width="5.8984375" style="136" bestFit="1" customWidth="1"/>
    <col min="4" max="4" width="39.59765625" style="137" bestFit="1" customWidth="1"/>
    <col min="5" max="5" width="4.796875" style="138" bestFit="1" customWidth="1"/>
    <col min="6" max="6" width="4.5" style="80" customWidth="1"/>
    <col min="7" max="7" width="4.59765625" style="80" customWidth="1"/>
    <col min="8" max="8" width="4.5" style="80" bestFit="1" customWidth="1"/>
    <col min="9" max="9" width="7.69921875" style="80" bestFit="1" customWidth="1"/>
    <col min="10" max="10" width="9.69921875" style="138" bestFit="1" customWidth="1"/>
    <col min="11" max="11" width="13.09765625" style="80" bestFit="1" customWidth="1"/>
    <col min="12" max="13" width="9.69921875" style="80" bestFit="1" customWidth="1"/>
    <col min="14" max="14" width="6.19921875" style="139" bestFit="1" customWidth="1"/>
    <col min="15" max="16" width="10" style="139" bestFit="1" customWidth="1"/>
    <col min="17" max="18" width="10.796875" style="139" bestFit="1" customWidth="1"/>
    <col min="19" max="188" width="6.59765625" style="80" customWidth="1"/>
    <col min="189" max="16384" width="6.59765625" style="81"/>
  </cols>
  <sheetData>
    <row r="1" spans="1:188" s="122" customFormat="1" ht="17.100000000000001" customHeight="1" x14ac:dyDescent="0.25">
      <c r="A1" s="114" t="s">
        <v>0</v>
      </c>
      <c r="B1" s="114" t="s">
        <v>1</v>
      </c>
      <c r="C1" s="115" t="s">
        <v>2</v>
      </c>
      <c r="D1" s="116" t="s">
        <v>135</v>
      </c>
      <c r="E1" s="117" t="s">
        <v>3</v>
      </c>
      <c r="F1" s="118" t="s">
        <v>4</v>
      </c>
      <c r="G1" s="118" t="s">
        <v>5</v>
      </c>
      <c r="H1" s="118" t="s">
        <v>6</v>
      </c>
      <c r="I1" s="119" t="s">
        <v>132</v>
      </c>
      <c r="J1" s="117" t="s">
        <v>194</v>
      </c>
      <c r="K1" s="120" t="s">
        <v>195</v>
      </c>
      <c r="L1" s="120" t="s">
        <v>196</v>
      </c>
      <c r="M1" s="120" t="s">
        <v>197</v>
      </c>
      <c r="N1" s="118" t="s">
        <v>134</v>
      </c>
      <c r="O1" s="118" t="s">
        <v>198</v>
      </c>
      <c r="P1" s="118" t="s">
        <v>199</v>
      </c>
      <c r="Q1" s="118" t="s">
        <v>200</v>
      </c>
      <c r="R1" s="118" t="s">
        <v>201</v>
      </c>
      <c r="S1" s="121"/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1"/>
      <c r="AH1" s="121"/>
      <c r="AI1" s="121"/>
      <c r="AJ1" s="121"/>
      <c r="AK1" s="121"/>
      <c r="AL1" s="121"/>
      <c r="AM1" s="121"/>
      <c r="AN1" s="121"/>
      <c r="AO1" s="121"/>
      <c r="AP1" s="121"/>
      <c r="AQ1" s="121"/>
      <c r="AR1" s="121"/>
      <c r="AS1" s="121"/>
      <c r="AT1" s="121"/>
      <c r="AU1" s="121"/>
      <c r="AV1" s="121"/>
      <c r="AW1" s="121"/>
      <c r="AX1" s="121"/>
      <c r="AY1" s="121"/>
      <c r="AZ1" s="121"/>
      <c r="BA1" s="121"/>
      <c r="BB1" s="121"/>
      <c r="BC1" s="121"/>
      <c r="BD1" s="121"/>
      <c r="BE1" s="121"/>
      <c r="BF1" s="121"/>
      <c r="BG1" s="121"/>
      <c r="BH1" s="121"/>
      <c r="BI1" s="121"/>
      <c r="BJ1" s="121"/>
      <c r="BK1" s="121"/>
      <c r="BL1" s="121"/>
      <c r="BM1" s="121"/>
      <c r="BN1" s="121"/>
      <c r="BO1" s="121"/>
      <c r="BP1" s="121"/>
      <c r="BQ1" s="121"/>
      <c r="BR1" s="121"/>
      <c r="BS1" s="121"/>
      <c r="BT1" s="121"/>
      <c r="BU1" s="121"/>
      <c r="BV1" s="121"/>
      <c r="BW1" s="121"/>
      <c r="BX1" s="121"/>
      <c r="BY1" s="121"/>
      <c r="BZ1" s="121"/>
      <c r="CA1" s="121"/>
      <c r="CB1" s="121"/>
      <c r="CC1" s="121"/>
      <c r="CD1" s="121"/>
      <c r="CE1" s="121"/>
      <c r="CF1" s="121"/>
      <c r="CG1" s="121"/>
      <c r="CH1" s="121"/>
      <c r="CI1" s="121"/>
      <c r="CJ1" s="121"/>
      <c r="CK1" s="121"/>
      <c r="CL1" s="121"/>
      <c r="CM1" s="121"/>
      <c r="CN1" s="121"/>
      <c r="CO1" s="121"/>
      <c r="CP1" s="121"/>
      <c r="CQ1" s="121"/>
      <c r="CR1" s="121"/>
      <c r="CS1" s="121"/>
      <c r="CT1" s="121"/>
      <c r="CU1" s="121"/>
      <c r="CV1" s="121"/>
      <c r="CW1" s="121"/>
      <c r="CX1" s="121"/>
      <c r="CY1" s="121"/>
      <c r="CZ1" s="121"/>
      <c r="DA1" s="121"/>
      <c r="DB1" s="121"/>
      <c r="DC1" s="121"/>
      <c r="DD1" s="121"/>
      <c r="DE1" s="121"/>
      <c r="DF1" s="121"/>
      <c r="DG1" s="121"/>
      <c r="DH1" s="121"/>
      <c r="DI1" s="121"/>
      <c r="DJ1" s="121"/>
      <c r="DK1" s="121"/>
      <c r="DL1" s="121"/>
      <c r="DM1" s="121"/>
      <c r="DN1" s="121"/>
      <c r="DO1" s="121"/>
      <c r="DP1" s="121"/>
      <c r="DQ1" s="121"/>
      <c r="DR1" s="121"/>
      <c r="DS1" s="121"/>
      <c r="DT1" s="121"/>
      <c r="DU1" s="121"/>
      <c r="DV1" s="121"/>
      <c r="DW1" s="121"/>
      <c r="DX1" s="121"/>
      <c r="DY1" s="121"/>
      <c r="DZ1" s="121"/>
      <c r="EA1" s="121"/>
      <c r="EB1" s="121"/>
      <c r="EC1" s="121"/>
      <c r="ED1" s="121"/>
      <c r="EE1" s="121"/>
      <c r="EF1" s="121"/>
      <c r="EG1" s="121"/>
      <c r="EH1" s="121"/>
      <c r="EI1" s="121"/>
      <c r="EJ1" s="121"/>
      <c r="EK1" s="121"/>
      <c r="EL1" s="121"/>
      <c r="EM1" s="121"/>
      <c r="EN1" s="121"/>
      <c r="EO1" s="121"/>
      <c r="EP1" s="121"/>
      <c r="EQ1" s="121"/>
      <c r="ER1" s="121"/>
      <c r="ES1" s="121"/>
      <c r="ET1" s="121"/>
      <c r="EU1" s="121"/>
      <c r="EV1" s="121"/>
      <c r="EW1" s="121"/>
      <c r="EX1" s="121"/>
      <c r="EY1" s="121"/>
      <c r="EZ1" s="121"/>
      <c r="FA1" s="121"/>
      <c r="FB1" s="121"/>
      <c r="FC1" s="121"/>
      <c r="FD1" s="121"/>
      <c r="FE1" s="121"/>
      <c r="FF1" s="121"/>
      <c r="FG1" s="121"/>
      <c r="FH1" s="121"/>
      <c r="FI1" s="121"/>
      <c r="FJ1" s="121"/>
      <c r="FK1" s="121"/>
      <c r="FL1" s="121"/>
      <c r="FM1" s="121"/>
      <c r="FN1" s="121"/>
      <c r="FO1" s="121"/>
      <c r="FP1" s="121"/>
      <c r="FQ1" s="121"/>
      <c r="FR1" s="121"/>
      <c r="FS1" s="121"/>
      <c r="FT1" s="121"/>
      <c r="FU1" s="121"/>
      <c r="FV1" s="121"/>
      <c r="FW1" s="121"/>
      <c r="FX1" s="121"/>
      <c r="FY1" s="121"/>
      <c r="FZ1" s="121"/>
      <c r="GA1" s="121"/>
      <c r="GB1" s="121"/>
      <c r="GC1" s="121"/>
      <c r="GD1" s="121"/>
      <c r="GE1" s="121"/>
      <c r="GF1" s="121"/>
    </row>
    <row r="2" spans="1:188" ht="17.100000000000001" customHeight="1" x14ac:dyDescent="0.2">
      <c r="A2" s="123" t="s">
        <v>8</v>
      </c>
      <c r="B2" s="124" t="s">
        <v>9</v>
      </c>
      <c r="C2" s="125" t="s">
        <v>10</v>
      </c>
      <c r="D2" s="126" t="s">
        <v>136</v>
      </c>
      <c r="E2" s="127"/>
      <c r="F2" s="128"/>
      <c r="G2" s="129">
        <v>3</v>
      </c>
      <c r="H2" s="128"/>
      <c r="I2" s="130"/>
      <c r="J2" s="131">
        <v>1</v>
      </c>
      <c r="K2" s="77" t="s">
        <v>11</v>
      </c>
      <c r="L2" s="128"/>
      <c r="M2" s="128"/>
      <c r="N2" s="132"/>
      <c r="O2" s="129"/>
      <c r="P2" s="132"/>
      <c r="Q2" s="129"/>
      <c r="R2" s="132"/>
    </row>
    <row r="3" spans="1:188" ht="17.100000000000001" customHeight="1" x14ac:dyDescent="0.2">
      <c r="A3" s="70" t="s">
        <v>8</v>
      </c>
      <c r="B3" s="71" t="s">
        <v>12</v>
      </c>
      <c r="C3" s="72" t="s">
        <v>10</v>
      </c>
      <c r="D3" s="133" t="s">
        <v>137</v>
      </c>
      <c r="E3" s="73"/>
      <c r="F3" s="78">
        <v>1</v>
      </c>
      <c r="G3" s="74"/>
      <c r="H3" s="78">
        <v>1</v>
      </c>
      <c r="I3" s="75"/>
      <c r="J3" s="76">
        <v>1</v>
      </c>
      <c r="K3" s="77" t="s">
        <v>11</v>
      </c>
      <c r="L3" s="74"/>
      <c r="M3" s="74"/>
      <c r="N3" s="79"/>
      <c r="O3" s="78"/>
      <c r="P3" s="79"/>
      <c r="Q3" s="78"/>
      <c r="R3" s="79"/>
    </row>
    <row r="4" spans="1:188" ht="17.100000000000001" customHeight="1" x14ac:dyDescent="0.2">
      <c r="A4" s="70" t="s">
        <v>8</v>
      </c>
      <c r="B4" s="71" t="s">
        <v>13</v>
      </c>
      <c r="C4" s="72" t="s">
        <v>10</v>
      </c>
      <c r="D4" s="133" t="s">
        <v>138</v>
      </c>
      <c r="E4" s="73"/>
      <c r="F4" s="78">
        <v>1</v>
      </c>
      <c r="G4" s="78">
        <v>1</v>
      </c>
      <c r="H4" s="78">
        <v>1</v>
      </c>
      <c r="I4" s="75"/>
      <c r="J4" s="76">
        <v>2</v>
      </c>
      <c r="K4" s="77" t="s">
        <v>14</v>
      </c>
      <c r="L4" s="74"/>
      <c r="M4" s="74"/>
      <c r="N4" s="79"/>
      <c r="O4" s="78"/>
      <c r="P4" s="79"/>
      <c r="Q4" s="78"/>
      <c r="R4" s="79"/>
    </row>
    <row r="5" spans="1:188" ht="17.100000000000001" customHeight="1" x14ac:dyDescent="0.2">
      <c r="A5" s="70" t="s">
        <v>8</v>
      </c>
      <c r="B5" s="71" t="s">
        <v>15</v>
      </c>
      <c r="C5" s="72" t="s">
        <v>10</v>
      </c>
      <c r="D5" s="133" t="s">
        <v>139</v>
      </c>
      <c r="E5" s="76">
        <v>3</v>
      </c>
      <c r="F5" s="74"/>
      <c r="G5" s="78">
        <v>1</v>
      </c>
      <c r="H5" s="74"/>
      <c r="I5" s="75"/>
      <c r="J5" s="76">
        <v>2</v>
      </c>
      <c r="K5" s="77" t="s">
        <v>14</v>
      </c>
      <c r="L5" s="74"/>
      <c r="M5" s="74"/>
      <c r="N5" s="79"/>
      <c r="O5" s="78"/>
      <c r="P5" s="79"/>
      <c r="Q5" s="78"/>
      <c r="R5" s="79"/>
    </row>
    <row r="6" spans="1:188" ht="17.100000000000001" customHeight="1" x14ac:dyDescent="0.2">
      <c r="A6" s="70" t="s">
        <v>8</v>
      </c>
      <c r="B6" s="71" t="s">
        <v>16</v>
      </c>
      <c r="C6" s="72" t="s">
        <v>10</v>
      </c>
      <c r="D6" s="133" t="s">
        <v>145</v>
      </c>
      <c r="E6" s="73"/>
      <c r="F6" s="74"/>
      <c r="G6" s="78">
        <v>3</v>
      </c>
      <c r="H6" s="74"/>
      <c r="I6" s="75"/>
      <c r="J6" s="76">
        <v>1</v>
      </c>
      <c r="K6" s="77" t="s">
        <v>17</v>
      </c>
      <c r="L6" s="78">
        <v>1</v>
      </c>
      <c r="M6" s="77" t="s">
        <v>18</v>
      </c>
      <c r="N6" s="78"/>
      <c r="O6" s="78"/>
      <c r="P6" s="78"/>
      <c r="Q6" s="78"/>
      <c r="R6" s="78"/>
    </row>
    <row r="7" spans="1:188" ht="17.100000000000001" customHeight="1" x14ac:dyDescent="0.2">
      <c r="A7" s="70" t="s">
        <v>8</v>
      </c>
      <c r="B7" s="71" t="s">
        <v>19</v>
      </c>
      <c r="C7" s="72" t="s">
        <v>10</v>
      </c>
      <c r="D7" s="133" t="s">
        <v>155</v>
      </c>
      <c r="E7" s="73"/>
      <c r="F7" s="78">
        <v>2</v>
      </c>
      <c r="G7" s="78">
        <v>1</v>
      </c>
      <c r="H7" s="74"/>
      <c r="I7" s="75"/>
      <c r="J7" s="76">
        <v>1</v>
      </c>
      <c r="K7" s="77" t="s">
        <v>17</v>
      </c>
      <c r="L7" s="78">
        <v>1</v>
      </c>
      <c r="M7" s="77" t="s">
        <v>11</v>
      </c>
      <c r="N7" s="78"/>
      <c r="O7" s="78"/>
      <c r="P7" s="78"/>
      <c r="Q7" s="78"/>
      <c r="R7" s="78"/>
    </row>
    <row r="8" spans="1:188" ht="17.100000000000001" customHeight="1" x14ac:dyDescent="0.2">
      <c r="A8" s="70" t="s">
        <v>8</v>
      </c>
      <c r="B8" s="71" t="s">
        <v>20</v>
      </c>
      <c r="C8" s="72" t="s">
        <v>10</v>
      </c>
      <c r="D8" s="133" t="s">
        <v>140</v>
      </c>
      <c r="E8" s="76">
        <v>2</v>
      </c>
      <c r="F8" s="78">
        <v>1</v>
      </c>
      <c r="G8" s="78">
        <v>1</v>
      </c>
      <c r="H8" s="74"/>
      <c r="I8" s="75"/>
      <c r="J8" s="76">
        <v>2</v>
      </c>
      <c r="K8" s="77" t="s">
        <v>14</v>
      </c>
      <c r="L8" s="74"/>
      <c r="M8" s="74"/>
      <c r="N8" s="79"/>
      <c r="O8" s="78"/>
      <c r="P8" s="79"/>
      <c r="Q8" s="78"/>
      <c r="R8" s="79"/>
    </row>
    <row r="9" spans="1:188" ht="17.100000000000001" customHeight="1" x14ac:dyDescent="0.2">
      <c r="A9" s="70" t="s">
        <v>8</v>
      </c>
      <c r="B9" s="71" t="s">
        <v>21</v>
      </c>
      <c r="C9" s="72" t="s">
        <v>10</v>
      </c>
      <c r="D9" s="133" t="s">
        <v>141</v>
      </c>
      <c r="E9" s="76">
        <v>2</v>
      </c>
      <c r="F9" s="78">
        <v>2</v>
      </c>
      <c r="G9" s="74"/>
      <c r="H9" s="74"/>
      <c r="I9" s="75"/>
      <c r="J9" s="76">
        <v>1</v>
      </c>
      <c r="K9" s="77" t="s">
        <v>11</v>
      </c>
      <c r="L9" s="74"/>
      <c r="M9" s="74"/>
      <c r="N9" s="79"/>
      <c r="O9" s="78"/>
      <c r="P9" s="79"/>
      <c r="Q9" s="78"/>
      <c r="R9" s="79"/>
    </row>
    <row r="10" spans="1:188" ht="17.100000000000001" customHeight="1" x14ac:dyDescent="0.2">
      <c r="A10" s="70" t="s">
        <v>8</v>
      </c>
      <c r="B10" s="71" t="s">
        <v>22</v>
      </c>
      <c r="C10" s="72" t="s">
        <v>10</v>
      </c>
      <c r="D10" s="133" t="s">
        <v>142</v>
      </c>
      <c r="E10" s="76">
        <v>5</v>
      </c>
      <c r="F10" s="74"/>
      <c r="G10" s="74"/>
      <c r="H10" s="74"/>
      <c r="I10" s="75"/>
      <c r="J10" s="76">
        <v>1</v>
      </c>
      <c r="K10" s="77" t="s">
        <v>17</v>
      </c>
      <c r="L10" s="74"/>
      <c r="M10" s="74"/>
      <c r="N10" s="79"/>
      <c r="O10" s="78"/>
      <c r="P10" s="79"/>
      <c r="Q10" s="78"/>
      <c r="R10" s="79"/>
    </row>
    <row r="11" spans="1:188" ht="17.100000000000001" customHeight="1" x14ac:dyDescent="0.2">
      <c r="A11" s="70" t="s">
        <v>8</v>
      </c>
      <c r="B11" s="71" t="s">
        <v>23</v>
      </c>
      <c r="C11" s="72" t="s">
        <v>10</v>
      </c>
      <c r="D11" s="133" t="s">
        <v>143</v>
      </c>
      <c r="E11" s="76">
        <v>3</v>
      </c>
      <c r="F11" s="74"/>
      <c r="G11" s="78">
        <v>2</v>
      </c>
      <c r="H11" s="74"/>
      <c r="I11" s="75"/>
      <c r="J11" s="76">
        <v>1</v>
      </c>
      <c r="K11" s="77" t="s">
        <v>17</v>
      </c>
      <c r="L11" s="74"/>
      <c r="M11" s="74"/>
      <c r="N11" s="79"/>
      <c r="O11" s="78"/>
      <c r="P11" s="79"/>
      <c r="Q11" s="78"/>
      <c r="R11" s="79"/>
    </row>
    <row r="12" spans="1:188" ht="17.100000000000001" customHeight="1" x14ac:dyDescent="0.2">
      <c r="A12" s="70" t="s">
        <v>8</v>
      </c>
      <c r="B12" s="71" t="s">
        <v>24</v>
      </c>
      <c r="C12" s="72" t="s">
        <v>10</v>
      </c>
      <c r="D12" s="133" t="s">
        <v>144</v>
      </c>
      <c r="E12" s="76">
        <v>2</v>
      </c>
      <c r="F12" s="74"/>
      <c r="G12" s="74"/>
      <c r="H12" s="78">
        <v>1</v>
      </c>
      <c r="I12" s="75"/>
      <c r="J12" s="76">
        <v>1</v>
      </c>
      <c r="K12" s="77" t="s">
        <v>14</v>
      </c>
      <c r="L12" s="78">
        <v>1</v>
      </c>
      <c r="M12" s="77" t="s">
        <v>18</v>
      </c>
      <c r="N12" s="78"/>
      <c r="O12" s="78"/>
      <c r="P12" s="78"/>
      <c r="Q12" s="78"/>
      <c r="R12" s="78"/>
    </row>
    <row r="13" spans="1:188" ht="17.100000000000001" customHeight="1" x14ac:dyDescent="0.2">
      <c r="A13" s="70" t="s">
        <v>8</v>
      </c>
      <c r="B13" s="71" t="s">
        <v>25</v>
      </c>
      <c r="C13" s="72" t="s">
        <v>10</v>
      </c>
      <c r="D13" s="133" t="s">
        <v>146</v>
      </c>
      <c r="E13" s="73"/>
      <c r="F13" s="78">
        <v>2</v>
      </c>
      <c r="G13" s="74"/>
      <c r="H13" s="78">
        <v>2</v>
      </c>
      <c r="I13" s="75"/>
      <c r="J13" s="73"/>
      <c r="K13" s="74"/>
      <c r="L13" s="74"/>
      <c r="M13" s="74"/>
      <c r="N13" s="79"/>
      <c r="O13" s="78"/>
      <c r="P13" s="79"/>
      <c r="Q13" s="78"/>
      <c r="R13" s="79"/>
    </row>
    <row r="14" spans="1:188" ht="17.100000000000001" customHeight="1" x14ac:dyDescent="0.2">
      <c r="A14" s="70" t="s">
        <v>8</v>
      </c>
      <c r="B14" s="71" t="s">
        <v>26</v>
      </c>
      <c r="C14" s="72" t="s">
        <v>10</v>
      </c>
      <c r="D14" s="133" t="s">
        <v>149</v>
      </c>
      <c r="E14" s="76">
        <v>2</v>
      </c>
      <c r="F14" s="74"/>
      <c r="G14" s="74"/>
      <c r="H14" s="78">
        <v>1</v>
      </c>
      <c r="I14" s="75"/>
      <c r="J14" s="76">
        <v>1</v>
      </c>
      <c r="K14" s="77" t="s">
        <v>17</v>
      </c>
      <c r="L14" s="78">
        <v>1</v>
      </c>
      <c r="M14" s="77" t="s">
        <v>18</v>
      </c>
      <c r="N14" s="78"/>
      <c r="O14" s="78"/>
      <c r="P14" s="78"/>
      <c r="Q14" s="78"/>
      <c r="R14" s="78"/>
    </row>
    <row r="15" spans="1:188" ht="17.100000000000001" customHeight="1" x14ac:dyDescent="0.2">
      <c r="A15" s="70" t="s">
        <v>8</v>
      </c>
      <c r="B15" s="71" t="s">
        <v>27</v>
      </c>
      <c r="C15" s="72" t="s">
        <v>10</v>
      </c>
      <c r="D15" s="133" t="s">
        <v>147</v>
      </c>
      <c r="E15" s="73"/>
      <c r="F15" s="78">
        <v>2</v>
      </c>
      <c r="G15" s="78">
        <v>1</v>
      </c>
      <c r="H15" s="78">
        <v>1</v>
      </c>
      <c r="I15" s="75"/>
      <c r="J15" s="76">
        <v>1</v>
      </c>
      <c r="K15" s="77" t="s">
        <v>14</v>
      </c>
      <c r="L15" s="74"/>
      <c r="M15" s="74"/>
      <c r="N15" s="79"/>
      <c r="O15" s="78"/>
      <c r="P15" s="79"/>
      <c r="Q15" s="78"/>
      <c r="R15" s="79"/>
    </row>
    <row r="16" spans="1:188" ht="17.100000000000001" customHeight="1" x14ac:dyDescent="0.2">
      <c r="A16" s="70" t="s">
        <v>8</v>
      </c>
      <c r="B16" s="71" t="s">
        <v>28</v>
      </c>
      <c r="C16" s="72" t="s">
        <v>10</v>
      </c>
      <c r="D16" s="133" t="s">
        <v>148</v>
      </c>
      <c r="E16" s="73"/>
      <c r="F16" s="78">
        <v>1</v>
      </c>
      <c r="G16" s="78">
        <v>2</v>
      </c>
      <c r="H16" s="78">
        <v>1</v>
      </c>
      <c r="I16" s="75"/>
      <c r="J16" s="76">
        <v>1</v>
      </c>
      <c r="K16" s="77" t="s">
        <v>17</v>
      </c>
      <c r="L16" s="74"/>
      <c r="M16" s="74"/>
      <c r="N16" s="79"/>
      <c r="O16" s="78"/>
      <c r="P16" s="79"/>
      <c r="Q16" s="78"/>
      <c r="R16" s="79"/>
    </row>
    <row r="17" spans="1:18" ht="17.100000000000001" customHeight="1" x14ac:dyDescent="0.2">
      <c r="A17" s="70" t="s">
        <v>8</v>
      </c>
      <c r="B17" s="71" t="s">
        <v>29</v>
      </c>
      <c r="C17" s="72" t="s">
        <v>10</v>
      </c>
      <c r="D17" s="133" t="s">
        <v>150</v>
      </c>
      <c r="E17" s="73"/>
      <c r="F17" s="74"/>
      <c r="G17" s="74"/>
      <c r="H17" s="78">
        <v>3</v>
      </c>
      <c r="I17" s="75"/>
      <c r="J17" s="76">
        <v>1</v>
      </c>
      <c r="K17" s="77" t="s">
        <v>11</v>
      </c>
      <c r="L17" s="74"/>
      <c r="M17" s="74"/>
      <c r="N17" s="79"/>
      <c r="O17" s="78"/>
      <c r="P17" s="79"/>
      <c r="Q17" s="78"/>
      <c r="R17" s="79"/>
    </row>
    <row r="18" spans="1:18" ht="17.100000000000001" customHeight="1" x14ac:dyDescent="0.2">
      <c r="A18" s="70" t="s">
        <v>8</v>
      </c>
      <c r="B18" s="71" t="s">
        <v>30</v>
      </c>
      <c r="C18" s="72" t="s">
        <v>10</v>
      </c>
      <c r="D18" s="133" t="s">
        <v>151</v>
      </c>
      <c r="E18" s="76">
        <v>3</v>
      </c>
      <c r="F18" s="78">
        <v>3</v>
      </c>
      <c r="G18" s="74"/>
      <c r="H18" s="74"/>
      <c r="I18" s="75"/>
      <c r="J18" s="73"/>
      <c r="K18" s="74"/>
      <c r="L18" s="74"/>
      <c r="M18" s="74"/>
      <c r="N18" s="79"/>
      <c r="O18" s="78"/>
      <c r="P18" s="79"/>
      <c r="Q18" s="78"/>
      <c r="R18" s="79"/>
    </row>
    <row r="19" spans="1:18" ht="17.100000000000001" customHeight="1" x14ac:dyDescent="0.2">
      <c r="A19" s="70" t="s">
        <v>8</v>
      </c>
      <c r="B19" s="71" t="s">
        <v>31</v>
      </c>
      <c r="C19" s="72" t="s">
        <v>10</v>
      </c>
      <c r="D19" s="133" t="s">
        <v>152</v>
      </c>
      <c r="E19" s="73"/>
      <c r="F19" s="74"/>
      <c r="G19" s="78">
        <v>3</v>
      </c>
      <c r="H19" s="78">
        <v>1</v>
      </c>
      <c r="I19" s="75"/>
      <c r="J19" s="76">
        <v>1</v>
      </c>
      <c r="K19" s="77" t="s">
        <v>11</v>
      </c>
      <c r="L19" s="74"/>
      <c r="M19" s="74"/>
      <c r="N19" s="79"/>
      <c r="O19" s="78"/>
      <c r="P19" s="79"/>
      <c r="Q19" s="78"/>
      <c r="R19" s="79"/>
    </row>
    <row r="20" spans="1:18" ht="17.100000000000001" customHeight="1" x14ac:dyDescent="0.2">
      <c r="A20" s="70" t="s">
        <v>8</v>
      </c>
      <c r="B20" s="71" t="s">
        <v>32</v>
      </c>
      <c r="C20" s="72" t="s">
        <v>10</v>
      </c>
      <c r="D20" s="133" t="s">
        <v>153</v>
      </c>
      <c r="E20" s="73"/>
      <c r="F20" s="78">
        <v>2</v>
      </c>
      <c r="G20" s="78">
        <v>2</v>
      </c>
      <c r="H20" s="74"/>
      <c r="I20" s="75"/>
      <c r="J20" s="76">
        <v>1</v>
      </c>
      <c r="K20" s="77" t="s">
        <v>133</v>
      </c>
      <c r="L20" s="78"/>
      <c r="M20" s="77"/>
      <c r="N20" s="78"/>
      <c r="O20" s="78"/>
      <c r="P20" s="78"/>
      <c r="Q20" s="78"/>
      <c r="R20" s="78"/>
    </row>
    <row r="21" spans="1:18" ht="17.100000000000001" customHeight="1" x14ac:dyDescent="0.2">
      <c r="A21" s="70" t="s">
        <v>8</v>
      </c>
      <c r="B21" s="71" t="s">
        <v>35</v>
      </c>
      <c r="C21" s="72" t="s">
        <v>10</v>
      </c>
      <c r="D21" s="133" t="s">
        <v>154</v>
      </c>
      <c r="E21" s="76">
        <v>4</v>
      </c>
      <c r="F21" s="78">
        <v>3</v>
      </c>
      <c r="G21" s="74"/>
      <c r="H21" s="74"/>
      <c r="I21" s="75"/>
      <c r="J21" s="73"/>
      <c r="K21" s="74"/>
      <c r="L21" s="74"/>
      <c r="M21" s="74"/>
      <c r="N21" s="79"/>
      <c r="O21" s="78"/>
      <c r="P21" s="79"/>
      <c r="Q21" s="78"/>
      <c r="R21" s="79"/>
    </row>
    <row r="22" spans="1:18" ht="17.100000000000001" customHeight="1" x14ac:dyDescent="0.2">
      <c r="A22" s="70" t="s">
        <v>8</v>
      </c>
      <c r="B22" s="71" t="s">
        <v>36</v>
      </c>
      <c r="C22" s="72" t="s">
        <v>10</v>
      </c>
      <c r="D22" s="133" t="s">
        <v>157</v>
      </c>
      <c r="E22" s="76">
        <v>2</v>
      </c>
      <c r="F22" s="78">
        <v>1</v>
      </c>
      <c r="G22" s="78">
        <v>1</v>
      </c>
      <c r="H22" s="74"/>
      <c r="I22" s="75"/>
      <c r="J22" s="76">
        <v>1</v>
      </c>
      <c r="K22" s="77" t="s">
        <v>37</v>
      </c>
      <c r="L22" s="74"/>
      <c r="M22" s="74"/>
      <c r="N22" s="79"/>
      <c r="O22" s="78"/>
      <c r="P22" s="79"/>
      <c r="Q22" s="78"/>
      <c r="R22" s="79"/>
    </row>
    <row r="23" spans="1:18" ht="17.100000000000001" customHeight="1" x14ac:dyDescent="0.2">
      <c r="A23" s="70" t="s">
        <v>8</v>
      </c>
      <c r="B23" s="71" t="s">
        <v>38</v>
      </c>
      <c r="C23" s="72" t="s">
        <v>10</v>
      </c>
      <c r="D23" s="133" t="s">
        <v>156</v>
      </c>
      <c r="E23" s="76">
        <v>3</v>
      </c>
      <c r="F23" s="78">
        <v>2</v>
      </c>
      <c r="G23" s="78">
        <v>2</v>
      </c>
      <c r="H23" s="74"/>
      <c r="I23" s="75"/>
      <c r="J23" s="73"/>
      <c r="K23" s="74"/>
      <c r="L23" s="74"/>
      <c r="M23" s="74"/>
      <c r="N23" s="79"/>
      <c r="O23" s="78"/>
      <c r="P23" s="79"/>
      <c r="Q23" s="78"/>
      <c r="R23" s="79"/>
    </row>
    <row r="24" spans="1:18" ht="17.100000000000001" customHeight="1" x14ac:dyDescent="0.2">
      <c r="A24" s="70" t="s">
        <v>8</v>
      </c>
      <c r="B24" s="71" t="s">
        <v>39</v>
      </c>
      <c r="C24" s="72" t="s">
        <v>10</v>
      </c>
      <c r="D24" s="133" t="s">
        <v>158</v>
      </c>
      <c r="E24" s="76">
        <v>3</v>
      </c>
      <c r="F24" s="74"/>
      <c r="G24" s="78">
        <v>1</v>
      </c>
      <c r="H24" s="78">
        <v>1</v>
      </c>
      <c r="I24" s="75"/>
      <c r="J24" s="76">
        <v>1</v>
      </c>
      <c r="K24" s="77" t="s">
        <v>17</v>
      </c>
      <c r="L24" s="74"/>
      <c r="M24" s="74"/>
      <c r="N24" s="79"/>
      <c r="O24" s="78"/>
      <c r="P24" s="79"/>
      <c r="Q24" s="78"/>
      <c r="R24" s="79"/>
    </row>
    <row r="25" spans="1:18" ht="17.100000000000001" customHeight="1" x14ac:dyDescent="0.2">
      <c r="A25" s="70" t="s">
        <v>8</v>
      </c>
      <c r="B25" s="71" t="s">
        <v>40</v>
      </c>
      <c r="C25" s="72" t="s">
        <v>10</v>
      </c>
      <c r="D25" s="133" t="s">
        <v>159</v>
      </c>
      <c r="E25" s="76">
        <v>2</v>
      </c>
      <c r="F25" s="78">
        <v>2</v>
      </c>
      <c r="G25" s="74"/>
      <c r="H25" s="78">
        <v>2</v>
      </c>
      <c r="I25" s="75"/>
      <c r="J25" s="73"/>
      <c r="K25" s="74"/>
      <c r="L25" s="74"/>
      <c r="M25" s="74"/>
      <c r="N25" s="79"/>
      <c r="O25" s="78"/>
      <c r="P25" s="79"/>
      <c r="Q25" s="78"/>
      <c r="R25" s="79"/>
    </row>
    <row r="26" spans="1:18" ht="17.100000000000001" customHeight="1" x14ac:dyDescent="0.2">
      <c r="A26" s="70" t="s">
        <v>8</v>
      </c>
      <c r="B26" s="71" t="s">
        <v>41</v>
      </c>
      <c r="C26" s="72" t="s">
        <v>10</v>
      </c>
      <c r="D26" s="133" t="s">
        <v>160</v>
      </c>
      <c r="E26" s="76">
        <v>2</v>
      </c>
      <c r="F26" s="74"/>
      <c r="G26" s="74"/>
      <c r="H26" s="78">
        <v>2</v>
      </c>
      <c r="I26" s="75"/>
      <c r="J26" s="76">
        <v>2</v>
      </c>
      <c r="K26" s="77" t="s">
        <v>11</v>
      </c>
      <c r="L26" s="74"/>
      <c r="M26" s="74"/>
      <c r="N26" s="79"/>
      <c r="O26" s="78"/>
      <c r="P26" s="79"/>
      <c r="Q26" s="78"/>
      <c r="R26" s="79"/>
    </row>
    <row r="27" spans="1:18" ht="17.100000000000001" customHeight="1" x14ac:dyDescent="0.2">
      <c r="A27" s="70" t="s">
        <v>8</v>
      </c>
      <c r="B27" s="71" t="s">
        <v>42</v>
      </c>
      <c r="C27" s="72" t="s">
        <v>43</v>
      </c>
      <c r="D27" s="133" t="s">
        <v>161</v>
      </c>
      <c r="E27" s="73"/>
      <c r="F27" s="74"/>
      <c r="G27" s="78">
        <v>1</v>
      </c>
      <c r="H27" s="78">
        <v>3</v>
      </c>
      <c r="I27" s="75"/>
      <c r="J27" s="73"/>
      <c r="K27" s="74"/>
      <c r="L27" s="74"/>
      <c r="M27" s="74"/>
      <c r="N27" s="79"/>
      <c r="O27" s="78"/>
      <c r="P27" s="79"/>
      <c r="Q27" s="78"/>
      <c r="R27" s="79"/>
    </row>
    <row r="28" spans="1:18" ht="17.100000000000001" customHeight="1" x14ac:dyDescent="0.2">
      <c r="A28" s="70" t="s">
        <v>8</v>
      </c>
      <c r="B28" s="71" t="s">
        <v>44</v>
      </c>
      <c r="C28" s="72" t="s">
        <v>43</v>
      </c>
      <c r="D28" s="133" t="s">
        <v>162</v>
      </c>
      <c r="E28" s="76">
        <v>5</v>
      </c>
      <c r="F28" s="74"/>
      <c r="G28" s="74"/>
      <c r="H28" s="74"/>
      <c r="I28" s="75"/>
      <c r="J28" s="76">
        <v>2</v>
      </c>
      <c r="K28" s="77" t="s">
        <v>14</v>
      </c>
      <c r="L28" s="74"/>
      <c r="M28" s="74"/>
      <c r="N28" s="79"/>
      <c r="O28" s="78"/>
      <c r="P28" s="79"/>
      <c r="Q28" s="78"/>
      <c r="R28" s="79"/>
    </row>
    <row r="29" spans="1:18" ht="17.100000000000001" customHeight="1" x14ac:dyDescent="0.2">
      <c r="A29" s="70" t="s">
        <v>8</v>
      </c>
      <c r="B29" s="71" t="s">
        <v>45</v>
      </c>
      <c r="C29" s="72" t="s">
        <v>43</v>
      </c>
      <c r="D29" s="133" t="s">
        <v>163</v>
      </c>
      <c r="E29" s="76">
        <v>2</v>
      </c>
      <c r="F29" s="78">
        <v>2</v>
      </c>
      <c r="G29" s="74"/>
      <c r="H29" s="74"/>
      <c r="I29" s="75"/>
      <c r="J29" s="76">
        <v>1</v>
      </c>
      <c r="K29" s="77" t="s">
        <v>17</v>
      </c>
      <c r="L29" s="74"/>
      <c r="M29" s="74"/>
      <c r="N29" s="79"/>
      <c r="O29" s="78"/>
      <c r="P29" s="79"/>
      <c r="Q29" s="78"/>
      <c r="R29" s="79"/>
    </row>
    <row r="30" spans="1:18" ht="17.100000000000001" customHeight="1" x14ac:dyDescent="0.2">
      <c r="A30" s="70" t="s">
        <v>8</v>
      </c>
      <c r="B30" s="71" t="s">
        <v>46</v>
      </c>
      <c r="C30" s="72" t="s">
        <v>43</v>
      </c>
      <c r="D30" s="133" t="s">
        <v>164</v>
      </c>
      <c r="E30" s="73"/>
      <c r="F30" s="78">
        <v>2</v>
      </c>
      <c r="G30" s="78">
        <v>2</v>
      </c>
      <c r="H30" s="74"/>
      <c r="I30" s="75"/>
      <c r="J30" s="76">
        <v>1</v>
      </c>
      <c r="K30" s="77" t="s">
        <v>14</v>
      </c>
      <c r="L30" s="74"/>
      <c r="M30" s="74"/>
      <c r="N30" s="79"/>
      <c r="O30" s="78"/>
      <c r="P30" s="79"/>
      <c r="Q30" s="78"/>
      <c r="R30" s="79"/>
    </row>
    <row r="31" spans="1:18" ht="17.100000000000001" customHeight="1" x14ac:dyDescent="0.2">
      <c r="A31" s="70" t="s">
        <v>8</v>
      </c>
      <c r="B31" s="71" t="s">
        <v>47</v>
      </c>
      <c r="C31" s="72" t="s">
        <v>43</v>
      </c>
      <c r="D31" s="133" t="s">
        <v>165</v>
      </c>
      <c r="E31" s="76">
        <v>1</v>
      </c>
      <c r="F31" s="74"/>
      <c r="G31" s="78">
        <v>1</v>
      </c>
      <c r="H31" s="78">
        <v>1</v>
      </c>
      <c r="I31" s="75"/>
      <c r="J31" s="76">
        <v>2</v>
      </c>
      <c r="K31" s="77" t="s">
        <v>14</v>
      </c>
      <c r="L31" s="74"/>
      <c r="M31" s="74"/>
      <c r="N31" s="79"/>
      <c r="O31" s="78"/>
      <c r="P31" s="79"/>
      <c r="Q31" s="78"/>
      <c r="R31" s="79"/>
    </row>
    <row r="32" spans="1:18" ht="17.100000000000001" customHeight="1" x14ac:dyDescent="0.2">
      <c r="A32" s="70" t="s">
        <v>8</v>
      </c>
      <c r="B32" s="71" t="s">
        <v>48</v>
      </c>
      <c r="C32" s="72" t="s">
        <v>43</v>
      </c>
      <c r="D32" s="133" t="s">
        <v>166</v>
      </c>
      <c r="E32" s="76">
        <v>3</v>
      </c>
      <c r="F32" s="74"/>
      <c r="G32" s="78">
        <v>2</v>
      </c>
      <c r="H32" s="74"/>
      <c r="I32" s="75"/>
      <c r="J32" s="76">
        <v>1</v>
      </c>
      <c r="K32" s="77" t="s">
        <v>11</v>
      </c>
      <c r="L32" s="74"/>
      <c r="M32" s="74"/>
      <c r="N32" s="79"/>
      <c r="O32" s="78"/>
      <c r="P32" s="79"/>
      <c r="Q32" s="78"/>
      <c r="R32" s="79"/>
    </row>
    <row r="33" spans="1:18" ht="17.100000000000001" customHeight="1" x14ac:dyDescent="0.2">
      <c r="A33" s="70" t="s">
        <v>8</v>
      </c>
      <c r="B33" s="71" t="s">
        <v>49</v>
      </c>
      <c r="C33" s="72" t="s">
        <v>43</v>
      </c>
      <c r="D33" s="133" t="s">
        <v>167</v>
      </c>
      <c r="E33" s="73"/>
      <c r="F33" s="78">
        <v>2</v>
      </c>
      <c r="G33" s="78">
        <v>2</v>
      </c>
      <c r="H33" s="74"/>
      <c r="I33" s="75"/>
      <c r="J33" s="76">
        <v>1</v>
      </c>
      <c r="K33" s="77" t="s">
        <v>11</v>
      </c>
      <c r="L33" s="74"/>
      <c r="M33" s="74"/>
      <c r="N33" s="79"/>
      <c r="O33" s="78"/>
      <c r="P33" s="79"/>
      <c r="Q33" s="78"/>
      <c r="R33" s="79"/>
    </row>
    <row r="34" spans="1:18" ht="17.100000000000001" customHeight="1" x14ac:dyDescent="0.2">
      <c r="A34" s="70" t="s">
        <v>8</v>
      </c>
      <c r="B34" s="71" t="s">
        <v>50</v>
      </c>
      <c r="C34" s="72" t="s">
        <v>43</v>
      </c>
      <c r="D34" s="133" t="s">
        <v>168</v>
      </c>
      <c r="E34" s="76">
        <v>3</v>
      </c>
      <c r="F34" s="78">
        <v>2</v>
      </c>
      <c r="G34" s="74"/>
      <c r="H34" s="78">
        <v>1</v>
      </c>
      <c r="I34" s="75"/>
      <c r="J34" s="73"/>
      <c r="K34" s="74"/>
      <c r="L34" s="74"/>
      <c r="M34" s="74"/>
      <c r="N34" s="79"/>
      <c r="O34" s="78"/>
      <c r="P34" s="79"/>
      <c r="Q34" s="78"/>
      <c r="R34" s="79"/>
    </row>
    <row r="35" spans="1:18" ht="17.100000000000001" customHeight="1" x14ac:dyDescent="0.2">
      <c r="A35" s="70" t="s">
        <v>8</v>
      </c>
      <c r="B35" s="71" t="s">
        <v>51</v>
      </c>
      <c r="C35" s="72" t="s">
        <v>43</v>
      </c>
      <c r="D35" s="133" t="s">
        <v>169</v>
      </c>
      <c r="E35" s="76">
        <v>2</v>
      </c>
      <c r="F35" s="74"/>
      <c r="G35" s="78">
        <v>1</v>
      </c>
      <c r="H35" s="78">
        <v>2</v>
      </c>
      <c r="I35" s="75"/>
      <c r="J35" s="73"/>
      <c r="K35" s="74"/>
      <c r="L35" s="74"/>
      <c r="M35" s="74"/>
      <c r="N35" s="79"/>
      <c r="O35" s="78"/>
      <c r="P35" s="79"/>
      <c r="Q35" s="78"/>
      <c r="R35" s="79"/>
    </row>
    <row r="36" spans="1:18" ht="17.100000000000001" customHeight="1" x14ac:dyDescent="0.2">
      <c r="A36" s="70" t="s">
        <v>52</v>
      </c>
      <c r="B36" s="71" t="s">
        <v>53</v>
      </c>
      <c r="C36" s="72" t="s">
        <v>10</v>
      </c>
      <c r="D36" s="133" t="s">
        <v>170</v>
      </c>
      <c r="E36" s="73"/>
      <c r="F36" s="74"/>
      <c r="G36" s="78">
        <v>2</v>
      </c>
      <c r="H36" s="78">
        <v>1</v>
      </c>
      <c r="I36" s="75"/>
      <c r="J36" s="76">
        <v>1</v>
      </c>
      <c r="K36" s="77" t="s">
        <v>17</v>
      </c>
      <c r="L36" s="78">
        <v>1</v>
      </c>
      <c r="M36" s="77" t="s">
        <v>18</v>
      </c>
      <c r="N36" s="78"/>
      <c r="O36" s="78"/>
      <c r="P36" s="78"/>
      <c r="Q36" s="78"/>
      <c r="R36" s="78"/>
    </row>
    <row r="37" spans="1:18" ht="17.100000000000001" customHeight="1" x14ac:dyDescent="0.2">
      <c r="A37" s="70" t="s">
        <v>52</v>
      </c>
      <c r="B37" s="71" t="s">
        <v>54</v>
      </c>
      <c r="C37" s="72" t="s">
        <v>10</v>
      </c>
      <c r="D37" s="133" t="s">
        <v>171</v>
      </c>
      <c r="E37" s="73"/>
      <c r="F37" s="78">
        <v>2</v>
      </c>
      <c r="G37" s="74"/>
      <c r="H37" s="78">
        <v>1</v>
      </c>
      <c r="I37" s="75"/>
      <c r="J37" s="76">
        <v>1</v>
      </c>
      <c r="K37" s="77" t="s">
        <v>17</v>
      </c>
      <c r="L37" s="78">
        <v>1</v>
      </c>
      <c r="M37" s="77" t="s">
        <v>18</v>
      </c>
      <c r="N37" s="78"/>
      <c r="O37" s="78"/>
      <c r="P37" s="78"/>
      <c r="Q37" s="78"/>
      <c r="R37" s="78"/>
    </row>
    <row r="38" spans="1:18" ht="17.100000000000001" customHeight="1" x14ac:dyDescent="0.2">
      <c r="A38" s="70" t="s">
        <v>52</v>
      </c>
      <c r="B38" s="71" t="s">
        <v>55</v>
      </c>
      <c r="C38" s="72" t="s">
        <v>10</v>
      </c>
      <c r="D38" s="133" t="s">
        <v>173</v>
      </c>
      <c r="E38" s="73"/>
      <c r="F38" s="78">
        <v>2</v>
      </c>
      <c r="G38" s="74"/>
      <c r="H38" s="78">
        <v>1</v>
      </c>
      <c r="I38" s="134">
        <v>1</v>
      </c>
      <c r="J38" s="76">
        <v>2</v>
      </c>
      <c r="K38" s="77" t="s">
        <v>17</v>
      </c>
      <c r="L38" s="78">
        <v>2</v>
      </c>
      <c r="M38" s="77" t="s">
        <v>33</v>
      </c>
      <c r="N38" s="78"/>
      <c r="O38" s="78"/>
      <c r="P38" s="78"/>
      <c r="Q38" s="78"/>
      <c r="R38" s="78"/>
    </row>
    <row r="39" spans="1:18" ht="17.100000000000001" customHeight="1" x14ac:dyDescent="0.2">
      <c r="A39" s="70" t="s">
        <v>52</v>
      </c>
      <c r="B39" s="71" t="s">
        <v>56</v>
      </c>
      <c r="C39" s="72" t="s">
        <v>10</v>
      </c>
      <c r="D39" s="133" t="s">
        <v>174</v>
      </c>
      <c r="E39" s="76">
        <v>2</v>
      </c>
      <c r="F39" s="74"/>
      <c r="G39" s="74"/>
      <c r="H39" s="78">
        <v>1</v>
      </c>
      <c r="I39" s="134">
        <v>1</v>
      </c>
      <c r="J39" s="76">
        <v>3</v>
      </c>
      <c r="K39" s="77" t="s">
        <v>34</v>
      </c>
      <c r="L39" s="78">
        <v>1</v>
      </c>
      <c r="M39" s="77" t="s">
        <v>17</v>
      </c>
      <c r="N39" s="78"/>
      <c r="O39" s="78"/>
      <c r="P39" s="78"/>
      <c r="Q39" s="78"/>
      <c r="R39" s="78"/>
    </row>
    <row r="40" spans="1:18" ht="17.100000000000001" customHeight="1" x14ac:dyDescent="0.2">
      <c r="A40" s="70" t="s">
        <v>52</v>
      </c>
      <c r="B40" s="71" t="s">
        <v>57</v>
      </c>
      <c r="C40" s="72" t="s">
        <v>10</v>
      </c>
      <c r="D40" s="133" t="s">
        <v>175</v>
      </c>
      <c r="E40" s="73"/>
      <c r="F40" s="74"/>
      <c r="G40" s="74"/>
      <c r="H40" s="74"/>
      <c r="I40" s="134">
        <v>3</v>
      </c>
      <c r="J40" s="76">
        <v>2</v>
      </c>
      <c r="K40" s="77" t="s">
        <v>14</v>
      </c>
      <c r="L40" s="78">
        <v>2</v>
      </c>
      <c r="M40" s="77" t="s">
        <v>17</v>
      </c>
      <c r="N40" s="78"/>
      <c r="O40" s="78"/>
      <c r="P40" s="78"/>
      <c r="Q40" s="78"/>
      <c r="R40" s="78"/>
    </row>
    <row r="41" spans="1:18" ht="17.100000000000001" customHeight="1" x14ac:dyDescent="0.2">
      <c r="A41" s="70" t="s">
        <v>52</v>
      </c>
      <c r="B41" s="71" t="s">
        <v>58</v>
      </c>
      <c r="C41" s="72" t="s">
        <v>10</v>
      </c>
      <c r="D41" s="133" t="s">
        <v>176</v>
      </c>
      <c r="E41" s="76">
        <v>2</v>
      </c>
      <c r="F41" s="74"/>
      <c r="G41" s="78">
        <v>2</v>
      </c>
      <c r="H41" s="74"/>
      <c r="I41" s="134">
        <v>1</v>
      </c>
      <c r="J41" s="76"/>
      <c r="K41" s="77"/>
      <c r="L41" s="135"/>
      <c r="M41" s="74"/>
      <c r="N41" s="135" t="s">
        <v>134</v>
      </c>
      <c r="O41" s="78">
        <v>1</v>
      </c>
      <c r="P41" s="79" t="s">
        <v>102</v>
      </c>
      <c r="Q41" s="78">
        <v>1</v>
      </c>
      <c r="R41" s="79" t="s">
        <v>6</v>
      </c>
    </row>
    <row r="42" spans="1:18" ht="17.100000000000001" customHeight="1" x14ac:dyDescent="0.2">
      <c r="A42" s="70" t="s">
        <v>52</v>
      </c>
      <c r="B42" s="71" t="s">
        <v>60</v>
      </c>
      <c r="C42" s="72" t="s">
        <v>10</v>
      </c>
      <c r="D42" s="133" t="s">
        <v>177</v>
      </c>
      <c r="E42" s="76">
        <v>2</v>
      </c>
      <c r="F42" s="78">
        <v>2</v>
      </c>
      <c r="G42" s="78">
        <v>2</v>
      </c>
      <c r="H42" s="74"/>
      <c r="I42" s="75"/>
      <c r="J42" s="76"/>
      <c r="K42" s="77"/>
      <c r="L42" s="135"/>
      <c r="M42" s="74"/>
      <c r="N42" s="135" t="s">
        <v>134</v>
      </c>
      <c r="O42" s="78">
        <v>1</v>
      </c>
      <c r="P42" s="79" t="s">
        <v>102</v>
      </c>
      <c r="Q42" s="78">
        <v>1</v>
      </c>
      <c r="R42" s="79" t="s">
        <v>7</v>
      </c>
    </row>
    <row r="43" spans="1:18" ht="17.100000000000001" customHeight="1" x14ac:dyDescent="0.2">
      <c r="A43" s="70" t="s">
        <v>52</v>
      </c>
      <c r="B43" s="71" t="s">
        <v>62</v>
      </c>
      <c r="C43" s="72" t="s">
        <v>10</v>
      </c>
      <c r="D43" s="133" t="s">
        <v>178</v>
      </c>
      <c r="E43" s="73"/>
      <c r="F43" s="74"/>
      <c r="G43" s="78">
        <v>1</v>
      </c>
      <c r="H43" s="78">
        <v>1</v>
      </c>
      <c r="I43" s="134">
        <v>1</v>
      </c>
      <c r="J43" s="76">
        <v>3</v>
      </c>
      <c r="K43" s="77" t="s">
        <v>33</v>
      </c>
      <c r="L43" s="74"/>
      <c r="M43" s="74"/>
      <c r="N43" s="79"/>
      <c r="O43" s="78"/>
      <c r="P43" s="79"/>
      <c r="Q43" s="78"/>
      <c r="R43" s="79"/>
    </row>
    <row r="44" spans="1:18" ht="17.100000000000001" customHeight="1" x14ac:dyDescent="0.2">
      <c r="A44" s="70" t="s">
        <v>52</v>
      </c>
      <c r="B44" s="71" t="s">
        <v>63</v>
      </c>
      <c r="C44" s="72" t="s">
        <v>10</v>
      </c>
      <c r="D44" s="133" t="s">
        <v>179</v>
      </c>
      <c r="E44" s="73"/>
      <c r="F44" s="78">
        <v>1</v>
      </c>
      <c r="G44" s="74"/>
      <c r="H44" s="78">
        <v>1</v>
      </c>
      <c r="I44" s="134">
        <v>1</v>
      </c>
      <c r="J44" s="76">
        <v>3</v>
      </c>
      <c r="K44" s="82" t="s">
        <v>34</v>
      </c>
      <c r="L44" s="74"/>
      <c r="M44" s="74"/>
      <c r="N44" s="79"/>
      <c r="O44" s="78"/>
      <c r="P44" s="79"/>
      <c r="Q44" s="78"/>
      <c r="R44" s="79"/>
    </row>
    <row r="45" spans="1:18" ht="17.100000000000001" customHeight="1" x14ac:dyDescent="0.2">
      <c r="A45" s="70" t="s">
        <v>52</v>
      </c>
      <c r="B45" s="83" t="s">
        <v>64</v>
      </c>
      <c r="C45" s="72" t="s">
        <v>10</v>
      </c>
      <c r="D45" s="133" t="s">
        <v>180</v>
      </c>
      <c r="E45" s="76">
        <v>4</v>
      </c>
      <c r="F45" s="74"/>
      <c r="G45" s="74"/>
      <c r="H45" s="74"/>
      <c r="I45" s="134">
        <v>1</v>
      </c>
      <c r="J45" s="76">
        <v>3</v>
      </c>
      <c r="K45" s="77" t="s">
        <v>11</v>
      </c>
      <c r="L45" s="74"/>
      <c r="M45" s="74"/>
      <c r="N45" s="79"/>
      <c r="O45" s="78"/>
      <c r="P45" s="79"/>
      <c r="Q45" s="78"/>
      <c r="R45" s="79"/>
    </row>
    <row r="46" spans="1:18" ht="17.100000000000001" customHeight="1" x14ac:dyDescent="0.2">
      <c r="A46" s="70" t="s">
        <v>52</v>
      </c>
      <c r="B46" s="83" t="s">
        <v>65</v>
      </c>
      <c r="C46" s="72" t="s">
        <v>10</v>
      </c>
      <c r="D46" s="133" t="s">
        <v>181</v>
      </c>
      <c r="E46" s="76">
        <v>4</v>
      </c>
      <c r="F46" s="74"/>
      <c r="G46" s="74"/>
      <c r="H46" s="74"/>
      <c r="I46" s="75"/>
      <c r="J46" s="76">
        <v>2</v>
      </c>
      <c r="K46" s="77" t="s">
        <v>14</v>
      </c>
      <c r="L46" s="74"/>
      <c r="M46" s="74"/>
      <c r="N46" s="79"/>
      <c r="O46" s="78"/>
      <c r="P46" s="79"/>
      <c r="Q46" s="78"/>
      <c r="R46" s="79"/>
    </row>
    <row r="47" spans="1:18" ht="17.100000000000001" customHeight="1" x14ac:dyDescent="0.2">
      <c r="A47" s="70" t="s">
        <v>52</v>
      </c>
      <c r="B47" s="83" t="s">
        <v>66</v>
      </c>
      <c r="C47" s="72" t="s">
        <v>10</v>
      </c>
      <c r="D47" s="133" t="s">
        <v>182</v>
      </c>
      <c r="E47" s="76">
        <v>2</v>
      </c>
      <c r="F47" s="74"/>
      <c r="G47" s="78">
        <v>2</v>
      </c>
      <c r="H47" s="74"/>
      <c r="I47" s="75"/>
      <c r="J47" s="76">
        <v>2</v>
      </c>
      <c r="K47" s="77" t="s">
        <v>14</v>
      </c>
      <c r="L47" s="78">
        <v>1</v>
      </c>
      <c r="M47" s="77" t="s">
        <v>17</v>
      </c>
      <c r="N47" s="78"/>
      <c r="O47" s="78"/>
      <c r="P47" s="78"/>
      <c r="Q47" s="78"/>
      <c r="R47" s="78"/>
    </row>
    <row r="48" spans="1:18" ht="17.100000000000001" customHeight="1" x14ac:dyDescent="0.2">
      <c r="A48" s="70" t="s">
        <v>52</v>
      </c>
      <c r="B48" s="83" t="s">
        <v>68</v>
      </c>
      <c r="C48" s="72" t="s">
        <v>10</v>
      </c>
      <c r="D48" s="133" t="s">
        <v>183</v>
      </c>
      <c r="E48" s="76">
        <v>12</v>
      </c>
      <c r="F48" s="74"/>
      <c r="G48" s="78">
        <v>10</v>
      </c>
      <c r="H48" s="74"/>
      <c r="I48" s="134">
        <v>6</v>
      </c>
      <c r="J48" s="73"/>
      <c r="K48" s="77" t="s">
        <v>67</v>
      </c>
      <c r="L48" s="74"/>
      <c r="M48" s="74"/>
      <c r="N48" s="79"/>
      <c r="O48" s="78"/>
      <c r="P48" s="79"/>
      <c r="Q48" s="78"/>
      <c r="R48" s="79"/>
    </row>
    <row r="49" spans="1:18" ht="17.100000000000001" customHeight="1" x14ac:dyDescent="0.2">
      <c r="A49" s="70" t="s">
        <v>52</v>
      </c>
      <c r="B49" s="83" t="s">
        <v>69</v>
      </c>
      <c r="C49" s="72" t="s">
        <v>10</v>
      </c>
      <c r="D49" s="133" t="s">
        <v>184</v>
      </c>
      <c r="E49" s="73"/>
      <c r="F49" s="78">
        <v>10</v>
      </c>
      <c r="G49" s="78">
        <v>10</v>
      </c>
      <c r="H49" s="74"/>
      <c r="I49" s="134">
        <v>6</v>
      </c>
      <c r="J49" s="73"/>
      <c r="K49" s="77" t="s">
        <v>67</v>
      </c>
      <c r="L49" s="74"/>
      <c r="M49" s="74"/>
      <c r="N49" s="79"/>
      <c r="O49" s="78"/>
      <c r="P49" s="79"/>
      <c r="Q49" s="78"/>
      <c r="R49" s="79"/>
    </row>
    <row r="50" spans="1:18" ht="17.100000000000001" customHeight="1" x14ac:dyDescent="0.2">
      <c r="A50" s="70" t="s">
        <v>52</v>
      </c>
      <c r="B50" s="71" t="s">
        <v>70</v>
      </c>
      <c r="C50" s="72" t="s">
        <v>10</v>
      </c>
      <c r="D50" s="133" t="s">
        <v>185</v>
      </c>
      <c r="E50" s="76">
        <v>12</v>
      </c>
      <c r="F50" s="78">
        <v>10</v>
      </c>
      <c r="G50" s="74"/>
      <c r="H50" s="74"/>
      <c r="I50" s="134">
        <v>6</v>
      </c>
      <c r="J50" s="73"/>
      <c r="K50" s="77" t="s">
        <v>67</v>
      </c>
      <c r="L50" s="74"/>
      <c r="M50" s="74"/>
      <c r="N50" s="79"/>
      <c r="O50" s="78"/>
      <c r="P50" s="79"/>
      <c r="Q50" s="78"/>
      <c r="R50" s="79"/>
    </row>
    <row r="51" spans="1:18" ht="17.100000000000001" customHeight="1" x14ac:dyDescent="0.2">
      <c r="A51" s="70" t="s">
        <v>52</v>
      </c>
      <c r="B51" s="83" t="s">
        <v>71</v>
      </c>
      <c r="C51" s="72" t="s">
        <v>10</v>
      </c>
      <c r="D51" s="133" t="s">
        <v>186</v>
      </c>
      <c r="E51" s="73"/>
      <c r="F51" s="74"/>
      <c r="G51" s="78">
        <v>10</v>
      </c>
      <c r="H51" s="78">
        <v>8</v>
      </c>
      <c r="I51" s="134">
        <v>6</v>
      </c>
      <c r="J51" s="73"/>
      <c r="K51" s="77" t="s">
        <v>67</v>
      </c>
      <c r="L51" s="74"/>
      <c r="M51" s="74"/>
      <c r="N51" s="79"/>
      <c r="O51" s="78"/>
      <c r="P51" s="79"/>
      <c r="Q51" s="78"/>
      <c r="R51" s="79"/>
    </row>
    <row r="52" spans="1:18" ht="17.100000000000001" customHeight="1" x14ac:dyDescent="0.2">
      <c r="A52" s="70" t="s">
        <v>52</v>
      </c>
      <c r="B52" s="71" t="s">
        <v>72</v>
      </c>
      <c r="C52" s="72" t="s">
        <v>10</v>
      </c>
      <c r="D52" s="133" t="s">
        <v>187</v>
      </c>
      <c r="E52" s="73"/>
      <c r="F52" s="78">
        <v>10</v>
      </c>
      <c r="G52" s="74"/>
      <c r="H52" s="78">
        <v>8</v>
      </c>
      <c r="I52" s="134">
        <v>6</v>
      </c>
      <c r="J52" s="73"/>
      <c r="K52" s="77" t="s">
        <v>67</v>
      </c>
      <c r="L52" s="74"/>
      <c r="M52" s="74"/>
      <c r="N52" s="79"/>
      <c r="O52" s="78"/>
      <c r="P52" s="79"/>
      <c r="Q52" s="78"/>
      <c r="R52" s="79"/>
    </row>
    <row r="53" spans="1:18" ht="17.100000000000001" customHeight="1" x14ac:dyDescent="0.2">
      <c r="A53" s="70" t="s">
        <v>52</v>
      </c>
      <c r="B53" s="71" t="s">
        <v>73</v>
      </c>
      <c r="C53" s="72" t="s">
        <v>43</v>
      </c>
      <c r="D53" s="133" t="s">
        <v>188</v>
      </c>
      <c r="E53" s="76">
        <v>2</v>
      </c>
      <c r="F53" s="74"/>
      <c r="G53" s="74"/>
      <c r="H53" s="78">
        <v>2</v>
      </c>
      <c r="I53" s="75"/>
      <c r="J53" s="76">
        <v>2</v>
      </c>
      <c r="K53" s="77" t="s">
        <v>17</v>
      </c>
      <c r="L53" s="78">
        <v>1</v>
      </c>
      <c r="M53" s="77" t="s">
        <v>18</v>
      </c>
      <c r="N53" s="78"/>
      <c r="O53" s="78"/>
      <c r="P53" s="78"/>
      <c r="Q53" s="78"/>
      <c r="R53" s="78"/>
    </row>
    <row r="54" spans="1:18" ht="17.100000000000001" customHeight="1" x14ac:dyDescent="0.2">
      <c r="A54" s="70" t="s">
        <v>52</v>
      </c>
      <c r="B54" s="71" t="s">
        <v>74</v>
      </c>
      <c r="C54" s="72" t="s">
        <v>43</v>
      </c>
      <c r="D54" s="133" t="s">
        <v>189</v>
      </c>
      <c r="E54" s="73"/>
      <c r="F54" s="74"/>
      <c r="G54" s="78">
        <v>3</v>
      </c>
      <c r="H54" s="74"/>
      <c r="I54" s="75"/>
      <c r="J54" s="76">
        <v>1</v>
      </c>
      <c r="K54" s="77" t="s">
        <v>11</v>
      </c>
      <c r="L54" s="78">
        <v>1</v>
      </c>
      <c r="M54" s="77" t="s">
        <v>33</v>
      </c>
      <c r="N54" s="78"/>
      <c r="O54" s="78"/>
      <c r="P54" s="78"/>
      <c r="Q54" s="78"/>
      <c r="R54" s="78"/>
    </row>
    <row r="55" spans="1:18" ht="17.100000000000001" customHeight="1" x14ac:dyDescent="0.2">
      <c r="A55" s="70" t="s">
        <v>52</v>
      </c>
      <c r="B55" s="71" t="s">
        <v>75</v>
      </c>
      <c r="C55" s="72" t="s">
        <v>43</v>
      </c>
      <c r="D55" s="133" t="s">
        <v>190</v>
      </c>
      <c r="E55" s="73"/>
      <c r="F55" s="78">
        <v>3</v>
      </c>
      <c r="G55" s="74"/>
      <c r="H55" s="74"/>
      <c r="I55" s="75"/>
      <c r="J55" s="76">
        <v>1</v>
      </c>
      <c r="K55" s="77" t="s">
        <v>11</v>
      </c>
      <c r="L55" s="78">
        <v>1</v>
      </c>
      <c r="M55" s="77" t="s">
        <v>34</v>
      </c>
      <c r="N55" s="78"/>
      <c r="O55" s="78"/>
      <c r="P55" s="78"/>
      <c r="Q55" s="78"/>
      <c r="R55" s="78"/>
    </row>
    <row r="56" spans="1:18" ht="17.100000000000001" customHeight="1" x14ac:dyDescent="0.2">
      <c r="A56" s="70" t="s">
        <v>52</v>
      </c>
      <c r="B56" s="71" t="s">
        <v>76</v>
      </c>
      <c r="C56" s="72" t="s">
        <v>43</v>
      </c>
      <c r="D56" s="133" t="s">
        <v>191</v>
      </c>
      <c r="E56" s="76">
        <v>2</v>
      </c>
      <c r="F56" s="78">
        <v>2</v>
      </c>
      <c r="G56" s="78">
        <v>2</v>
      </c>
      <c r="H56" s="74"/>
      <c r="I56" s="134">
        <v>2</v>
      </c>
      <c r="J56" s="76"/>
      <c r="K56" s="77"/>
      <c r="L56" s="78"/>
      <c r="M56" s="74"/>
      <c r="N56" s="78" t="s">
        <v>134</v>
      </c>
      <c r="O56" s="78">
        <v>1</v>
      </c>
      <c r="P56" s="79" t="s">
        <v>102</v>
      </c>
      <c r="Q56" s="78">
        <v>1</v>
      </c>
      <c r="R56" s="79" t="s">
        <v>102</v>
      </c>
    </row>
    <row r="57" spans="1:18" ht="17.100000000000001" customHeight="1" x14ac:dyDescent="0.2">
      <c r="A57" s="70" t="s">
        <v>52</v>
      </c>
      <c r="B57" s="71" t="s">
        <v>78</v>
      </c>
      <c r="C57" s="72" t="s">
        <v>43</v>
      </c>
      <c r="D57" s="133" t="s">
        <v>192</v>
      </c>
      <c r="E57" s="73"/>
      <c r="F57" s="74"/>
      <c r="G57" s="74"/>
      <c r="H57" s="78">
        <v>3</v>
      </c>
      <c r="I57" s="75"/>
      <c r="J57" s="76">
        <v>2</v>
      </c>
      <c r="K57" s="77" t="s">
        <v>14</v>
      </c>
      <c r="L57" s="74"/>
      <c r="M57" s="74"/>
      <c r="N57" s="79"/>
      <c r="O57" s="78"/>
      <c r="P57" s="79"/>
      <c r="Q57" s="78"/>
      <c r="R57" s="79"/>
    </row>
    <row r="58" spans="1:18" ht="17.100000000000001" customHeight="1" x14ac:dyDescent="0.2">
      <c r="A58" s="70" t="s">
        <v>52</v>
      </c>
      <c r="B58" s="71" t="s">
        <v>79</v>
      </c>
      <c r="C58" s="72" t="s">
        <v>43</v>
      </c>
      <c r="D58" s="133" t="s">
        <v>193</v>
      </c>
      <c r="E58" s="73"/>
      <c r="F58" s="78">
        <v>2</v>
      </c>
      <c r="G58" s="78">
        <v>2</v>
      </c>
      <c r="H58" s="74"/>
      <c r="I58" s="75"/>
      <c r="J58" s="76">
        <v>1</v>
      </c>
      <c r="K58" s="77" t="s">
        <v>14</v>
      </c>
      <c r="L58" s="78">
        <v>1</v>
      </c>
      <c r="M58" s="77" t="s">
        <v>17</v>
      </c>
      <c r="N58" s="78"/>
      <c r="O58" s="78"/>
      <c r="P58" s="78"/>
      <c r="Q58" s="78"/>
      <c r="R58" s="78"/>
    </row>
  </sheetData>
  <conditionalFormatting sqref="C1:D58">
    <cfRule type="containsText" dxfId="7" priority="1" stopIfTrue="1" operator="containsText" text="3+">
      <formula>NOT(ISERROR(FIND(UPPER("3+"),UPPER(C1))))</formula>
      <formula>"3+"</formula>
    </cfRule>
    <cfRule type="containsText" dxfId="6" priority="2" stopIfTrue="1" operator="containsText" text="1+">
      <formula>NOT(ISERROR(FIND(UPPER("1+"),UPPER(C1))))</formula>
      <formula>"1+"</formula>
    </cfRule>
    <cfRule type="containsText" dxfId="5" priority="3" stopIfTrue="1" operator="containsText" text="1-4">
      <formula>NOT(ISERROR(FIND(UPPER("1-4"),UPPER(C1))))</formula>
      <formula>"1-4"</formula>
    </cfRule>
    <cfRule type="containsText" dxfId="4" priority="4" stopIfTrue="1" operator="containsText" text="1-2">
      <formula>NOT(ISERROR(FIND(UPPER("1-2"),UPPER(C1))))</formula>
      <formula>"1-2"</formula>
    </cfRule>
  </conditionalFormatting>
  <pageMargins left="0.75" right="0.75" top="1" bottom="1" header="0.5" footer="0.5"/>
  <pageSetup orientation="portrait" r:id="rId1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K16"/>
  <sheetViews>
    <sheetView tabSelected="1" zoomScale="85" zoomScaleNormal="85" workbookViewId="0">
      <selection activeCell="I6" sqref="I6"/>
    </sheetView>
  </sheetViews>
  <sheetFormatPr defaultRowHeight="12.75" x14ac:dyDescent="0.2"/>
  <cols>
    <col min="1" max="1" width="3.796875" style="95" bestFit="1" customWidth="1"/>
    <col min="2" max="2" width="19.19921875" style="95" bestFit="1" customWidth="1"/>
    <col min="3" max="3" width="5.3984375" style="95" bestFit="1" customWidth="1"/>
    <col min="4" max="4" width="5.3984375" style="95" customWidth="1"/>
    <col min="5" max="5" width="10.8984375" style="95" bestFit="1" customWidth="1"/>
    <col min="6" max="6" width="11.09765625" style="95" bestFit="1" customWidth="1"/>
    <col min="7" max="7" width="10.8984375" style="95" bestFit="1" customWidth="1"/>
    <col min="8" max="8" width="11.09765625" style="95" bestFit="1" customWidth="1"/>
    <col min="9" max="9" width="9.69921875" style="95" bestFit="1" customWidth="1"/>
    <col min="10" max="10" width="10.3984375" style="95" bestFit="1" customWidth="1"/>
    <col min="11" max="12" width="8.19921875" style="95" bestFit="1" customWidth="1"/>
    <col min="13" max="13" width="5.59765625" style="95" bestFit="1" customWidth="1"/>
    <col min="14" max="15" width="6.796875" style="95" bestFit="1" customWidth="1"/>
    <col min="16" max="17" width="7.5" style="95" bestFit="1" customWidth="1"/>
    <col min="18" max="16384" width="8.796875" style="95"/>
  </cols>
  <sheetData>
    <row r="1" spans="1:245" s="113" customFormat="1" ht="15" x14ac:dyDescent="0.25">
      <c r="A1" s="113" t="s">
        <v>0</v>
      </c>
      <c r="B1" s="113" t="s">
        <v>1</v>
      </c>
      <c r="C1" s="113" t="s">
        <v>2</v>
      </c>
      <c r="D1" s="113" t="s">
        <v>135</v>
      </c>
      <c r="E1" s="113" t="s">
        <v>202</v>
      </c>
      <c r="F1" s="113" t="s">
        <v>203</v>
      </c>
      <c r="G1" s="113" t="s">
        <v>204</v>
      </c>
      <c r="H1" s="113" t="s">
        <v>205</v>
      </c>
      <c r="I1" s="117" t="s">
        <v>194</v>
      </c>
      <c r="J1" s="120" t="s">
        <v>195</v>
      </c>
      <c r="K1" s="120" t="s">
        <v>196</v>
      </c>
      <c r="L1" s="120" t="s">
        <v>197</v>
      </c>
      <c r="M1" s="118" t="s">
        <v>134</v>
      </c>
      <c r="N1" s="118" t="s">
        <v>198</v>
      </c>
      <c r="O1" s="118" t="s">
        <v>199</v>
      </c>
      <c r="P1" s="118" t="s">
        <v>200</v>
      </c>
      <c r="Q1" s="118" t="s">
        <v>201</v>
      </c>
    </row>
    <row r="2" spans="1:245" ht="17.100000000000001" customHeight="1" x14ac:dyDescent="0.2">
      <c r="A2" s="84" t="s">
        <v>80</v>
      </c>
      <c r="B2" s="85" t="s">
        <v>81</v>
      </c>
      <c r="C2" s="86" t="s">
        <v>10</v>
      </c>
      <c r="D2" s="140"/>
      <c r="E2" s="87"/>
      <c r="F2" s="88"/>
      <c r="G2" s="88"/>
      <c r="H2" s="89"/>
      <c r="I2" s="90"/>
      <c r="J2" s="91"/>
      <c r="K2" s="92"/>
      <c r="L2" s="88"/>
      <c r="M2" s="92" t="s">
        <v>134</v>
      </c>
      <c r="N2" s="92">
        <v>2</v>
      </c>
      <c r="O2" s="93" t="s">
        <v>102</v>
      </c>
      <c r="P2" s="92">
        <v>1</v>
      </c>
      <c r="Q2" s="93" t="s">
        <v>7</v>
      </c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  <c r="AL2" s="94"/>
      <c r="AM2" s="94"/>
      <c r="AN2" s="94"/>
      <c r="AO2" s="94"/>
      <c r="AP2" s="94"/>
      <c r="AQ2" s="94"/>
      <c r="AR2" s="94"/>
      <c r="AS2" s="94"/>
      <c r="AT2" s="94"/>
      <c r="AU2" s="94"/>
      <c r="AV2" s="94"/>
      <c r="AW2" s="94"/>
      <c r="AX2" s="94"/>
      <c r="AY2" s="94"/>
      <c r="AZ2" s="94"/>
      <c r="BA2" s="94"/>
      <c r="BB2" s="94"/>
      <c r="BC2" s="94"/>
      <c r="BD2" s="94"/>
      <c r="BE2" s="94"/>
      <c r="BF2" s="94"/>
      <c r="BG2" s="94"/>
      <c r="BH2" s="94"/>
      <c r="BI2" s="94"/>
      <c r="BJ2" s="94"/>
      <c r="BK2" s="94"/>
      <c r="BL2" s="94"/>
      <c r="BM2" s="94"/>
      <c r="BN2" s="94"/>
      <c r="BO2" s="94"/>
      <c r="BP2" s="94"/>
      <c r="BQ2" s="94"/>
      <c r="BR2" s="94"/>
      <c r="BS2" s="94"/>
      <c r="BT2" s="94"/>
      <c r="BU2" s="94"/>
      <c r="BV2" s="94"/>
      <c r="BW2" s="94"/>
      <c r="BX2" s="94"/>
      <c r="BY2" s="94"/>
      <c r="BZ2" s="94"/>
      <c r="CA2" s="94"/>
      <c r="CB2" s="94"/>
      <c r="CC2" s="94"/>
      <c r="CD2" s="94"/>
      <c r="CE2" s="94"/>
      <c r="CF2" s="94"/>
      <c r="CG2" s="94"/>
      <c r="CH2" s="94"/>
      <c r="CI2" s="94"/>
      <c r="CJ2" s="94"/>
      <c r="CK2" s="94"/>
      <c r="CL2" s="94"/>
      <c r="CM2" s="94"/>
      <c r="CN2" s="94"/>
      <c r="CO2" s="94"/>
      <c r="CP2" s="94"/>
      <c r="CQ2" s="94"/>
      <c r="CR2" s="94"/>
      <c r="CS2" s="94"/>
      <c r="CT2" s="94"/>
      <c r="CU2" s="94"/>
      <c r="CV2" s="94"/>
      <c r="CW2" s="94"/>
      <c r="CX2" s="94"/>
      <c r="CY2" s="94"/>
      <c r="CZ2" s="94"/>
      <c r="DA2" s="94"/>
      <c r="DB2" s="94"/>
      <c r="DC2" s="94"/>
      <c r="DD2" s="94"/>
      <c r="DE2" s="94"/>
      <c r="DF2" s="94"/>
      <c r="DG2" s="94"/>
      <c r="DH2" s="94"/>
      <c r="DI2" s="94"/>
      <c r="DJ2" s="94"/>
      <c r="DK2" s="94"/>
      <c r="DL2" s="94"/>
      <c r="DM2" s="94"/>
      <c r="DN2" s="94"/>
      <c r="DO2" s="94"/>
      <c r="DP2" s="94"/>
      <c r="DQ2" s="94"/>
      <c r="DR2" s="94"/>
      <c r="DS2" s="94"/>
      <c r="DT2" s="94"/>
      <c r="DU2" s="94"/>
      <c r="DV2" s="94"/>
      <c r="DW2" s="94"/>
      <c r="DX2" s="94"/>
      <c r="DY2" s="94"/>
      <c r="DZ2" s="94"/>
      <c r="EA2" s="94"/>
      <c r="EB2" s="94"/>
      <c r="EC2" s="94"/>
      <c r="ED2" s="94"/>
      <c r="EE2" s="94"/>
      <c r="EF2" s="94"/>
      <c r="EG2" s="94"/>
      <c r="EH2" s="94"/>
      <c r="EI2" s="94"/>
      <c r="EJ2" s="94"/>
      <c r="EK2" s="94"/>
      <c r="EL2" s="94"/>
      <c r="EM2" s="94"/>
      <c r="EN2" s="94"/>
      <c r="EO2" s="94"/>
      <c r="EP2" s="94"/>
      <c r="EQ2" s="94"/>
      <c r="ER2" s="94"/>
      <c r="ES2" s="94"/>
      <c r="ET2" s="94"/>
      <c r="EU2" s="94"/>
      <c r="EV2" s="94"/>
      <c r="EW2" s="94"/>
      <c r="EX2" s="94"/>
      <c r="EY2" s="94"/>
      <c r="EZ2" s="94"/>
      <c r="FA2" s="94"/>
      <c r="FB2" s="94"/>
      <c r="FC2" s="94"/>
      <c r="FD2" s="94"/>
      <c r="FE2" s="94"/>
      <c r="FF2" s="94"/>
      <c r="FG2" s="94"/>
      <c r="FH2" s="94"/>
      <c r="FI2" s="94"/>
      <c r="FJ2" s="94"/>
      <c r="FK2" s="94"/>
      <c r="FL2" s="94"/>
      <c r="FM2" s="94"/>
      <c r="FN2" s="94"/>
      <c r="FO2" s="94"/>
      <c r="FP2" s="94"/>
      <c r="FQ2" s="94"/>
      <c r="FR2" s="94"/>
      <c r="FS2" s="94"/>
      <c r="FT2" s="94"/>
      <c r="FU2" s="94"/>
      <c r="FV2" s="94"/>
      <c r="FW2" s="94"/>
      <c r="FX2" s="94"/>
      <c r="FY2" s="94"/>
      <c r="FZ2" s="94"/>
      <c r="GA2" s="94"/>
      <c r="GB2" s="94"/>
      <c r="GC2" s="94"/>
      <c r="GD2" s="94"/>
      <c r="GE2" s="94"/>
      <c r="GF2" s="94"/>
      <c r="GG2" s="94"/>
      <c r="GH2" s="94"/>
      <c r="GI2" s="94"/>
      <c r="GJ2" s="94"/>
      <c r="GK2" s="94"/>
      <c r="GL2" s="94"/>
      <c r="GM2" s="94"/>
      <c r="GN2" s="94"/>
      <c r="GO2" s="94"/>
      <c r="GP2" s="94"/>
      <c r="GQ2" s="94"/>
      <c r="GR2" s="94"/>
      <c r="GS2" s="94"/>
      <c r="GT2" s="94"/>
      <c r="GU2" s="94"/>
      <c r="GV2" s="94"/>
      <c r="GW2" s="94"/>
      <c r="GX2" s="94"/>
      <c r="GY2" s="94"/>
      <c r="GZ2" s="94"/>
      <c r="HA2" s="94"/>
      <c r="HB2" s="94"/>
      <c r="HC2" s="94"/>
      <c r="HD2" s="94"/>
      <c r="HE2" s="94"/>
      <c r="HF2" s="94"/>
      <c r="HG2" s="94"/>
      <c r="HH2" s="94"/>
      <c r="HI2" s="94"/>
      <c r="HJ2" s="94"/>
      <c r="HK2" s="94"/>
      <c r="HL2" s="94"/>
      <c r="HM2" s="94"/>
      <c r="HN2" s="94"/>
      <c r="HO2" s="94"/>
      <c r="HP2" s="94"/>
      <c r="HQ2" s="94"/>
      <c r="HR2" s="94"/>
      <c r="HS2" s="94"/>
      <c r="HT2" s="94"/>
      <c r="HU2" s="94"/>
      <c r="HV2" s="94"/>
      <c r="HW2" s="94"/>
      <c r="HX2" s="94"/>
      <c r="HY2" s="94"/>
      <c r="HZ2" s="94"/>
      <c r="IA2" s="94"/>
      <c r="IB2" s="94"/>
      <c r="IC2" s="94"/>
      <c r="ID2" s="94"/>
      <c r="IE2" s="94"/>
      <c r="IF2" s="94"/>
      <c r="IG2" s="94"/>
      <c r="IH2" s="94"/>
      <c r="II2" s="94"/>
      <c r="IJ2" s="94"/>
      <c r="IK2" s="94"/>
    </row>
    <row r="3" spans="1:245" ht="17.100000000000001" customHeight="1" x14ac:dyDescent="0.2">
      <c r="A3" s="84" t="s">
        <v>80</v>
      </c>
      <c r="B3" s="85" t="s">
        <v>82</v>
      </c>
      <c r="C3" s="86" t="s">
        <v>10</v>
      </c>
      <c r="D3" s="140"/>
      <c r="E3" s="90">
        <v>1</v>
      </c>
      <c r="F3" s="96" t="s">
        <v>6</v>
      </c>
      <c r="G3" s="92">
        <v>1</v>
      </c>
      <c r="H3" s="97" t="s">
        <v>5</v>
      </c>
      <c r="I3" s="90"/>
      <c r="J3" s="91"/>
      <c r="K3" s="92"/>
      <c r="L3" s="88"/>
      <c r="M3" s="92" t="s">
        <v>134</v>
      </c>
      <c r="N3" s="92">
        <v>1</v>
      </c>
      <c r="O3" s="93" t="s">
        <v>102</v>
      </c>
      <c r="P3" s="92">
        <v>1</v>
      </c>
      <c r="Q3" s="93" t="s">
        <v>7</v>
      </c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94"/>
      <c r="AN3" s="94"/>
      <c r="AO3" s="94"/>
      <c r="AP3" s="94"/>
      <c r="AQ3" s="94"/>
      <c r="AR3" s="94"/>
      <c r="AS3" s="94"/>
      <c r="AT3" s="94"/>
      <c r="AU3" s="94"/>
      <c r="AV3" s="94"/>
      <c r="AW3" s="94"/>
      <c r="AX3" s="94"/>
      <c r="AY3" s="94"/>
      <c r="AZ3" s="94"/>
      <c r="BA3" s="94"/>
      <c r="BB3" s="94"/>
      <c r="BC3" s="94"/>
      <c r="BD3" s="94"/>
      <c r="BE3" s="94"/>
      <c r="BF3" s="94"/>
      <c r="BG3" s="94"/>
      <c r="BH3" s="94"/>
      <c r="BI3" s="94"/>
      <c r="BJ3" s="94"/>
      <c r="BK3" s="94"/>
      <c r="BL3" s="94"/>
      <c r="BM3" s="94"/>
      <c r="BN3" s="94"/>
      <c r="BO3" s="94"/>
      <c r="BP3" s="94"/>
      <c r="BQ3" s="94"/>
      <c r="BR3" s="94"/>
      <c r="BS3" s="94"/>
      <c r="BT3" s="94"/>
      <c r="BU3" s="94"/>
      <c r="BV3" s="94"/>
      <c r="BW3" s="94"/>
      <c r="BX3" s="94"/>
      <c r="BY3" s="94"/>
      <c r="BZ3" s="94"/>
      <c r="CA3" s="94"/>
      <c r="CB3" s="94"/>
      <c r="CC3" s="94"/>
      <c r="CD3" s="94"/>
      <c r="CE3" s="94"/>
      <c r="CF3" s="94"/>
      <c r="CG3" s="94"/>
      <c r="CH3" s="94"/>
      <c r="CI3" s="94"/>
      <c r="CJ3" s="94"/>
      <c r="CK3" s="94"/>
      <c r="CL3" s="94"/>
      <c r="CM3" s="94"/>
      <c r="CN3" s="94"/>
      <c r="CO3" s="94"/>
      <c r="CP3" s="94"/>
      <c r="CQ3" s="94"/>
      <c r="CR3" s="94"/>
      <c r="CS3" s="94"/>
      <c r="CT3" s="94"/>
      <c r="CU3" s="94"/>
      <c r="CV3" s="94"/>
      <c r="CW3" s="94"/>
      <c r="CX3" s="94"/>
      <c r="CY3" s="94"/>
      <c r="CZ3" s="94"/>
      <c r="DA3" s="94"/>
      <c r="DB3" s="94"/>
      <c r="DC3" s="94"/>
      <c r="DD3" s="94"/>
      <c r="DE3" s="94"/>
      <c r="DF3" s="94"/>
      <c r="DG3" s="94"/>
      <c r="DH3" s="94"/>
      <c r="DI3" s="94"/>
      <c r="DJ3" s="94"/>
      <c r="DK3" s="94"/>
      <c r="DL3" s="94"/>
      <c r="DM3" s="94"/>
      <c r="DN3" s="94"/>
      <c r="DO3" s="94"/>
      <c r="DP3" s="94"/>
      <c r="DQ3" s="94"/>
      <c r="DR3" s="94"/>
      <c r="DS3" s="94"/>
      <c r="DT3" s="94"/>
      <c r="DU3" s="94"/>
      <c r="DV3" s="94"/>
      <c r="DW3" s="94"/>
      <c r="DX3" s="94"/>
      <c r="DY3" s="94"/>
      <c r="DZ3" s="94"/>
      <c r="EA3" s="94"/>
      <c r="EB3" s="94"/>
      <c r="EC3" s="94"/>
      <c r="ED3" s="94"/>
      <c r="EE3" s="94"/>
      <c r="EF3" s="94"/>
      <c r="EG3" s="94"/>
      <c r="EH3" s="94"/>
      <c r="EI3" s="94"/>
      <c r="EJ3" s="94"/>
      <c r="EK3" s="94"/>
      <c r="EL3" s="94"/>
      <c r="EM3" s="94"/>
      <c r="EN3" s="94"/>
      <c r="EO3" s="94"/>
      <c r="EP3" s="94"/>
      <c r="EQ3" s="94"/>
      <c r="ER3" s="94"/>
      <c r="ES3" s="94"/>
      <c r="ET3" s="94"/>
      <c r="EU3" s="94"/>
      <c r="EV3" s="94"/>
      <c r="EW3" s="94"/>
      <c r="EX3" s="94"/>
      <c r="EY3" s="94"/>
      <c r="EZ3" s="94"/>
      <c r="FA3" s="94"/>
      <c r="FB3" s="94"/>
      <c r="FC3" s="94"/>
      <c r="FD3" s="94"/>
      <c r="FE3" s="94"/>
      <c r="FF3" s="94"/>
      <c r="FG3" s="94"/>
      <c r="FH3" s="94"/>
      <c r="FI3" s="94"/>
      <c r="FJ3" s="94"/>
      <c r="FK3" s="94"/>
      <c r="FL3" s="94"/>
      <c r="FM3" s="94"/>
      <c r="FN3" s="94"/>
      <c r="FO3" s="94"/>
      <c r="FP3" s="94"/>
      <c r="FQ3" s="94"/>
      <c r="FR3" s="94"/>
      <c r="FS3" s="94"/>
      <c r="FT3" s="94"/>
      <c r="FU3" s="94"/>
      <c r="FV3" s="94"/>
      <c r="FW3" s="94"/>
      <c r="FX3" s="94"/>
      <c r="FY3" s="94"/>
      <c r="FZ3" s="94"/>
      <c r="GA3" s="94"/>
      <c r="GB3" s="94"/>
      <c r="GC3" s="94"/>
      <c r="GD3" s="94"/>
      <c r="GE3" s="94"/>
      <c r="GF3" s="94"/>
      <c r="GG3" s="94"/>
      <c r="GH3" s="94"/>
      <c r="GI3" s="94"/>
      <c r="GJ3" s="94"/>
      <c r="GK3" s="94"/>
      <c r="GL3" s="94"/>
      <c r="GM3" s="94"/>
      <c r="GN3" s="94"/>
      <c r="GO3" s="94"/>
      <c r="GP3" s="94"/>
      <c r="GQ3" s="94"/>
      <c r="GR3" s="94"/>
      <c r="GS3" s="94"/>
      <c r="GT3" s="94"/>
      <c r="GU3" s="94"/>
      <c r="GV3" s="94"/>
      <c r="GW3" s="94"/>
      <c r="GX3" s="94"/>
      <c r="GY3" s="94"/>
      <c r="GZ3" s="94"/>
      <c r="HA3" s="94"/>
      <c r="HB3" s="94"/>
      <c r="HC3" s="94"/>
      <c r="HD3" s="94"/>
      <c r="HE3" s="94"/>
      <c r="HF3" s="94"/>
      <c r="HG3" s="94"/>
      <c r="HH3" s="94"/>
      <c r="HI3" s="94"/>
      <c r="HJ3" s="94"/>
      <c r="HK3" s="94"/>
      <c r="HL3" s="94"/>
      <c r="HM3" s="94"/>
      <c r="HN3" s="94"/>
      <c r="HO3" s="94"/>
      <c r="HP3" s="94"/>
      <c r="HQ3" s="94"/>
      <c r="HR3" s="94"/>
      <c r="HS3" s="94"/>
      <c r="HT3" s="94"/>
      <c r="HU3" s="94"/>
      <c r="HV3" s="94"/>
      <c r="HW3" s="94"/>
      <c r="HX3" s="94"/>
      <c r="HY3" s="94"/>
      <c r="HZ3" s="94"/>
      <c r="IA3" s="94"/>
      <c r="IB3" s="94"/>
      <c r="IC3" s="94"/>
      <c r="ID3" s="94"/>
      <c r="IE3" s="94"/>
      <c r="IF3" s="94"/>
      <c r="IG3" s="94"/>
      <c r="IH3" s="94"/>
      <c r="II3" s="94"/>
      <c r="IJ3" s="94"/>
      <c r="IK3" s="94"/>
    </row>
    <row r="4" spans="1:245" ht="17.100000000000001" customHeight="1" x14ac:dyDescent="0.2">
      <c r="A4" s="84" t="s">
        <v>80</v>
      </c>
      <c r="B4" s="85" t="s">
        <v>83</v>
      </c>
      <c r="C4" s="86" t="s">
        <v>10</v>
      </c>
      <c r="D4" s="140"/>
      <c r="E4" s="90">
        <v>2</v>
      </c>
      <c r="F4" s="96" t="s">
        <v>4</v>
      </c>
      <c r="G4" s="93"/>
      <c r="H4" s="89"/>
      <c r="I4" s="90"/>
      <c r="J4" s="91"/>
      <c r="K4" s="92"/>
      <c r="L4" s="88"/>
      <c r="M4" s="92" t="s">
        <v>134</v>
      </c>
      <c r="N4" s="92">
        <v>1</v>
      </c>
      <c r="O4" s="93" t="s">
        <v>102</v>
      </c>
      <c r="P4" s="92">
        <v>2</v>
      </c>
      <c r="Q4" s="93" t="s">
        <v>3</v>
      </c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94"/>
      <c r="AM4" s="94"/>
      <c r="AN4" s="94"/>
      <c r="AO4" s="94"/>
      <c r="AP4" s="94"/>
      <c r="AQ4" s="94"/>
      <c r="AR4" s="94"/>
      <c r="AS4" s="94"/>
      <c r="AT4" s="94"/>
      <c r="AU4" s="94"/>
      <c r="AV4" s="94"/>
      <c r="AW4" s="94"/>
      <c r="AX4" s="94"/>
      <c r="AY4" s="94"/>
      <c r="AZ4" s="94"/>
      <c r="BA4" s="94"/>
      <c r="BB4" s="94"/>
      <c r="BC4" s="94"/>
      <c r="BD4" s="94"/>
      <c r="BE4" s="94"/>
      <c r="BF4" s="94"/>
      <c r="BG4" s="94"/>
      <c r="BH4" s="94"/>
      <c r="BI4" s="94"/>
      <c r="BJ4" s="94"/>
      <c r="BK4" s="94"/>
      <c r="BL4" s="94"/>
      <c r="BM4" s="94"/>
      <c r="BN4" s="94"/>
      <c r="BO4" s="94"/>
      <c r="BP4" s="94"/>
      <c r="BQ4" s="94"/>
      <c r="BR4" s="94"/>
      <c r="BS4" s="94"/>
      <c r="BT4" s="94"/>
      <c r="BU4" s="94"/>
      <c r="BV4" s="94"/>
      <c r="BW4" s="94"/>
      <c r="BX4" s="94"/>
      <c r="BY4" s="94"/>
      <c r="BZ4" s="94"/>
      <c r="CA4" s="94"/>
      <c r="CB4" s="94"/>
      <c r="CC4" s="94"/>
      <c r="CD4" s="94"/>
      <c r="CE4" s="94"/>
      <c r="CF4" s="94"/>
      <c r="CG4" s="94"/>
      <c r="CH4" s="94"/>
      <c r="CI4" s="94"/>
      <c r="CJ4" s="94"/>
      <c r="CK4" s="94"/>
      <c r="CL4" s="94"/>
      <c r="CM4" s="94"/>
      <c r="CN4" s="94"/>
      <c r="CO4" s="94"/>
      <c r="CP4" s="94"/>
      <c r="CQ4" s="94"/>
      <c r="CR4" s="94"/>
      <c r="CS4" s="94"/>
      <c r="CT4" s="94"/>
      <c r="CU4" s="94"/>
      <c r="CV4" s="94"/>
      <c r="CW4" s="94"/>
      <c r="CX4" s="94"/>
      <c r="CY4" s="94"/>
      <c r="CZ4" s="94"/>
      <c r="DA4" s="94"/>
      <c r="DB4" s="94"/>
      <c r="DC4" s="94"/>
      <c r="DD4" s="94"/>
      <c r="DE4" s="94"/>
      <c r="DF4" s="94"/>
      <c r="DG4" s="94"/>
      <c r="DH4" s="94"/>
      <c r="DI4" s="94"/>
      <c r="DJ4" s="94"/>
      <c r="DK4" s="94"/>
      <c r="DL4" s="94"/>
      <c r="DM4" s="94"/>
      <c r="DN4" s="94"/>
      <c r="DO4" s="94"/>
      <c r="DP4" s="94"/>
      <c r="DQ4" s="94"/>
      <c r="DR4" s="94"/>
      <c r="DS4" s="94"/>
      <c r="DT4" s="94"/>
      <c r="DU4" s="94"/>
      <c r="DV4" s="94"/>
      <c r="DW4" s="94"/>
      <c r="DX4" s="94"/>
      <c r="DY4" s="94"/>
      <c r="DZ4" s="94"/>
      <c r="EA4" s="94"/>
      <c r="EB4" s="94"/>
      <c r="EC4" s="94"/>
      <c r="ED4" s="94"/>
      <c r="EE4" s="94"/>
      <c r="EF4" s="94"/>
      <c r="EG4" s="94"/>
      <c r="EH4" s="94"/>
      <c r="EI4" s="94"/>
      <c r="EJ4" s="94"/>
      <c r="EK4" s="94"/>
      <c r="EL4" s="94"/>
      <c r="EM4" s="94"/>
      <c r="EN4" s="94"/>
      <c r="EO4" s="94"/>
      <c r="EP4" s="94"/>
      <c r="EQ4" s="94"/>
      <c r="ER4" s="94"/>
      <c r="ES4" s="94"/>
      <c r="ET4" s="94"/>
      <c r="EU4" s="94"/>
      <c r="EV4" s="94"/>
      <c r="EW4" s="94"/>
      <c r="EX4" s="94"/>
      <c r="EY4" s="94"/>
      <c r="EZ4" s="94"/>
      <c r="FA4" s="94"/>
      <c r="FB4" s="94"/>
      <c r="FC4" s="94"/>
      <c r="FD4" s="94"/>
      <c r="FE4" s="94"/>
      <c r="FF4" s="94"/>
      <c r="FG4" s="94"/>
      <c r="FH4" s="94"/>
      <c r="FI4" s="94"/>
      <c r="FJ4" s="94"/>
      <c r="FK4" s="94"/>
      <c r="FL4" s="94"/>
      <c r="FM4" s="94"/>
      <c r="FN4" s="94"/>
      <c r="FO4" s="94"/>
      <c r="FP4" s="94"/>
      <c r="FQ4" s="94"/>
      <c r="FR4" s="94"/>
      <c r="FS4" s="94"/>
      <c r="FT4" s="94"/>
      <c r="FU4" s="94"/>
      <c r="FV4" s="94"/>
      <c r="FW4" s="94"/>
      <c r="FX4" s="94"/>
      <c r="FY4" s="94"/>
      <c r="FZ4" s="94"/>
      <c r="GA4" s="94"/>
      <c r="GB4" s="94"/>
      <c r="GC4" s="94"/>
      <c r="GD4" s="94"/>
      <c r="GE4" s="94"/>
      <c r="GF4" s="94"/>
      <c r="GG4" s="94"/>
      <c r="GH4" s="94"/>
      <c r="GI4" s="94"/>
      <c r="GJ4" s="94"/>
      <c r="GK4" s="94"/>
      <c r="GL4" s="94"/>
      <c r="GM4" s="94"/>
      <c r="GN4" s="94"/>
      <c r="GO4" s="94"/>
      <c r="GP4" s="94"/>
      <c r="GQ4" s="94"/>
      <c r="GR4" s="94"/>
      <c r="GS4" s="94"/>
      <c r="GT4" s="94"/>
      <c r="GU4" s="94"/>
      <c r="GV4" s="94"/>
      <c r="GW4" s="94"/>
      <c r="GX4" s="94"/>
      <c r="GY4" s="94"/>
      <c r="GZ4" s="94"/>
      <c r="HA4" s="94"/>
      <c r="HB4" s="94"/>
      <c r="HC4" s="94"/>
      <c r="HD4" s="94"/>
      <c r="HE4" s="94"/>
      <c r="HF4" s="94"/>
      <c r="HG4" s="94"/>
      <c r="HH4" s="94"/>
      <c r="HI4" s="94"/>
      <c r="HJ4" s="94"/>
      <c r="HK4" s="94"/>
      <c r="HL4" s="94"/>
      <c r="HM4" s="94"/>
      <c r="HN4" s="94"/>
      <c r="HO4" s="94"/>
      <c r="HP4" s="94"/>
      <c r="HQ4" s="94"/>
      <c r="HR4" s="94"/>
      <c r="HS4" s="94"/>
      <c r="HT4" s="94"/>
      <c r="HU4" s="94"/>
      <c r="HV4" s="94"/>
      <c r="HW4" s="94"/>
      <c r="HX4" s="94"/>
      <c r="HY4" s="94"/>
      <c r="HZ4" s="94"/>
      <c r="IA4" s="94"/>
      <c r="IB4" s="94"/>
      <c r="IC4" s="94"/>
      <c r="ID4" s="94"/>
      <c r="IE4" s="94"/>
      <c r="IF4" s="94"/>
      <c r="IG4" s="94"/>
      <c r="IH4" s="94"/>
      <c r="II4" s="94"/>
      <c r="IJ4" s="94"/>
      <c r="IK4" s="94"/>
    </row>
    <row r="5" spans="1:245" ht="17.100000000000001" customHeight="1" x14ac:dyDescent="0.2">
      <c r="A5" s="84" t="s">
        <v>80</v>
      </c>
      <c r="B5" s="85" t="s">
        <v>85</v>
      </c>
      <c r="C5" s="86" t="s">
        <v>10</v>
      </c>
      <c r="D5" s="140"/>
      <c r="E5" s="87"/>
      <c r="F5" s="88"/>
      <c r="G5" s="93"/>
      <c r="H5" s="89"/>
      <c r="I5" s="90">
        <v>1</v>
      </c>
      <c r="J5" s="91" t="s">
        <v>17</v>
      </c>
      <c r="K5" s="88"/>
      <c r="L5" s="88"/>
      <c r="M5" s="93"/>
      <c r="N5" s="92"/>
      <c r="O5" s="93"/>
      <c r="P5" s="92"/>
      <c r="Q5" s="93"/>
      <c r="R5" s="94"/>
      <c r="S5" s="94"/>
      <c r="T5" s="94"/>
      <c r="U5" s="94"/>
      <c r="V5" s="94"/>
      <c r="W5" s="94"/>
      <c r="X5" s="94"/>
      <c r="Y5" s="94"/>
      <c r="Z5" s="94"/>
      <c r="AA5" s="94"/>
      <c r="AB5" s="94"/>
      <c r="AC5" s="94"/>
      <c r="AD5" s="94"/>
      <c r="AE5" s="94"/>
      <c r="AF5" s="94"/>
      <c r="AG5" s="94"/>
      <c r="AH5" s="94"/>
      <c r="AI5" s="94"/>
      <c r="AJ5" s="94"/>
      <c r="AK5" s="94"/>
      <c r="AL5" s="94"/>
      <c r="AM5" s="94"/>
      <c r="AN5" s="94"/>
      <c r="AO5" s="94"/>
      <c r="AP5" s="94"/>
      <c r="AQ5" s="94"/>
      <c r="AR5" s="94"/>
      <c r="AS5" s="94"/>
      <c r="AT5" s="94"/>
      <c r="AU5" s="94"/>
      <c r="AV5" s="94"/>
      <c r="AW5" s="94"/>
      <c r="AX5" s="94"/>
      <c r="AY5" s="94"/>
      <c r="AZ5" s="94"/>
      <c r="BA5" s="94"/>
      <c r="BB5" s="94"/>
      <c r="BC5" s="94"/>
      <c r="BD5" s="94"/>
      <c r="BE5" s="94"/>
      <c r="BF5" s="94"/>
      <c r="BG5" s="94"/>
      <c r="BH5" s="94"/>
      <c r="BI5" s="94"/>
      <c r="BJ5" s="94"/>
      <c r="BK5" s="94"/>
      <c r="BL5" s="94"/>
      <c r="BM5" s="94"/>
      <c r="BN5" s="94"/>
      <c r="BO5" s="94"/>
      <c r="BP5" s="94"/>
      <c r="BQ5" s="94"/>
      <c r="BR5" s="94"/>
      <c r="BS5" s="94"/>
      <c r="BT5" s="94"/>
      <c r="BU5" s="94"/>
      <c r="BV5" s="94"/>
      <c r="BW5" s="94"/>
      <c r="BX5" s="94"/>
      <c r="BY5" s="94"/>
      <c r="BZ5" s="94"/>
      <c r="CA5" s="94"/>
      <c r="CB5" s="94"/>
      <c r="CC5" s="94"/>
      <c r="CD5" s="94"/>
      <c r="CE5" s="94"/>
      <c r="CF5" s="94"/>
      <c r="CG5" s="94"/>
      <c r="CH5" s="94"/>
      <c r="CI5" s="94"/>
      <c r="CJ5" s="94"/>
      <c r="CK5" s="94"/>
      <c r="CL5" s="94"/>
      <c r="CM5" s="94"/>
      <c r="CN5" s="94"/>
      <c r="CO5" s="94"/>
      <c r="CP5" s="94"/>
      <c r="CQ5" s="94"/>
      <c r="CR5" s="94"/>
      <c r="CS5" s="94"/>
      <c r="CT5" s="94"/>
      <c r="CU5" s="94"/>
      <c r="CV5" s="94"/>
      <c r="CW5" s="94"/>
      <c r="CX5" s="94"/>
      <c r="CY5" s="94"/>
      <c r="CZ5" s="94"/>
      <c r="DA5" s="94"/>
      <c r="DB5" s="94"/>
      <c r="DC5" s="94"/>
      <c r="DD5" s="94"/>
      <c r="DE5" s="94"/>
      <c r="DF5" s="94"/>
      <c r="DG5" s="94"/>
      <c r="DH5" s="94"/>
      <c r="DI5" s="94"/>
      <c r="DJ5" s="94"/>
      <c r="DK5" s="94"/>
      <c r="DL5" s="94"/>
      <c r="DM5" s="94"/>
      <c r="DN5" s="94"/>
      <c r="DO5" s="94"/>
      <c r="DP5" s="94"/>
      <c r="DQ5" s="94"/>
      <c r="DR5" s="94"/>
      <c r="DS5" s="94"/>
      <c r="DT5" s="94"/>
      <c r="DU5" s="94"/>
      <c r="DV5" s="94"/>
      <c r="DW5" s="94"/>
      <c r="DX5" s="94"/>
      <c r="DY5" s="94"/>
      <c r="DZ5" s="94"/>
      <c r="EA5" s="94"/>
      <c r="EB5" s="94"/>
      <c r="EC5" s="94"/>
      <c r="ED5" s="94"/>
      <c r="EE5" s="94"/>
      <c r="EF5" s="94"/>
      <c r="EG5" s="94"/>
      <c r="EH5" s="94"/>
      <c r="EI5" s="94"/>
      <c r="EJ5" s="94"/>
      <c r="EK5" s="94"/>
      <c r="EL5" s="94"/>
      <c r="EM5" s="94"/>
      <c r="EN5" s="94"/>
      <c r="EO5" s="94"/>
      <c r="EP5" s="94"/>
      <c r="EQ5" s="94"/>
      <c r="ER5" s="94"/>
      <c r="ES5" s="94"/>
      <c r="ET5" s="94"/>
      <c r="EU5" s="94"/>
      <c r="EV5" s="94"/>
      <c r="EW5" s="94"/>
      <c r="EX5" s="94"/>
      <c r="EY5" s="94"/>
      <c r="EZ5" s="94"/>
      <c r="FA5" s="94"/>
      <c r="FB5" s="94"/>
      <c r="FC5" s="94"/>
      <c r="FD5" s="94"/>
      <c r="FE5" s="94"/>
      <c r="FF5" s="94"/>
      <c r="FG5" s="94"/>
      <c r="FH5" s="94"/>
      <c r="FI5" s="94"/>
      <c r="FJ5" s="94"/>
      <c r="FK5" s="94"/>
      <c r="FL5" s="94"/>
      <c r="FM5" s="94"/>
      <c r="FN5" s="94"/>
      <c r="FO5" s="94"/>
      <c r="FP5" s="94"/>
      <c r="FQ5" s="94"/>
      <c r="FR5" s="94"/>
      <c r="FS5" s="94"/>
      <c r="FT5" s="94"/>
      <c r="FU5" s="94"/>
      <c r="FV5" s="94"/>
      <c r="FW5" s="94"/>
      <c r="FX5" s="94"/>
      <c r="FY5" s="94"/>
      <c r="FZ5" s="94"/>
      <c r="GA5" s="94"/>
      <c r="GB5" s="94"/>
      <c r="GC5" s="94"/>
      <c r="GD5" s="94"/>
      <c r="GE5" s="94"/>
      <c r="GF5" s="94"/>
      <c r="GG5" s="94"/>
      <c r="GH5" s="94"/>
      <c r="GI5" s="94"/>
      <c r="GJ5" s="94"/>
      <c r="GK5" s="94"/>
      <c r="GL5" s="94"/>
      <c r="GM5" s="94"/>
      <c r="GN5" s="94"/>
      <c r="GO5" s="94"/>
      <c r="GP5" s="94"/>
      <c r="GQ5" s="94"/>
      <c r="GR5" s="94"/>
      <c r="GS5" s="94"/>
      <c r="GT5" s="94"/>
      <c r="GU5" s="94"/>
      <c r="GV5" s="94"/>
      <c r="GW5" s="94"/>
      <c r="GX5" s="94"/>
      <c r="GY5" s="94"/>
      <c r="GZ5" s="94"/>
      <c r="HA5" s="94"/>
      <c r="HB5" s="94"/>
      <c r="HC5" s="94"/>
      <c r="HD5" s="94"/>
      <c r="HE5" s="94"/>
      <c r="HF5" s="94"/>
      <c r="HG5" s="94"/>
      <c r="HH5" s="94"/>
      <c r="HI5" s="94"/>
      <c r="HJ5" s="94"/>
      <c r="HK5" s="94"/>
      <c r="HL5" s="94"/>
      <c r="HM5" s="94"/>
      <c r="HN5" s="94"/>
      <c r="HO5" s="94"/>
      <c r="HP5" s="94"/>
      <c r="HQ5" s="94"/>
      <c r="HR5" s="94"/>
      <c r="HS5" s="94"/>
      <c r="HT5" s="94"/>
      <c r="HU5" s="94"/>
      <c r="HV5" s="94"/>
      <c r="HW5" s="94"/>
      <c r="HX5" s="94"/>
      <c r="HY5" s="94"/>
      <c r="HZ5" s="94"/>
      <c r="IA5" s="94"/>
      <c r="IB5" s="94"/>
      <c r="IC5" s="94"/>
      <c r="ID5" s="94"/>
      <c r="IE5" s="94"/>
      <c r="IF5" s="94"/>
      <c r="IG5" s="94"/>
      <c r="IH5" s="94"/>
      <c r="II5" s="94"/>
      <c r="IJ5" s="94"/>
      <c r="IK5" s="94"/>
    </row>
    <row r="6" spans="1:245" ht="17.100000000000001" customHeight="1" x14ac:dyDescent="0.2">
      <c r="A6" s="84" t="s">
        <v>80</v>
      </c>
      <c r="B6" s="85" t="s">
        <v>86</v>
      </c>
      <c r="C6" s="86" t="s">
        <v>10</v>
      </c>
      <c r="D6" s="140"/>
      <c r="E6" s="90">
        <v>2</v>
      </c>
      <c r="F6" s="96" t="s">
        <v>3</v>
      </c>
      <c r="G6" s="93"/>
      <c r="H6" s="89"/>
      <c r="I6" s="90"/>
      <c r="J6" s="91"/>
      <c r="K6" s="92"/>
      <c r="L6" s="88"/>
      <c r="M6" s="92" t="s">
        <v>134</v>
      </c>
      <c r="N6" s="92">
        <v>1</v>
      </c>
      <c r="O6" s="93" t="s">
        <v>6</v>
      </c>
      <c r="P6" s="92">
        <v>1</v>
      </c>
      <c r="Q6" s="93" t="s">
        <v>5</v>
      </c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94"/>
      <c r="AD6" s="94"/>
      <c r="AE6" s="94"/>
      <c r="AF6" s="94"/>
      <c r="AG6" s="94"/>
      <c r="AH6" s="94"/>
      <c r="AI6" s="94"/>
      <c r="AJ6" s="94"/>
      <c r="AK6" s="94"/>
      <c r="AL6" s="94"/>
      <c r="AM6" s="94"/>
      <c r="AN6" s="94"/>
      <c r="AO6" s="94"/>
      <c r="AP6" s="94"/>
      <c r="AQ6" s="94"/>
      <c r="AR6" s="94"/>
      <c r="AS6" s="94"/>
      <c r="AT6" s="94"/>
      <c r="AU6" s="94"/>
      <c r="AV6" s="94"/>
      <c r="AW6" s="94"/>
      <c r="AX6" s="94"/>
      <c r="AY6" s="94"/>
      <c r="AZ6" s="94"/>
      <c r="BA6" s="94"/>
      <c r="BB6" s="94"/>
      <c r="BC6" s="94"/>
      <c r="BD6" s="94"/>
      <c r="BE6" s="94"/>
      <c r="BF6" s="94"/>
      <c r="BG6" s="94"/>
      <c r="BH6" s="94"/>
      <c r="BI6" s="94"/>
      <c r="BJ6" s="94"/>
      <c r="BK6" s="94"/>
      <c r="BL6" s="94"/>
      <c r="BM6" s="94"/>
      <c r="BN6" s="94"/>
      <c r="BO6" s="94"/>
      <c r="BP6" s="94"/>
      <c r="BQ6" s="94"/>
      <c r="BR6" s="94"/>
      <c r="BS6" s="94"/>
      <c r="BT6" s="94"/>
      <c r="BU6" s="94"/>
      <c r="BV6" s="94"/>
      <c r="BW6" s="94"/>
      <c r="BX6" s="94"/>
      <c r="BY6" s="94"/>
      <c r="BZ6" s="94"/>
      <c r="CA6" s="94"/>
      <c r="CB6" s="94"/>
      <c r="CC6" s="94"/>
      <c r="CD6" s="94"/>
      <c r="CE6" s="94"/>
      <c r="CF6" s="94"/>
      <c r="CG6" s="94"/>
      <c r="CH6" s="94"/>
      <c r="CI6" s="94"/>
      <c r="CJ6" s="94"/>
      <c r="CK6" s="94"/>
      <c r="CL6" s="94"/>
      <c r="CM6" s="94"/>
      <c r="CN6" s="94"/>
      <c r="CO6" s="94"/>
      <c r="CP6" s="94"/>
      <c r="CQ6" s="94"/>
      <c r="CR6" s="94"/>
      <c r="CS6" s="94"/>
      <c r="CT6" s="94"/>
      <c r="CU6" s="94"/>
      <c r="CV6" s="94"/>
      <c r="CW6" s="94"/>
      <c r="CX6" s="94"/>
      <c r="CY6" s="94"/>
      <c r="CZ6" s="94"/>
      <c r="DA6" s="94"/>
      <c r="DB6" s="94"/>
      <c r="DC6" s="94"/>
      <c r="DD6" s="94"/>
      <c r="DE6" s="94"/>
      <c r="DF6" s="94"/>
      <c r="DG6" s="94"/>
      <c r="DH6" s="94"/>
      <c r="DI6" s="94"/>
      <c r="DJ6" s="94"/>
      <c r="DK6" s="94"/>
      <c r="DL6" s="94"/>
      <c r="DM6" s="94"/>
      <c r="DN6" s="94"/>
      <c r="DO6" s="94"/>
      <c r="DP6" s="94"/>
      <c r="DQ6" s="94"/>
      <c r="DR6" s="94"/>
      <c r="DS6" s="94"/>
      <c r="DT6" s="94"/>
      <c r="DU6" s="94"/>
      <c r="DV6" s="94"/>
      <c r="DW6" s="94"/>
      <c r="DX6" s="94"/>
      <c r="DY6" s="94"/>
      <c r="DZ6" s="94"/>
      <c r="EA6" s="94"/>
      <c r="EB6" s="94"/>
      <c r="EC6" s="94"/>
      <c r="ED6" s="94"/>
      <c r="EE6" s="94"/>
      <c r="EF6" s="94"/>
      <c r="EG6" s="94"/>
      <c r="EH6" s="94"/>
      <c r="EI6" s="94"/>
      <c r="EJ6" s="94"/>
      <c r="EK6" s="94"/>
      <c r="EL6" s="94"/>
      <c r="EM6" s="94"/>
      <c r="EN6" s="94"/>
      <c r="EO6" s="94"/>
      <c r="EP6" s="94"/>
      <c r="EQ6" s="94"/>
      <c r="ER6" s="94"/>
      <c r="ES6" s="94"/>
      <c r="ET6" s="94"/>
      <c r="EU6" s="94"/>
      <c r="EV6" s="94"/>
      <c r="EW6" s="94"/>
      <c r="EX6" s="94"/>
      <c r="EY6" s="94"/>
      <c r="EZ6" s="94"/>
      <c r="FA6" s="94"/>
      <c r="FB6" s="94"/>
      <c r="FC6" s="94"/>
      <c r="FD6" s="94"/>
      <c r="FE6" s="94"/>
      <c r="FF6" s="94"/>
      <c r="FG6" s="94"/>
      <c r="FH6" s="94"/>
      <c r="FI6" s="94"/>
      <c r="FJ6" s="94"/>
      <c r="FK6" s="94"/>
      <c r="FL6" s="94"/>
      <c r="FM6" s="94"/>
      <c r="FN6" s="94"/>
      <c r="FO6" s="94"/>
      <c r="FP6" s="94"/>
      <c r="FQ6" s="94"/>
      <c r="FR6" s="94"/>
      <c r="FS6" s="94"/>
      <c r="FT6" s="94"/>
      <c r="FU6" s="94"/>
      <c r="FV6" s="94"/>
      <c r="FW6" s="94"/>
      <c r="FX6" s="94"/>
      <c r="FY6" s="94"/>
      <c r="FZ6" s="94"/>
      <c r="GA6" s="94"/>
      <c r="GB6" s="94"/>
      <c r="GC6" s="94"/>
      <c r="GD6" s="94"/>
      <c r="GE6" s="94"/>
      <c r="GF6" s="94"/>
      <c r="GG6" s="94"/>
      <c r="GH6" s="94"/>
      <c r="GI6" s="94"/>
      <c r="GJ6" s="94"/>
      <c r="GK6" s="94"/>
      <c r="GL6" s="94"/>
      <c r="GM6" s="94"/>
      <c r="GN6" s="94"/>
      <c r="GO6" s="94"/>
      <c r="GP6" s="94"/>
      <c r="GQ6" s="94"/>
      <c r="GR6" s="94"/>
      <c r="GS6" s="94"/>
      <c r="GT6" s="94"/>
      <c r="GU6" s="94"/>
      <c r="GV6" s="94"/>
      <c r="GW6" s="94"/>
      <c r="GX6" s="94"/>
      <c r="GY6" s="94"/>
      <c r="GZ6" s="94"/>
      <c r="HA6" s="94"/>
      <c r="HB6" s="94"/>
      <c r="HC6" s="94"/>
      <c r="HD6" s="94"/>
      <c r="HE6" s="94"/>
      <c r="HF6" s="94"/>
      <c r="HG6" s="94"/>
      <c r="HH6" s="94"/>
      <c r="HI6" s="94"/>
      <c r="HJ6" s="94"/>
      <c r="HK6" s="94"/>
      <c r="HL6" s="94"/>
      <c r="HM6" s="94"/>
      <c r="HN6" s="94"/>
      <c r="HO6" s="94"/>
      <c r="HP6" s="94"/>
      <c r="HQ6" s="94"/>
      <c r="HR6" s="94"/>
      <c r="HS6" s="94"/>
      <c r="HT6" s="94"/>
      <c r="HU6" s="94"/>
      <c r="HV6" s="94"/>
      <c r="HW6" s="94"/>
      <c r="HX6" s="94"/>
      <c r="HY6" s="94"/>
      <c r="HZ6" s="94"/>
      <c r="IA6" s="94"/>
      <c r="IB6" s="94"/>
      <c r="IC6" s="94"/>
      <c r="ID6" s="94"/>
      <c r="IE6" s="94"/>
      <c r="IF6" s="94"/>
      <c r="IG6" s="94"/>
      <c r="IH6" s="94"/>
      <c r="II6" s="94"/>
      <c r="IJ6" s="94"/>
      <c r="IK6" s="94"/>
    </row>
    <row r="7" spans="1:245" ht="17.100000000000001" customHeight="1" x14ac:dyDescent="0.2">
      <c r="A7" s="84" t="s">
        <v>80</v>
      </c>
      <c r="B7" s="85" t="s">
        <v>88</v>
      </c>
      <c r="C7" s="86" t="s">
        <v>10</v>
      </c>
      <c r="D7" s="140"/>
      <c r="E7" s="87"/>
      <c r="F7" s="88"/>
      <c r="G7" s="93"/>
      <c r="H7" s="89"/>
      <c r="I7" s="90">
        <v>1</v>
      </c>
      <c r="J7" s="91" t="s">
        <v>14</v>
      </c>
      <c r="K7" s="88"/>
      <c r="L7" s="88"/>
      <c r="M7" s="93"/>
      <c r="N7" s="92"/>
      <c r="O7" s="93"/>
      <c r="P7" s="92"/>
      <c r="Q7" s="93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4"/>
      <c r="AF7" s="94"/>
      <c r="AG7" s="94"/>
      <c r="AH7" s="94"/>
      <c r="AI7" s="94"/>
      <c r="AJ7" s="94"/>
      <c r="AK7" s="94"/>
      <c r="AL7" s="94"/>
      <c r="AM7" s="94"/>
      <c r="AN7" s="94"/>
      <c r="AO7" s="94"/>
      <c r="AP7" s="94"/>
      <c r="AQ7" s="94"/>
      <c r="AR7" s="94"/>
      <c r="AS7" s="94"/>
      <c r="AT7" s="94"/>
      <c r="AU7" s="94"/>
      <c r="AV7" s="94"/>
      <c r="AW7" s="94"/>
      <c r="AX7" s="94"/>
      <c r="AY7" s="94"/>
      <c r="AZ7" s="94"/>
      <c r="BA7" s="94"/>
      <c r="BB7" s="94"/>
      <c r="BC7" s="94"/>
      <c r="BD7" s="94"/>
      <c r="BE7" s="94"/>
      <c r="BF7" s="94"/>
      <c r="BG7" s="94"/>
      <c r="BH7" s="94"/>
      <c r="BI7" s="94"/>
      <c r="BJ7" s="94"/>
      <c r="BK7" s="94"/>
      <c r="BL7" s="94"/>
      <c r="BM7" s="94"/>
      <c r="BN7" s="94"/>
      <c r="BO7" s="94"/>
      <c r="BP7" s="94"/>
      <c r="BQ7" s="94"/>
      <c r="BR7" s="94"/>
      <c r="BS7" s="94"/>
      <c r="BT7" s="94"/>
      <c r="BU7" s="94"/>
      <c r="BV7" s="94"/>
      <c r="BW7" s="94"/>
      <c r="BX7" s="94"/>
      <c r="BY7" s="94"/>
      <c r="BZ7" s="94"/>
      <c r="CA7" s="94"/>
      <c r="CB7" s="94"/>
      <c r="CC7" s="94"/>
      <c r="CD7" s="94"/>
      <c r="CE7" s="94"/>
      <c r="CF7" s="94"/>
      <c r="CG7" s="94"/>
      <c r="CH7" s="94"/>
      <c r="CI7" s="94"/>
      <c r="CJ7" s="94"/>
      <c r="CK7" s="94"/>
      <c r="CL7" s="94"/>
      <c r="CM7" s="94"/>
      <c r="CN7" s="94"/>
      <c r="CO7" s="94"/>
      <c r="CP7" s="94"/>
      <c r="CQ7" s="94"/>
      <c r="CR7" s="94"/>
      <c r="CS7" s="94"/>
      <c r="CT7" s="94"/>
      <c r="CU7" s="94"/>
      <c r="CV7" s="94"/>
      <c r="CW7" s="94"/>
      <c r="CX7" s="94"/>
      <c r="CY7" s="94"/>
      <c r="CZ7" s="94"/>
      <c r="DA7" s="94"/>
      <c r="DB7" s="94"/>
      <c r="DC7" s="94"/>
      <c r="DD7" s="94"/>
      <c r="DE7" s="94"/>
      <c r="DF7" s="94"/>
      <c r="DG7" s="94"/>
      <c r="DH7" s="94"/>
      <c r="DI7" s="94"/>
      <c r="DJ7" s="94"/>
      <c r="DK7" s="94"/>
      <c r="DL7" s="94"/>
      <c r="DM7" s="94"/>
      <c r="DN7" s="94"/>
      <c r="DO7" s="94"/>
      <c r="DP7" s="94"/>
      <c r="DQ7" s="94"/>
      <c r="DR7" s="94"/>
      <c r="DS7" s="94"/>
      <c r="DT7" s="94"/>
      <c r="DU7" s="94"/>
      <c r="DV7" s="94"/>
      <c r="DW7" s="94"/>
      <c r="DX7" s="94"/>
      <c r="DY7" s="94"/>
      <c r="DZ7" s="94"/>
      <c r="EA7" s="94"/>
      <c r="EB7" s="94"/>
      <c r="EC7" s="94"/>
      <c r="ED7" s="94"/>
      <c r="EE7" s="94"/>
      <c r="EF7" s="94"/>
      <c r="EG7" s="94"/>
      <c r="EH7" s="94"/>
      <c r="EI7" s="94"/>
      <c r="EJ7" s="94"/>
      <c r="EK7" s="94"/>
      <c r="EL7" s="94"/>
      <c r="EM7" s="94"/>
      <c r="EN7" s="94"/>
      <c r="EO7" s="94"/>
      <c r="EP7" s="94"/>
      <c r="EQ7" s="94"/>
      <c r="ER7" s="94"/>
      <c r="ES7" s="94"/>
      <c r="ET7" s="94"/>
      <c r="EU7" s="94"/>
      <c r="EV7" s="94"/>
      <c r="EW7" s="94"/>
      <c r="EX7" s="94"/>
      <c r="EY7" s="94"/>
      <c r="EZ7" s="94"/>
      <c r="FA7" s="94"/>
      <c r="FB7" s="94"/>
      <c r="FC7" s="94"/>
      <c r="FD7" s="94"/>
      <c r="FE7" s="94"/>
      <c r="FF7" s="94"/>
      <c r="FG7" s="94"/>
      <c r="FH7" s="94"/>
      <c r="FI7" s="94"/>
      <c r="FJ7" s="94"/>
      <c r="FK7" s="94"/>
      <c r="FL7" s="94"/>
      <c r="FM7" s="94"/>
      <c r="FN7" s="94"/>
      <c r="FO7" s="94"/>
      <c r="FP7" s="94"/>
      <c r="FQ7" s="94"/>
      <c r="FR7" s="94"/>
      <c r="FS7" s="94"/>
      <c r="FT7" s="94"/>
      <c r="FU7" s="94"/>
      <c r="FV7" s="94"/>
      <c r="FW7" s="94"/>
      <c r="FX7" s="94"/>
      <c r="FY7" s="94"/>
      <c r="FZ7" s="94"/>
      <c r="GA7" s="94"/>
      <c r="GB7" s="94"/>
      <c r="GC7" s="94"/>
      <c r="GD7" s="94"/>
      <c r="GE7" s="94"/>
      <c r="GF7" s="94"/>
      <c r="GG7" s="94"/>
      <c r="GH7" s="94"/>
      <c r="GI7" s="94"/>
      <c r="GJ7" s="94"/>
      <c r="GK7" s="94"/>
      <c r="GL7" s="94"/>
      <c r="GM7" s="94"/>
      <c r="GN7" s="94"/>
      <c r="GO7" s="94"/>
      <c r="GP7" s="94"/>
      <c r="GQ7" s="94"/>
      <c r="GR7" s="94"/>
      <c r="GS7" s="94"/>
      <c r="GT7" s="94"/>
      <c r="GU7" s="94"/>
      <c r="GV7" s="94"/>
      <c r="GW7" s="94"/>
      <c r="GX7" s="94"/>
      <c r="GY7" s="94"/>
      <c r="GZ7" s="94"/>
      <c r="HA7" s="94"/>
      <c r="HB7" s="94"/>
      <c r="HC7" s="94"/>
      <c r="HD7" s="94"/>
      <c r="HE7" s="94"/>
      <c r="HF7" s="94"/>
      <c r="HG7" s="94"/>
      <c r="HH7" s="94"/>
      <c r="HI7" s="94"/>
      <c r="HJ7" s="94"/>
      <c r="HK7" s="94"/>
      <c r="HL7" s="94"/>
      <c r="HM7" s="94"/>
      <c r="HN7" s="94"/>
      <c r="HO7" s="94"/>
      <c r="HP7" s="94"/>
      <c r="HQ7" s="94"/>
      <c r="HR7" s="94"/>
      <c r="HS7" s="94"/>
      <c r="HT7" s="94"/>
      <c r="HU7" s="94"/>
      <c r="HV7" s="94"/>
      <c r="HW7" s="94"/>
      <c r="HX7" s="94"/>
      <c r="HY7" s="94"/>
      <c r="HZ7" s="94"/>
      <c r="IA7" s="94"/>
      <c r="IB7" s="94"/>
      <c r="IC7" s="94"/>
      <c r="ID7" s="94"/>
      <c r="IE7" s="94"/>
      <c r="IF7" s="94"/>
      <c r="IG7" s="94"/>
      <c r="IH7" s="94"/>
      <c r="II7" s="94"/>
      <c r="IJ7" s="94"/>
      <c r="IK7" s="94"/>
    </row>
    <row r="8" spans="1:245" ht="17.100000000000001" customHeight="1" x14ac:dyDescent="0.2">
      <c r="A8" s="84" t="s">
        <v>80</v>
      </c>
      <c r="B8" s="85" t="s">
        <v>89</v>
      </c>
      <c r="C8" s="86" t="s">
        <v>10</v>
      </c>
      <c r="D8" s="140"/>
      <c r="E8" s="90">
        <v>3</v>
      </c>
      <c r="F8" s="96" t="s">
        <v>3</v>
      </c>
      <c r="G8" s="93"/>
      <c r="H8" s="89"/>
      <c r="I8" s="90"/>
      <c r="J8" s="91"/>
      <c r="K8" s="92"/>
      <c r="L8" s="88"/>
      <c r="M8" s="92" t="s">
        <v>134</v>
      </c>
      <c r="N8" s="92">
        <v>1</v>
      </c>
      <c r="O8" s="93" t="s">
        <v>6</v>
      </c>
      <c r="P8" s="92">
        <v>1</v>
      </c>
      <c r="Q8" s="93" t="s">
        <v>102</v>
      </c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94"/>
      <c r="AD8" s="94"/>
      <c r="AE8" s="94"/>
      <c r="AF8" s="94"/>
      <c r="AG8" s="94"/>
      <c r="AH8" s="94"/>
      <c r="AI8" s="94"/>
      <c r="AJ8" s="94"/>
      <c r="AK8" s="94"/>
      <c r="AL8" s="94"/>
      <c r="AM8" s="94"/>
      <c r="AN8" s="94"/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4"/>
      <c r="BA8" s="94"/>
      <c r="BB8" s="94"/>
      <c r="BC8" s="94"/>
      <c r="BD8" s="94"/>
      <c r="BE8" s="94"/>
      <c r="BF8" s="94"/>
      <c r="BG8" s="94"/>
      <c r="BH8" s="94"/>
      <c r="BI8" s="94"/>
      <c r="BJ8" s="94"/>
      <c r="BK8" s="94"/>
      <c r="BL8" s="94"/>
      <c r="BM8" s="94"/>
      <c r="BN8" s="94"/>
      <c r="BO8" s="94"/>
      <c r="BP8" s="94"/>
      <c r="BQ8" s="94"/>
      <c r="BR8" s="94"/>
      <c r="BS8" s="94"/>
      <c r="BT8" s="94"/>
      <c r="BU8" s="94"/>
      <c r="BV8" s="94"/>
      <c r="BW8" s="94"/>
      <c r="BX8" s="94"/>
      <c r="BY8" s="94"/>
      <c r="BZ8" s="94"/>
      <c r="CA8" s="94"/>
      <c r="CB8" s="94"/>
      <c r="CC8" s="94"/>
      <c r="CD8" s="94"/>
      <c r="CE8" s="94"/>
      <c r="CF8" s="94"/>
      <c r="CG8" s="94"/>
      <c r="CH8" s="94"/>
      <c r="CI8" s="94"/>
      <c r="CJ8" s="94"/>
      <c r="CK8" s="94"/>
      <c r="CL8" s="94"/>
      <c r="CM8" s="94"/>
      <c r="CN8" s="94"/>
      <c r="CO8" s="94"/>
      <c r="CP8" s="94"/>
      <c r="CQ8" s="94"/>
      <c r="CR8" s="94"/>
      <c r="CS8" s="94"/>
      <c r="CT8" s="94"/>
      <c r="CU8" s="94"/>
      <c r="CV8" s="94"/>
      <c r="CW8" s="94"/>
      <c r="CX8" s="94"/>
      <c r="CY8" s="94"/>
      <c r="CZ8" s="94"/>
      <c r="DA8" s="94"/>
      <c r="DB8" s="94"/>
      <c r="DC8" s="94"/>
      <c r="DD8" s="94"/>
      <c r="DE8" s="94"/>
      <c r="DF8" s="94"/>
      <c r="DG8" s="94"/>
      <c r="DH8" s="94"/>
      <c r="DI8" s="94"/>
      <c r="DJ8" s="94"/>
      <c r="DK8" s="94"/>
      <c r="DL8" s="94"/>
      <c r="DM8" s="94"/>
      <c r="DN8" s="94"/>
      <c r="DO8" s="94"/>
      <c r="DP8" s="94"/>
      <c r="DQ8" s="94"/>
      <c r="DR8" s="94"/>
      <c r="DS8" s="94"/>
      <c r="DT8" s="94"/>
      <c r="DU8" s="94"/>
      <c r="DV8" s="94"/>
      <c r="DW8" s="94"/>
      <c r="DX8" s="94"/>
      <c r="DY8" s="94"/>
      <c r="DZ8" s="94"/>
      <c r="EA8" s="94"/>
      <c r="EB8" s="94"/>
      <c r="EC8" s="94"/>
      <c r="ED8" s="94"/>
      <c r="EE8" s="94"/>
      <c r="EF8" s="94"/>
      <c r="EG8" s="94"/>
      <c r="EH8" s="94"/>
      <c r="EI8" s="94"/>
      <c r="EJ8" s="94"/>
      <c r="EK8" s="94"/>
      <c r="EL8" s="94"/>
      <c r="EM8" s="94"/>
      <c r="EN8" s="94"/>
      <c r="EO8" s="94"/>
      <c r="EP8" s="94"/>
      <c r="EQ8" s="94"/>
      <c r="ER8" s="94"/>
      <c r="ES8" s="94"/>
      <c r="ET8" s="94"/>
      <c r="EU8" s="94"/>
      <c r="EV8" s="94"/>
      <c r="EW8" s="94"/>
      <c r="EX8" s="94"/>
      <c r="EY8" s="94"/>
      <c r="EZ8" s="94"/>
      <c r="FA8" s="94"/>
      <c r="FB8" s="94"/>
      <c r="FC8" s="94"/>
      <c r="FD8" s="94"/>
      <c r="FE8" s="94"/>
      <c r="FF8" s="94"/>
      <c r="FG8" s="94"/>
      <c r="FH8" s="94"/>
      <c r="FI8" s="94"/>
      <c r="FJ8" s="94"/>
      <c r="FK8" s="94"/>
      <c r="FL8" s="94"/>
      <c r="FM8" s="94"/>
      <c r="FN8" s="94"/>
      <c r="FO8" s="94"/>
      <c r="FP8" s="94"/>
      <c r="FQ8" s="94"/>
      <c r="FR8" s="94"/>
      <c r="FS8" s="94"/>
      <c r="FT8" s="94"/>
      <c r="FU8" s="94"/>
      <c r="FV8" s="94"/>
      <c r="FW8" s="94"/>
      <c r="FX8" s="94"/>
      <c r="FY8" s="94"/>
      <c r="FZ8" s="94"/>
      <c r="GA8" s="94"/>
      <c r="GB8" s="94"/>
      <c r="GC8" s="94"/>
      <c r="GD8" s="94"/>
      <c r="GE8" s="94"/>
      <c r="GF8" s="94"/>
      <c r="GG8" s="94"/>
      <c r="GH8" s="94"/>
      <c r="GI8" s="94"/>
      <c r="GJ8" s="94"/>
      <c r="GK8" s="94"/>
      <c r="GL8" s="94"/>
      <c r="GM8" s="94"/>
      <c r="GN8" s="94"/>
      <c r="GO8" s="94"/>
      <c r="GP8" s="94"/>
      <c r="GQ8" s="94"/>
      <c r="GR8" s="94"/>
      <c r="GS8" s="94"/>
      <c r="GT8" s="94"/>
      <c r="GU8" s="94"/>
      <c r="GV8" s="94"/>
      <c r="GW8" s="94"/>
      <c r="GX8" s="94"/>
      <c r="GY8" s="94"/>
      <c r="GZ8" s="94"/>
      <c r="HA8" s="94"/>
      <c r="HB8" s="94"/>
      <c r="HC8" s="94"/>
      <c r="HD8" s="94"/>
      <c r="HE8" s="94"/>
      <c r="HF8" s="94"/>
      <c r="HG8" s="94"/>
      <c r="HH8" s="94"/>
      <c r="HI8" s="94"/>
      <c r="HJ8" s="94"/>
      <c r="HK8" s="94"/>
      <c r="HL8" s="94"/>
      <c r="HM8" s="94"/>
      <c r="HN8" s="94"/>
      <c r="HO8" s="94"/>
      <c r="HP8" s="94"/>
      <c r="HQ8" s="94"/>
      <c r="HR8" s="94"/>
      <c r="HS8" s="94"/>
      <c r="HT8" s="94"/>
      <c r="HU8" s="94"/>
      <c r="HV8" s="94"/>
      <c r="HW8" s="94"/>
      <c r="HX8" s="94"/>
      <c r="HY8" s="94"/>
      <c r="HZ8" s="94"/>
      <c r="IA8" s="94"/>
      <c r="IB8" s="94"/>
      <c r="IC8" s="94"/>
      <c r="ID8" s="94"/>
      <c r="IE8" s="94"/>
      <c r="IF8" s="94"/>
      <c r="IG8" s="94"/>
      <c r="IH8" s="94"/>
      <c r="II8" s="94"/>
      <c r="IJ8" s="94"/>
      <c r="IK8" s="94"/>
    </row>
    <row r="9" spans="1:245" ht="17.100000000000001" customHeight="1" x14ac:dyDescent="0.2">
      <c r="A9" s="84" t="s">
        <v>80</v>
      </c>
      <c r="B9" s="85" t="s">
        <v>91</v>
      </c>
      <c r="C9" s="86" t="s">
        <v>10</v>
      </c>
      <c r="D9" s="140"/>
      <c r="E9" s="90">
        <v>1</v>
      </c>
      <c r="F9" s="96" t="s">
        <v>6</v>
      </c>
      <c r="G9" s="93"/>
      <c r="H9" s="89"/>
      <c r="I9" s="90">
        <v>1</v>
      </c>
      <c r="J9" s="96" t="s">
        <v>34</v>
      </c>
      <c r="K9" s="92">
        <v>1</v>
      </c>
      <c r="L9" s="91" t="s">
        <v>11</v>
      </c>
      <c r="M9" s="92"/>
      <c r="N9" s="92"/>
      <c r="O9" s="92"/>
      <c r="P9" s="92"/>
      <c r="Q9" s="92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O9" s="94"/>
      <c r="AP9" s="94"/>
      <c r="AQ9" s="94"/>
      <c r="AR9" s="94"/>
      <c r="AS9" s="94"/>
      <c r="AT9" s="94"/>
      <c r="AU9" s="94"/>
      <c r="AV9" s="94"/>
      <c r="AW9" s="94"/>
      <c r="AX9" s="94"/>
      <c r="AY9" s="94"/>
      <c r="AZ9" s="94"/>
      <c r="BA9" s="94"/>
      <c r="BB9" s="94"/>
      <c r="BC9" s="94"/>
      <c r="BD9" s="94"/>
      <c r="BE9" s="94"/>
      <c r="BF9" s="94"/>
      <c r="BG9" s="94"/>
      <c r="BH9" s="94"/>
      <c r="BI9" s="94"/>
      <c r="BJ9" s="94"/>
      <c r="BK9" s="94"/>
      <c r="BL9" s="94"/>
      <c r="BM9" s="94"/>
      <c r="BN9" s="94"/>
      <c r="BO9" s="94"/>
      <c r="BP9" s="94"/>
      <c r="BQ9" s="94"/>
      <c r="BR9" s="94"/>
      <c r="BS9" s="94"/>
      <c r="BT9" s="94"/>
      <c r="BU9" s="94"/>
      <c r="BV9" s="94"/>
      <c r="BW9" s="94"/>
      <c r="BX9" s="94"/>
      <c r="BY9" s="94"/>
      <c r="BZ9" s="94"/>
      <c r="CA9" s="94"/>
      <c r="CB9" s="94"/>
      <c r="CC9" s="94"/>
      <c r="CD9" s="94"/>
      <c r="CE9" s="94"/>
      <c r="CF9" s="94"/>
      <c r="CG9" s="94"/>
      <c r="CH9" s="94"/>
      <c r="CI9" s="94"/>
      <c r="CJ9" s="94"/>
      <c r="CK9" s="94"/>
      <c r="CL9" s="94"/>
      <c r="CM9" s="94"/>
      <c r="CN9" s="94"/>
      <c r="CO9" s="94"/>
      <c r="CP9" s="94"/>
      <c r="CQ9" s="94"/>
      <c r="CR9" s="94"/>
      <c r="CS9" s="94"/>
      <c r="CT9" s="94"/>
      <c r="CU9" s="94"/>
      <c r="CV9" s="94"/>
      <c r="CW9" s="94"/>
      <c r="CX9" s="94"/>
      <c r="CY9" s="94"/>
      <c r="CZ9" s="94"/>
      <c r="DA9" s="94"/>
      <c r="DB9" s="94"/>
      <c r="DC9" s="94"/>
      <c r="DD9" s="94"/>
      <c r="DE9" s="94"/>
      <c r="DF9" s="94"/>
      <c r="DG9" s="94"/>
      <c r="DH9" s="94"/>
      <c r="DI9" s="94"/>
      <c r="DJ9" s="94"/>
      <c r="DK9" s="94"/>
      <c r="DL9" s="94"/>
      <c r="DM9" s="94"/>
      <c r="DN9" s="94"/>
      <c r="DO9" s="94"/>
      <c r="DP9" s="94"/>
      <c r="DQ9" s="94"/>
      <c r="DR9" s="94"/>
      <c r="DS9" s="94"/>
      <c r="DT9" s="94"/>
      <c r="DU9" s="94"/>
      <c r="DV9" s="94"/>
      <c r="DW9" s="94"/>
      <c r="DX9" s="94"/>
      <c r="DY9" s="94"/>
      <c r="DZ9" s="94"/>
      <c r="EA9" s="94"/>
      <c r="EB9" s="94"/>
      <c r="EC9" s="94"/>
      <c r="ED9" s="94"/>
      <c r="EE9" s="94"/>
      <c r="EF9" s="94"/>
      <c r="EG9" s="94"/>
      <c r="EH9" s="94"/>
      <c r="EI9" s="94"/>
      <c r="EJ9" s="94"/>
      <c r="EK9" s="94"/>
      <c r="EL9" s="94"/>
      <c r="EM9" s="94"/>
      <c r="EN9" s="94"/>
      <c r="EO9" s="94"/>
      <c r="EP9" s="94"/>
      <c r="EQ9" s="94"/>
      <c r="ER9" s="94"/>
      <c r="ES9" s="94"/>
      <c r="ET9" s="94"/>
      <c r="EU9" s="94"/>
      <c r="EV9" s="94"/>
      <c r="EW9" s="94"/>
      <c r="EX9" s="94"/>
      <c r="EY9" s="94"/>
      <c r="EZ9" s="94"/>
      <c r="FA9" s="94"/>
      <c r="FB9" s="94"/>
      <c r="FC9" s="94"/>
      <c r="FD9" s="94"/>
      <c r="FE9" s="94"/>
      <c r="FF9" s="94"/>
      <c r="FG9" s="94"/>
      <c r="FH9" s="94"/>
      <c r="FI9" s="94"/>
      <c r="FJ9" s="94"/>
      <c r="FK9" s="94"/>
      <c r="FL9" s="94"/>
      <c r="FM9" s="94"/>
      <c r="FN9" s="94"/>
      <c r="FO9" s="94"/>
      <c r="FP9" s="94"/>
      <c r="FQ9" s="94"/>
      <c r="FR9" s="94"/>
      <c r="FS9" s="94"/>
      <c r="FT9" s="94"/>
      <c r="FU9" s="94"/>
      <c r="FV9" s="94"/>
      <c r="FW9" s="94"/>
      <c r="FX9" s="94"/>
      <c r="FY9" s="94"/>
      <c r="FZ9" s="94"/>
      <c r="GA9" s="94"/>
      <c r="GB9" s="94"/>
      <c r="GC9" s="94"/>
      <c r="GD9" s="94"/>
      <c r="GE9" s="94"/>
      <c r="GF9" s="94"/>
      <c r="GG9" s="94"/>
      <c r="GH9" s="94"/>
      <c r="GI9" s="94"/>
      <c r="GJ9" s="94"/>
      <c r="GK9" s="94"/>
      <c r="GL9" s="94"/>
      <c r="GM9" s="94"/>
      <c r="GN9" s="94"/>
      <c r="GO9" s="94"/>
      <c r="GP9" s="94"/>
      <c r="GQ9" s="94"/>
      <c r="GR9" s="94"/>
      <c r="GS9" s="94"/>
      <c r="GT9" s="94"/>
      <c r="GU9" s="94"/>
      <c r="GV9" s="94"/>
      <c r="GW9" s="94"/>
      <c r="GX9" s="94"/>
      <c r="GY9" s="94"/>
      <c r="GZ9" s="94"/>
      <c r="HA9" s="94"/>
      <c r="HB9" s="94"/>
      <c r="HC9" s="94"/>
      <c r="HD9" s="94"/>
      <c r="HE9" s="94"/>
      <c r="HF9" s="94"/>
      <c r="HG9" s="94"/>
      <c r="HH9" s="94"/>
      <c r="HI9" s="94"/>
      <c r="HJ9" s="94"/>
      <c r="HK9" s="94"/>
      <c r="HL9" s="94"/>
      <c r="HM9" s="94"/>
      <c r="HN9" s="94"/>
      <c r="HO9" s="94"/>
      <c r="HP9" s="94"/>
      <c r="HQ9" s="94"/>
      <c r="HR9" s="94"/>
      <c r="HS9" s="94"/>
      <c r="HT9" s="94"/>
      <c r="HU9" s="94"/>
      <c r="HV9" s="94"/>
      <c r="HW9" s="94"/>
      <c r="HX9" s="94"/>
      <c r="HY9" s="94"/>
      <c r="HZ9" s="94"/>
      <c r="IA9" s="94"/>
      <c r="IB9" s="94"/>
      <c r="IC9" s="94"/>
      <c r="ID9" s="94"/>
      <c r="IE9" s="94"/>
      <c r="IF9" s="94"/>
      <c r="IG9" s="94"/>
      <c r="IH9" s="94"/>
      <c r="II9" s="94"/>
      <c r="IJ9" s="94"/>
      <c r="IK9" s="94"/>
    </row>
    <row r="10" spans="1:245" ht="17.100000000000001" customHeight="1" x14ac:dyDescent="0.2">
      <c r="A10" s="84" t="s">
        <v>80</v>
      </c>
      <c r="B10" s="85" t="s">
        <v>92</v>
      </c>
      <c r="C10" s="86" t="s">
        <v>10</v>
      </c>
      <c r="D10" s="140"/>
      <c r="E10" s="90">
        <v>2</v>
      </c>
      <c r="F10" s="96" t="s">
        <v>5</v>
      </c>
      <c r="G10" s="93"/>
      <c r="H10" s="89"/>
      <c r="I10" s="90">
        <v>1</v>
      </c>
      <c r="J10" s="91" t="s">
        <v>14</v>
      </c>
      <c r="K10" s="92">
        <v>1</v>
      </c>
      <c r="L10" s="91" t="s">
        <v>17</v>
      </c>
      <c r="M10" s="92"/>
      <c r="N10" s="92"/>
      <c r="O10" s="92"/>
      <c r="P10" s="92"/>
      <c r="Q10" s="92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4"/>
      <c r="AG10" s="94"/>
      <c r="AH10" s="94"/>
      <c r="AI10" s="94"/>
      <c r="AJ10" s="94"/>
      <c r="AK10" s="94"/>
      <c r="AL10" s="94"/>
      <c r="AM10" s="94"/>
      <c r="AN10" s="94"/>
      <c r="AO10" s="94"/>
      <c r="AP10" s="94"/>
      <c r="AQ10" s="94"/>
      <c r="AR10" s="94"/>
      <c r="AS10" s="94"/>
      <c r="AT10" s="94"/>
      <c r="AU10" s="94"/>
      <c r="AV10" s="94"/>
      <c r="AW10" s="94"/>
      <c r="AX10" s="94"/>
      <c r="AY10" s="94"/>
      <c r="AZ10" s="94"/>
      <c r="BA10" s="94"/>
      <c r="BB10" s="94"/>
      <c r="BC10" s="94"/>
      <c r="BD10" s="94"/>
      <c r="BE10" s="94"/>
      <c r="BF10" s="94"/>
      <c r="BG10" s="94"/>
      <c r="BH10" s="94"/>
      <c r="BI10" s="94"/>
      <c r="BJ10" s="94"/>
      <c r="BK10" s="94"/>
      <c r="BL10" s="94"/>
      <c r="BM10" s="94"/>
      <c r="BN10" s="94"/>
      <c r="BO10" s="94"/>
      <c r="BP10" s="94"/>
      <c r="BQ10" s="94"/>
      <c r="BR10" s="94"/>
      <c r="BS10" s="94"/>
      <c r="BT10" s="94"/>
      <c r="BU10" s="94"/>
      <c r="BV10" s="94"/>
      <c r="BW10" s="94"/>
      <c r="BX10" s="94"/>
      <c r="BY10" s="94"/>
      <c r="BZ10" s="94"/>
      <c r="CA10" s="94"/>
      <c r="CB10" s="94"/>
      <c r="CC10" s="94"/>
      <c r="CD10" s="94"/>
      <c r="CE10" s="94"/>
      <c r="CF10" s="94"/>
      <c r="CG10" s="94"/>
      <c r="CH10" s="94"/>
      <c r="CI10" s="94"/>
      <c r="CJ10" s="94"/>
      <c r="CK10" s="94"/>
      <c r="CL10" s="94"/>
      <c r="CM10" s="94"/>
      <c r="CN10" s="94"/>
      <c r="CO10" s="94"/>
      <c r="CP10" s="94"/>
      <c r="CQ10" s="94"/>
      <c r="CR10" s="94"/>
      <c r="CS10" s="94"/>
      <c r="CT10" s="94"/>
      <c r="CU10" s="94"/>
      <c r="CV10" s="94"/>
      <c r="CW10" s="94"/>
      <c r="CX10" s="94"/>
      <c r="CY10" s="94"/>
      <c r="CZ10" s="94"/>
      <c r="DA10" s="94"/>
      <c r="DB10" s="94"/>
      <c r="DC10" s="94"/>
      <c r="DD10" s="94"/>
      <c r="DE10" s="94"/>
      <c r="DF10" s="94"/>
      <c r="DG10" s="94"/>
      <c r="DH10" s="94"/>
      <c r="DI10" s="94"/>
      <c r="DJ10" s="94"/>
      <c r="DK10" s="94"/>
      <c r="DL10" s="94"/>
      <c r="DM10" s="94"/>
      <c r="DN10" s="94"/>
      <c r="DO10" s="94"/>
      <c r="DP10" s="94"/>
      <c r="DQ10" s="94"/>
      <c r="DR10" s="94"/>
      <c r="DS10" s="94"/>
      <c r="DT10" s="94"/>
      <c r="DU10" s="94"/>
      <c r="DV10" s="94"/>
      <c r="DW10" s="94"/>
      <c r="DX10" s="94"/>
      <c r="DY10" s="94"/>
      <c r="DZ10" s="94"/>
      <c r="EA10" s="94"/>
      <c r="EB10" s="94"/>
      <c r="EC10" s="94"/>
      <c r="ED10" s="94"/>
      <c r="EE10" s="94"/>
      <c r="EF10" s="94"/>
      <c r="EG10" s="94"/>
      <c r="EH10" s="94"/>
      <c r="EI10" s="94"/>
      <c r="EJ10" s="94"/>
      <c r="EK10" s="94"/>
      <c r="EL10" s="94"/>
      <c r="EM10" s="94"/>
      <c r="EN10" s="94"/>
      <c r="EO10" s="94"/>
      <c r="EP10" s="94"/>
      <c r="EQ10" s="94"/>
      <c r="ER10" s="94"/>
      <c r="ES10" s="94"/>
      <c r="ET10" s="94"/>
      <c r="EU10" s="94"/>
      <c r="EV10" s="94"/>
      <c r="EW10" s="94"/>
      <c r="EX10" s="94"/>
      <c r="EY10" s="94"/>
      <c r="EZ10" s="94"/>
      <c r="FA10" s="94"/>
      <c r="FB10" s="94"/>
      <c r="FC10" s="94"/>
      <c r="FD10" s="94"/>
      <c r="FE10" s="94"/>
      <c r="FF10" s="94"/>
      <c r="FG10" s="94"/>
      <c r="FH10" s="94"/>
      <c r="FI10" s="94"/>
      <c r="FJ10" s="94"/>
      <c r="FK10" s="94"/>
      <c r="FL10" s="94"/>
      <c r="FM10" s="94"/>
      <c r="FN10" s="94"/>
      <c r="FO10" s="94"/>
      <c r="FP10" s="94"/>
      <c r="FQ10" s="94"/>
      <c r="FR10" s="94"/>
      <c r="FS10" s="94"/>
      <c r="FT10" s="94"/>
      <c r="FU10" s="94"/>
      <c r="FV10" s="94"/>
      <c r="FW10" s="94"/>
      <c r="FX10" s="94"/>
      <c r="FY10" s="94"/>
      <c r="FZ10" s="94"/>
      <c r="GA10" s="94"/>
      <c r="GB10" s="94"/>
      <c r="GC10" s="94"/>
      <c r="GD10" s="94"/>
      <c r="GE10" s="94"/>
      <c r="GF10" s="94"/>
      <c r="GG10" s="94"/>
      <c r="GH10" s="94"/>
      <c r="GI10" s="94"/>
      <c r="GJ10" s="94"/>
      <c r="GK10" s="94"/>
      <c r="GL10" s="94"/>
      <c r="GM10" s="94"/>
      <c r="GN10" s="94"/>
      <c r="GO10" s="94"/>
      <c r="GP10" s="94"/>
      <c r="GQ10" s="94"/>
      <c r="GR10" s="94"/>
      <c r="GS10" s="94"/>
      <c r="GT10" s="94"/>
      <c r="GU10" s="94"/>
      <c r="GV10" s="94"/>
      <c r="GW10" s="94"/>
      <c r="GX10" s="94"/>
      <c r="GY10" s="94"/>
      <c r="GZ10" s="94"/>
      <c r="HA10" s="94"/>
      <c r="HB10" s="94"/>
      <c r="HC10" s="94"/>
      <c r="HD10" s="94"/>
      <c r="HE10" s="94"/>
      <c r="HF10" s="94"/>
      <c r="HG10" s="94"/>
      <c r="HH10" s="94"/>
      <c r="HI10" s="94"/>
      <c r="HJ10" s="94"/>
      <c r="HK10" s="94"/>
      <c r="HL10" s="94"/>
      <c r="HM10" s="94"/>
      <c r="HN10" s="94"/>
      <c r="HO10" s="94"/>
      <c r="HP10" s="94"/>
      <c r="HQ10" s="94"/>
      <c r="HR10" s="94"/>
      <c r="HS10" s="94"/>
      <c r="HT10" s="94"/>
      <c r="HU10" s="94"/>
      <c r="HV10" s="94"/>
      <c r="HW10" s="94"/>
      <c r="HX10" s="94"/>
      <c r="HY10" s="94"/>
      <c r="HZ10" s="94"/>
      <c r="IA10" s="94"/>
      <c r="IB10" s="94"/>
      <c r="IC10" s="94"/>
      <c r="ID10" s="94"/>
      <c r="IE10" s="94"/>
      <c r="IF10" s="94"/>
      <c r="IG10" s="94"/>
      <c r="IH10" s="94"/>
      <c r="II10" s="94"/>
      <c r="IJ10" s="94"/>
      <c r="IK10" s="94"/>
    </row>
    <row r="11" spans="1:245" ht="17.100000000000001" customHeight="1" x14ac:dyDescent="0.2">
      <c r="A11" s="84" t="s">
        <v>80</v>
      </c>
      <c r="B11" s="85" t="s">
        <v>93</v>
      </c>
      <c r="C11" s="86" t="s">
        <v>10</v>
      </c>
      <c r="D11" s="140"/>
      <c r="E11" s="90">
        <v>2</v>
      </c>
      <c r="F11" s="96" t="s">
        <v>7</v>
      </c>
      <c r="G11" s="93"/>
      <c r="H11" s="89"/>
      <c r="I11" s="90"/>
      <c r="J11" s="91"/>
      <c r="K11" s="92"/>
      <c r="L11" s="88"/>
      <c r="M11" s="92" t="s">
        <v>134</v>
      </c>
      <c r="N11" s="92">
        <v>1</v>
      </c>
      <c r="O11" s="93" t="s">
        <v>102</v>
      </c>
      <c r="P11" s="92">
        <v>1</v>
      </c>
      <c r="Q11" s="93" t="s">
        <v>102</v>
      </c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4"/>
      <c r="AQ11" s="94"/>
      <c r="AR11" s="94"/>
      <c r="AS11" s="94"/>
      <c r="AT11" s="94"/>
      <c r="AU11" s="94"/>
      <c r="AV11" s="94"/>
      <c r="AW11" s="94"/>
      <c r="AX11" s="94"/>
      <c r="AY11" s="94"/>
      <c r="AZ11" s="94"/>
      <c r="BA11" s="94"/>
      <c r="BB11" s="94"/>
      <c r="BC11" s="94"/>
      <c r="BD11" s="94"/>
      <c r="BE11" s="94"/>
      <c r="BF11" s="94"/>
      <c r="BG11" s="94"/>
      <c r="BH11" s="94"/>
      <c r="BI11" s="94"/>
      <c r="BJ11" s="94"/>
      <c r="BK11" s="94"/>
      <c r="BL11" s="94"/>
      <c r="BM11" s="94"/>
      <c r="BN11" s="94"/>
      <c r="BO11" s="94"/>
      <c r="BP11" s="94"/>
      <c r="BQ11" s="94"/>
      <c r="BR11" s="94"/>
      <c r="BS11" s="94"/>
      <c r="BT11" s="94"/>
      <c r="BU11" s="94"/>
      <c r="BV11" s="94"/>
      <c r="BW11" s="94"/>
      <c r="BX11" s="94"/>
      <c r="BY11" s="94"/>
      <c r="BZ11" s="94"/>
      <c r="CA11" s="94"/>
      <c r="CB11" s="94"/>
      <c r="CC11" s="94"/>
      <c r="CD11" s="94"/>
      <c r="CE11" s="94"/>
      <c r="CF11" s="94"/>
      <c r="CG11" s="94"/>
      <c r="CH11" s="94"/>
      <c r="CI11" s="94"/>
      <c r="CJ11" s="94"/>
      <c r="CK11" s="94"/>
      <c r="CL11" s="94"/>
      <c r="CM11" s="94"/>
      <c r="CN11" s="94"/>
      <c r="CO11" s="94"/>
      <c r="CP11" s="94"/>
      <c r="CQ11" s="94"/>
      <c r="CR11" s="94"/>
      <c r="CS11" s="94"/>
      <c r="CT11" s="94"/>
      <c r="CU11" s="94"/>
      <c r="CV11" s="94"/>
      <c r="CW11" s="94"/>
      <c r="CX11" s="94"/>
      <c r="CY11" s="94"/>
      <c r="CZ11" s="94"/>
      <c r="DA11" s="94"/>
      <c r="DB11" s="94"/>
      <c r="DC11" s="94"/>
      <c r="DD11" s="94"/>
      <c r="DE11" s="94"/>
      <c r="DF11" s="94"/>
      <c r="DG11" s="94"/>
      <c r="DH11" s="94"/>
      <c r="DI11" s="94"/>
      <c r="DJ11" s="94"/>
      <c r="DK11" s="94"/>
      <c r="DL11" s="94"/>
      <c r="DM11" s="94"/>
      <c r="DN11" s="94"/>
      <c r="DO11" s="94"/>
      <c r="DP11" s="94"/>
      <c r="DQ11" s="94"/>
      <c r="DR11" s="94"/>
      <c r="DS11" s="94"/>
      <c r="DT11" s="94"/>
      <c r="DU11" s="94"/>
      <c r="DV11" s="94"/>
      <c r="DW11" s="94"/>
      <c r="DX11" s="94"/>
      <c r="DY11" s="94"/>
      <c r="DZ11" s="94"/>
      <c r="EA11" s="94"/>
      <c r="EB11" s="94"/>
      <c r="EC11" s="94"/>
      <c r="ED11" s="94"/>
      <c r="EE11" s="94"/>
      <c r="EF11" s="94"/>
      <c r="EG11" s="94"/>
      <c r="EH11" s="94"/>
      <c r="EI11" s="94"/>
      <c r="EJ11" s="94"/>
      <c r="EK11" s="94"/>
      <c r="EL11" s="94"/>
      <c r="EM11" s="94"/>
      <c r="EN11" s="94"/>
      <c r="EO11" s="94"/>
      <c r="EP11" s="94"/>
      <c r="EQ11" s="94"/>
      <c r="ER11" s="94"/>
      <c r="ES11" s="94"/>
      <c r="ET11" s="94"/>
      <c r="EU11" s="94"/>
      <c r="EV11" s="94"/>
      <c r="EW11" s="94"/>
      <c r="EX11" s="94"/>
      <c r="EY11" s="94"/>
      <c r="EZ11" s="94"/>
      <c r="FA11" s="94"/>
      <c r="FB11" s="94"/>
      <c r="FC11" s="94"/>
      <c r="FD11" s="94"/>
      <c r="FE11" s="94"/>
      <c r="FF11" s="94"/>
      <c r="FG11" s="94"/>
      <c r="FH11" s="94"/>
      <c r="FI11" s="94"/>
      <c r="FJ11" s="94"/>
      <c r="FK11" s="94"/>
      <c r="FL11" s="94"/>
      <c r="FM11" s="94"/>
      <c r="FN11" s="94"/>
      <c r="FO11" s="94"/>
      <c r="FP11" s="94"/>
      <c r="FQ11" s="94"/>
      <c r="FR11" s="94"/>
      <c r="FS11" s="94"/>
      <c r="FT11" s="94"/>
      <c r="FU11" s="94"/>
      <c r="FV11" s="94"/>
      <c r="FW11" s="94"/>
      <c r="FX11" s="94"/>
      <c r="FY11" s="94"/>
      <c r="FZ11" s="94"/>
      <c r="GA11" s="94"/>
      <c r="GB11" s="94"/>
      <c r="GC11" s="94"/>
      <c r="GD11" s="94"/>
      <c r="GE11" s="94"/>
      <c r="GF11" s="94"/>
      <c r="GG11" s="94"/>
      <c r="GH11" s="94"/>
      <c r="GI11" s="94"/>
      <c r="GJ11" s="94"/>
      <c r="GK11" s="94"/>
      <c r="GL11" s="94"/>
      <c r="GM11" s="94"/>
      <c r="GN11" s="94"/>
      <c r="GO11" s="94"/>
      <c r="GP11" s="94"/>
      <c r="GQ11" s="94"/>
      <c r="GR11" s="94"/>
      <c r="GS11" s="94"/>
      <c r="GT11" s="94"/>
      <c r="GU11" s="94"/>
      <c r="GV11" s="94"/>
      <c r="GW11" s="94"/>
      <c r="GX11" s="94"/>
      <c r="GY11" s="94"/>
      <c r="GZ11" s="94"/>
      <c r="HA11" s="94"/>
      <c r="HB11" s="94"/>
      <c r="HC11" s="94"/>
      <c r="HD11" s="94"/>
      <c r="HE11" s="94"/>
      <c r="HF11" s="94"/>
      <c r="HG11" s="94"/>
      <c r="HH11" s="94"/>
      <c r="HI11" s="94"/>
      <c r="HJ11" s="94"/>
      <c r="HK11" s="94"/>
      <c r="HL11" s="94"/>
      <c r="HM11" s="94"/>
      <c r="HN11" s="94"/>
      <c r="HO11" s="94"/>
      <c r="HP11" s="94"/>
      <c r="HQ11" s="94"/>
      <c r="HR11" s="94"/>
      <c r="HS11" s="94"/>
      <c r="HT11" s="94"/>
      <c r="HU11" s="94"/>
      <c r="HV11" s="94"/>
      <c r="HW11" s="94"/>
      <c r="HX11" s="94"/>
      <c r="HY11" s="94"/>
      <c r="HZ11" s="94"/>
      <c r="IA11" s="94"/>
      <c r="IB11" s="94"/>
      <c r="IC11" s="94"/>
      <c r="ID11" s="94"/>
      <c r="IE11" s="94"/>
      <c r="IF11" s="94"/>
      <c r="IG11" s="94"/>
      <c r="IH11" s="94"/>
      <c r="II11" s="94"/>
      <c r="IJ11" s="94"/>
      <c r="IK11" s="94"/>
    </row>
    <row r="12" spans="1:245" ht="17.100000000000001" customHeight="1" x14ac:dyDescent="0.2">
      <c r="A12" s="84" t="s">
        <v>80</v>
      </c>
      <c r="B12" s="85" t="s">
        <v>94</v>
      </c>
      <c r="C12" s="86" t="s">
        <v>10</v>
      </c>
      <c r="D12" s="140"/>
      <c r="E12" s="90">
        <v>1</v>
      </c>
      <c r="F12" s="96" t="s">
        <v>4</v>
      </c>
      <c r="G12" s="92">
        <v>2</v>
      </c>
      <c r="H12" s="97" t="s">
        <v>3</v>
      </c>
      <c r="I12" s="90"/>
      <c r="J12" s="91"/>
      <c r="K12" s="92"/>
      <c r="L12" s="88"/>
      <c r="M12" s="92" t="s">
        <v>134</v>
      </c>
      <c r="N12" s="92">
        <v>1</v>
      </c>
      <c r="O12" s="93" t="s">
        <v>102</v>
      </c>
      <c r="P12" s="92">
        <v>1</v>
      </c>
      <c r="Q12" s="93" t="s">
        <v>7</v>
      </c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  <c r="AM12" s="94"/>
      <c r="AN12" s="94"/>
      <c r="AO12" s="94"/>
      <c r="AP12" s="94"/>
      <c r="AQ12" s="94"/>
      <c r="AR12" s="94"/>
      <c r="AS12" s="94"/>
      <c r="AT12" s="94"/>
      <c r="AU12" s="94"/>
      <c r="AV12" s="94"/>
      <c r="AW12" s="94"/>
      <c r="AX12" s="94"/>
      <c r="AY12" s="94"/>
      <c r="AZ12" s="94"/>
      <c r="BA12" s="94"/>
      <c r="BB12" s="94"/>
      <c r="BC12" s="94"/>
      <c r="BD12" s="94"/>
      <c r="BE12" s="94"/>
      <c r="BF12" s="94"/>
      <c r="BG12" s="94"/>
      <c r="BH12" s="94"/>
      <c r="BI12" s="94"/>
      <c r="BJ12" s="94"/>
      <c r="BK12" s="94"/>
      <c r="BL12" s="94"/>
      <c r="BM12" s="94"/>
      <c r="BN12" s="94"/>
      <c r="BO12" s="94"/>
      <c r="BP12" s="94"/>
      <c r="BQ12" s="94"/>
      <c r="BR12" s="94"/>
      <c r="BS12" s="94"/>
      <c r="BT12" s="94"/>
      <c r="BU12" s="94"/>
      <c r="BV12" s="94"/>
      <c r="BW12" s="94"/>
      <c r="BX12" s="94"/>
      <c r="BY12" s="94"/>
      <c r="BZ12" s="94"/>
      <c r="CA12" s="94"/>
      <c r="CB12" s="94"/>
      <c r="CC12" s="94"/>
      <c r="CD12" s="94"/>
      <c r="CE12" s="94"/>
      <c r="CF12" s="94"/>
      <c r="CG12" s="94"/>
      <c r="CH12" s="94"/>
      <c r="CI12" s="94"/>
      <c r="CJ12" s="94"/>
      <c r="CK12" s="94"/>
      <c r="CL12" s="94"/>
      <c r="CM12" s="94"/>
      <c r="CN12" s="94"/>
      <c r="CO12" s="94"/>
      <c r="CP12" s="94"/>
      <c r="CQ12" s="94"/>
      <c r="CR12" s="94"/>
      <c r="CS12" s="94"/>
      <c r="CT12" s="94"/>
      <c r="CU12" s="94"/>
      <c r="CV12" s="94"/>
      <c r="CW12" s="94"/>
      <c r="CX12" s="94"/>
      <c r="CY12" s="94"/>
      <c r="CZ12" s="94"/>
      <c r="DA12" s="94"/>
      <c r="DB12" s="94"/>
      <c r="DC12" s="94"/>
      <c r="DD12" s="94"/>
      <c r="DE12" s="94"/>
      <c r="DF12" s="94"/>
      <c r="DG12" s="94"/>
      <c r="DH12" s="94"/>
      <c r="DI12" s="94"/>
      <c r="DJ12" s="94"/>
      <c r="DK12" s="94"/>
      <c r="DL12" s="94"/>
      <c r="DM12" s="94"/>
      <c r="DN12" s="94"/>
      <c r="DO12" s="94"/>
      <c r="DP12" s="94"/>
      <c r="DQ12" s="94"/>
      <c r="DR12" s="94"/>
      <c r="DS12" s="94"/>
      <c r="DT12" s="94"/>
      <c r="DU12" s="94"/>
      <c r="DV12" s="94"/>
      <c r="DW12" s="94"/>
      <c r="DX12" s="94"/>
      <c r="DY12" s="94"/>
      <c r="DZ12" s="94"/>
      <c r="EA12" s="94"/>
      <c r="EB12" s="94"/>
      <c r="EC12" s="94"/>
      <c r="ED12" s="94"/>
      <c r="EE12" s="94"/>
      <c r="EF12" s="94"/>
      <c r="EG12" s="94"/>
      <c r="EH12" s="94"/>
      <c r="EI12" s="94"/>
      <c r="EJ12" s="94"/>
      <c r="EK12" s="94"/>
      <c r="EL12" s="94"/>
      <c r="EM12" s="94"/>
      <c r="EN12" s="94"/>
      <c r="EO12" s="94"/>
      <c r="EP12" s="94"/>
      <c r="EQ12" s="94"/>
      <c r="ER12" s="94"/>
      <c r="ES12" s="94"/>
      <c r="ET12" s="94"/>
      <c r="EU12" s="94"/>
      <c r="EV12" s="94"/>
      <c r="EW12" s="94"/>
      <c r="EX12" s="94"/>
      <c r="EY12" s="94"/>
      <c r="EZ12" s="94"/>
      <c r="FA12" s="94"/>
      <c r="FB12" s="94"/>
      <c r="FC12" s="94"/>
      <c r="FD12" s="94"/>
      <c r="FE12" s="94"/>
      <c r="FF12" s="94"/>
      <c r="FG12" s="94"/>
      <c r="FH12" s="94"/>
      <c r="FI12" s="94"/>
      <c r="FJ12" s="94"/>
      <c r="FK12" s="94"/>
      <c r="FL12" s="94"/>
      <c r="FM12" s="94"/>
      <c r="FN12" s="94"/>
      <c r="FO12" s="94"/>
      <c r="FP12" s="94"/>
      <c r="FQ12" s="94"/>
      <c r="FR12" s="94"/>
      <c r="FS12" s="94"/>
      <c r="FT12" s="94"/>
      <c r="FU12" s="94"/>
      <c r="FV12" s="94"/>
      <c r="FW12" s="94"/>
      <c r="FX12" s="94"/>
      <c r="FY12" s="94"/>
      <c r="FZ12" s="94"/>
      <c r="GA12" s="94"/>
      <c r="GB12" s="94"/>
      <c r="GC12" s="94"/>
      <c r="GD12" s="94"/>
      <c r="GE12" s="94"/>
      <c r="GF12" s="94"/>
      <c r="GG12" s="94"/>
      <c r="GH12" s="94"/>
      <c r="GI12" s="94"/>
      <c r="GJ12" s="94"/>
      <c r="GK12" s="94"/>
      <c r="GL12" s="94"/>
      <c r="GM12" s="94"/>
      <c r="GN12" s="94"/>
      <c r="GO12" s="94"/>
      <c r="GP12" s="94"/>
      <c r="GQ12" s="94"/>
      <c r="GR12" s="94"/>
      <c r="GS12" s="94"/>
      <c r="GT12" s="94"/>
      <c r="GU12" s="94"/>
      <c r="GV12" s="94"/>
      <c r="GW12" s="94"/>
      <c r="GX12" s="94"/>
      <c r="GY12" s="94"/>
      <c r="GZ12" s="94"/>
      <c r="HA12" s="94"/>
      <c r="HB12" s="94"/>
      <c r="HC12" s="94"/>
      <c r="HD12" s="94"/>
      <c r="HE12" s="94"/>
      <c r="HF12" s="94"/>
      <c r="HG12" s="94"/>
      <c r="HH12" s="94"/>
      <c r="HI12" s="94"/>
      <c r="HJ12" s="94"/>
      <c r="HK12" s="94"/>
      <c r="HL12" s="94"/>
      <c r="HM12" s="94"/>
      <c r="HN12" s="94"/>
      <c r="HO12" s="94"/>
      <c r="HP12" s="94"/>
      <c r="HQ12" s="94"/>
      <c r="HR12" s="94"/>
      <c r="HS12" s="94"/>
      <c r="HT12" s="94"/>
      <c r="HU12" s="94"/>
      <c r="HV12" s="94"/>
      <c r="HW12" s="94"/>
      <c r="HX12" s="94"/>
      <c r="HY12" s="94"/>
      <c r="HZ12" s="94"/>
      <c r="IA12" s="94"/>
      <c r="IB12" s="94"/>
      <c r="IC12" s="94"/>
      <c r="ID12" s="94"/>
      <c r="IE12" s="94"/>
      <c r="IF12" s="94"/>
      <c r="IG12" s="94"/>
      <c r="IH12" s="94"/>
      <c r="II12" s="94"/>
      <c r="IJ12" s="94"/>
      <c r="IK12" s="94"/>
    </row>
    <row r="13" spans="1:245" ht="17.100000000000001" customHeight="1" x14ac:dyDescent="0.2">
      <c r="A13" s="84" t="s">
        <v>80</v>
      </c>
      <c r="B13" s="98" t="s">
        <v>95</v>
      </c>
      <c r="C13" s="86" t="s">
        <v>10</v>
      </c>
      <c r="D13" s="140"/>
      <c r="E13" s="99"/>
      <c r="F13" s="88"/>
      <c r="G13" s="88"/>
      <c r="H13" s="89"/>
      <c r="I13" s="90">
        <v>1</v>
      </c>
      <c r="J13" s="91" t="s">
        <v>96</v>
      </c>
      <c r="K13" s="93"/>
      <c r="L13" s="100"/>
      <c r="M13" s="93"/>
      <c r="N13" s="92"/>
      <c r="O13" s="93"/>
      <c r="P13" s="92"/>
      <c r="Q13" s="93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4"/>
      <c r="AJ13" s="94"/>
      <c r="AK13" s="94"/>
      <c r="AL13" s="94"/>
      <c r="AM13" s="94"/>
      <c r="AN13" s="94"/>
      <c r="AO13" s="94"/>
      <c r="AP13" s="94"/>
      <c r="AQ13" s="94"/>
      <c r="AR13" s="94"/>
      <c r="AS13" s="94"/>
      <c r="AT13" s="94"/>
      <c r="AU13" s="94"/>
      <c r="AV13" s="94"/>
      <c r="AW13" s="94"/>
      <c r="AX13" s="94"/>
      <c r="AY13" s="94"/>
      <c r="AZ13" s="94"/>
      <c r="BA13" s="94"/>
      <c r="BB13" s="94"/>
      <c r="BC13" s="94"/>
      <c r="BD13" s="94"/>
      <c r="BE13" s="94"/>
      <c r="BF13" s="94"/>
      <c r="BG13" s="94"/>
      <c r="BH13" s="94"/>
      <c r="BI13" s="94"/>
      <c r="BJ13" s="94"/>
      <c r="BK13" s="94"/>
      <c r="BL13" s="94"/>
      <c r="BM13" s="94"/>
      <c r="BN13" s="94"/>
      <c r="BO13" s="94"/>
      <c r="BP13" s="94"/>
      <c r="BQ13" s="94"/>
      <c r="BR13" s="94"/>
      <c r="BS13" s="94"/>
      <c r="BT13" s="94"/>
      <c r="BU13" s="94"/>
      <c r="BV13" s="94"/>
      <c r="BW13" s="94"/>
      <c r="BX13" s="94"/>
      <c r="BY13" s="94"/>
      <c r="BZ13" s="94"/>
      <c r="CA13" s="94"/>
      <c r="CB13" s="94"/>
      <c r="CC13" s="94"/>
      <c r="CD13" s="94"/>
      <c r="CE13" s="94"/>
      <c r="CF13" s="94"/>
      <c r="CG13" s="94"/>
      <c r="CH13" s="94"/>
      <c r="CI13" s="94"/>
      <c r="CJ13" s="94"/>
      <c r="CK13" s="94"/>
      <c r="CL13" s="94"/>
      <c r="CM13" s="94"/>
      <c r="CN13" s="94"/>
      <c r="CO13" s="94"/>
      <c r="CP13" s="94"/>
      <c r="CQ13" s="94"/>
      <c r="CR13" s="94"/>
      <c r="CS13" s="94"/>
      <c r="CT13" s="94"/>
      <c r="CU13" s="94"/>
      <c r="CV13" s="94"/>
      <c r="CW13" s="94"/>
      <c r="CX13" s="94"/>
      <c r="CY13" s="94"/>
      <c r="CZ13" s="94"/>
      <c r="DA13" s="94"/>
      <c r="DB13" s="94"/>
      <c r="DC13" s="94"/>
      <c r="DD13" s="94"/>
      <c r="DE13" s="94"/>
      <c r="DF13" s="94"/>
      <c r="DG13" s="94"/>
      <c r="DH13" s="94"/>
      <c r="DI13" s="94"/>
      <c r="DJ13" s="94"/>
      <c r="DK13" s="94"/>
      <c r="DL13" s="94"/>
      <c r="DM13" s="94"/>
      <c r="DN13" s="94"/>
      <c r="DO13" s="94"/>
      <c r="DP13" s="94"/>
      <c r="DQ13" s="94"/>
      <c r="DR13" s="94"/>
      <c r="DS13" s="94"/>
      <c r="DT13" s="94"/>
      <c r="DU13" s="94"/>
      <c r="DV13" s="94"/>
      <c r="DW13" s="94"/>
      <c r="DX13" s="94"/>
      <c r="DY13" s="94"/>
      <c r="DZ13" s="94"/>
      <c r="EA13" s="94"/>
      <c r="EB13" s="94"/>
      <c r="EC13" s="94"/>
      <c r="ED13" s="94"/>
      <c r="EE13" s="94"/>
      <c r="EF13" s="94"/>
      <c r="EG13" s="94"/>
      <c r="EH13" s="94"/>
      <c r="EI13" s="94"/>
      <c r="EJ13" s="94"/>
      <c r="EK13" s="94"/>
      <c r="EL13" s="94"/>
      <c r="EM13" s="94"/>
      <c r="EN13" s="94"/>
      <c r="EO13" s="94"/>
      <c r="EP13" s="94"/>
      <c r="EQ13" s="94"/>
      <c r="ER13" s="94"/>
      <c r="ES13" s="94"/>
      <c r="ET13" s="94"/>
      <c r="EU13" s="94"/>
      <c r="EV13" s="94"/>
      <c r="EW13" s="94"/>
      <c r="EX13" s="94"/>
      <c r="EY13" s="94"/>
      <c r="EZ13" s="94"/>
      <c r="FA13" s="94"/>
      <c r="FB13" s="94"/>
      <c r="FC13" s="94"/>
      <c r="FD13" s="94"/>
      <c r="FE13" s="94"/>
      <c r="FF13" s="94"/>
      <c r="FG13" s="94"/>
      <c r="FH13" s="94"/>
      <c r="FI13" s="94"/>
      <c r="FJ13" s="94"/>
      <c r="FK13" s="94"/>
      <c r="FL13" s="94"/>
      <c r="FM13" s="94"/>
      <c r="FN13" s="94"/>
      <c r="FO13" s="94"/>
      <c r="FP13" s="94"/>
      <c r="FQ13" s="94"/>
      <c r="FR13" s="94"/>
      <c r="FS13" s="94"/>
      <c r="FT13" s="94"/>
      <c r="FU13" s="94"/>
      <c r="FV13" s="94"/>
      <c r="FW13" s="94"/>
      <c r="FX13" s="94"/>
      <c r="FY13" s="94"/>
      <c r="FZ13" s="94"/>
      <c r="GA13" s="94"/>
      <c r="GB13" s="94"/>
      <c r="GC13" s="94"/>
      <c r="GD13" s="94"/>
      <c r="GE13" s="94"/>
      <c r="GF13" s="94"/>
      <c r="GG13" s="94"/>
      <c r="GH13" s="94"/>
      <c r="GI13" s="94"/>
      <c r="GJ13" s="94"/>
      <c r="GK13" s="94"/>
      <c r="GL13" s="94"/>
      <c r="GM13" s="94"/>
      <c r="GN13" s="94"/>
      <c r="GO13" s="94"/>
      <c r="GP13" s="94"/>
      <c r="GQ13" s="94"/>
      <c r="GR13" s="94"/>
      <c r="GS13" s="94"/>
      <c r="GT13" s="94"/>
      <c r="GU13" s="94"/>
      <c r="GV13" s="94"/>
      <c r="GW13" s="94"/>
      <c r="GX13" s="94"/>
      <c r="GY13" s="94"/>
      <c r="GZ13" s="94"/>
      <c r="HA13" s="94"/>
      <c r="HB13" s="94"/>
      <c r="HC13" s="94"/>
      <c r="HD13" s="94"/>
      <c r="HE13" s="94"/>
      <c r="HF13" s="94"/>
      <c r="HG13" s="94"/>
      <c r="HH13" s="94"/>
      <c r="HI13" s="94"/>
      <c r="HJ13" s="94"/>
      <c r="HK13" s="94"/>
      <c r="HL13" s="94"/>
      <c r="HM13" s="94"/>
      <c r="HN13" s="94"/>
      <c r="HO13" s="94"/>
      <c r="HP13" s="94"/>
      <c r="HQ13" s="94"/>
      <c r="HR13" s="94"/>
      <c r="HS13" s="94"/>
      <c r="HT13" s="94"/>
      <c r="HU13" s="94"/>
      <c r="HV13" s="94"/>
      <c r="HW13" s="94"/>
      <c r="HX13" s="94"/>
      <c r="HY13" s="94"/>
      <c r="HZ13" s="94"/>
      <c r="IA13" s="94"/>
      <c r="IB13" s="94"/>
      <c r="IC13" s="94"/>
      <c r="ID13" s="94"/>
      <c r="IE13" s="94"/>
      <c r="IF13" s="94"/>
      <c r="IG13" s="94"/>
      <c r="IH13" s="94"/>
      <c r="II13" s="94"/>
      <c r="IJ13" s="94"/>
      <c r="IK13" s="94"/>
    </row>
    <row r="14" spans="1:245" ht="17.100000000000001" customHeight="1" x14ac:dyDescent="0.2">
      <c r="A14" s="84" t="s">
        <v>80</v>
      </c>
      <c r="B14" s="98" t="s">
        <v>97</v>
      </c>
      <c r="C14" s="86" t="s">
        <v>43</v>
      </c>
      <c r="D14" s="140"/>
      <c r="E14" s="90">
        <v>1</v>
      </c>
      <c r="F14" s="91" t="s">
        <v>6</v>
      </c>
      <c r="G14" s="101"/>
      <c r="H14" s="102"/>
      <c r="I14" s="90"/>
      <c r="J14" s="91"/>
      <c r="K14" s="92"/>
      <c r="L14" s="91"/>
      <c r="M14" s="92" t="s">
        <v>134</v>
      </c>
      <c r="N14" s="92">
        <v>1</v>
      </c>
      <c r="O14" s="92" t="s">
        <v>102</v>
      </c>
      <c r="P14" s="92">
        <v>1</v>
      </c>
      <c r="Q14" s="92" t="s">
        <v>7</v>
      </c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K14" s="94"/>
      <c r="AL14" s="94"/>
      <c r="AM14" s="94"/>
      <c r="AN14" s="94"/>
      <c r="AO14" s="94"/>
      <c r="AP14" s="94"/>
      <c r="AQ14" s="94"/>
      <c r="AR14" s="94"/>
      <c r="AS14" s="94"/>
      <c r="AT14" s="94"/>
      <c r="AU14" s="94"/>
      <c r="AV14" s="94"/>
      <c r="AW14" s="94"/>
      <c r="AX14" s="94"/>
      <c r="AY14" s="94"/>
      <c r="AZ14" s="94"/>
      <c r="BA14" s="94"/>
      <c r="BB14" s="94"/>
      <c r="BC14" s="94"/>
      <c r="BD14" s="94"/>
      <c r="BE14" s="94"/>
      <c r="BF14" s="94"/>
      <c r="BG14" s="94"/>
      <c r="BH14" s="94"/>
      <c r="BI14" s="94"/>
      <c r="BJ14" s="94"/>
      <c r="BK14" s="94"/>
      <c r="BL14" s="94"/>
      <c r="BM14" s="94"/>
      <c r="BN14" s="94"/>
      <c r="BO14" s="94"/>
      <c r="BP14" s="94"/>
      <c r="BQ14" s="94"/>
      <c r="BR14" s="94"/>
      <c r="BS14" s="94"/>
      <c r="BT14" s="94"/>
      <c r="BU14" s="94"/>
      <c r="BV14" s="94"/>
      <c r="BW14" s="94"/>
      <c r="BX14" s="94"/>
      <c r="BY14" s="94"/>
      <c r="BZ14" s="94"/>
      <c r="CA14" s="94"/>
      <c r="CB14" s="94"/>
      <c r="CC14" s="94"/>
      <c r="CD14" s="94"/>
      <c r="CE14" s="94"/>
      <c r="CF14" s="94"/>
      <c r="CG14" s="94"/>
      <c r="CH14" s="94"/>
      <c r="CI14" s="94"/>
      <c r="CJ14" s="94"/>
      <c r="CK14" s="94"/>
      <c r="CL14" s="94"/>
      <c r="CM14" s="94"/>
      <c r="CN14" s="94"/>
      <c r="CO14" s="94"/>
      <c r="CP14" s="94"/>
      <c r="CQ14" s="94"/>
      <c r="CR14" s="94"/>
      <c r="CS14" s="94"/>
      <c r="CT14" s="94"/>
      <c r="CU14" s="94"/>
      <c r="CV14" s="94"/>
      <c r="CW14" s="94"/>
      <c r="CX14" s="94"/>
      <c r="CY14" s="94"/>
      <c r="CZ14" s="94"/>
      <c r="DA14" s="94"/>
      <c r="DB14" s="94"/>
      <c r="DC14" s="94"/>
      <c r="DD14" s="94"/>
      <c r="DE14" s="94"/>
      <c r="DF14" s="94"/>
      <c r="DG14" s="94"/>
      <c r="DH14" s="94"/>
      <c r="DI14" s="94"/>
      <c r="DJ14" s="94"/>
      <c r="DK14" s="94"/>
      <c r="DL14" s="94"/>
      <c r="DM14" s="94"/>
      <c r="DN14" s="94"/>
      <c r="DO14" s="94"/>
      <c r="DP14" s="94"/>
      <c r="DQ14" s="94"/>
      <c r="DR14" s="94"/>
      <c r="DS14" s="94"/>
      <c r="DT14" s="94"/>
      <c r="DU14" s="94"/>
      <c r="DV14" s="94"/>
      <c r="DW14" s="94"/>
      <c r="DX14" s="94"/>
      <c r="DY14" s="94"/>
      <c r="DZ14" s="94"/>
      <c r="EA14" s="94"/>
      <c r="EB14" s="94"/>
      <c r="EC14" s="94"/>
      <c r="ED14" s="94"/>
      <c r="EE14" s="94"/>
      <c r="EF14" s="94"/>
      <c r="EG14" s="94"/>
      <c r="EH14" s="94"/>
      <c r="EI14" s="94"/>
      <c r="EJ14" s="94"/>
      <c r="EK14" s="94"/>
      <c r="EL14" s="94"/>
      <c r="EM14" s="94"/>
      <c r="EN14" s="94"/>
      <c r="EO14" s="94"/>
      <c r="EP14" s="94"/>
      <c r="EQ14" s="94"/>
      <c r="ER14" s="94"/>
      <c r="ES14" s="94"/>
      <c r="ET14" s="94"/>
      <c r="EU14" s="94"/>
      <c r="EV14" s="94"/>
      <c r="EW14" s="94"/>
      <c r="EX14" s="94"/>
      <c r="EY14" s="94"/>
      <c r="EZ14" s="94"/>
      <c r="FA14" s="94"/>
      <c r="FB14" s="94"/>
      <c r="FC14" s="94"/>
      <c r="FD14" s="94"/>
      <c r="FE14" s="94"/>
      <c r="FF14" s="94"/>
      <c r="FG14" s="94"/>
      <c r="FH14" s="94"/>
      <c r="FI14" s="94"/>
      <c r="FJ14" s="94"/>
      <c r="FK14" s="94"/>
      <c r="FL14" s="94"/>
      <c r="FM14" s="94"/>
      <c r="FN14" s="94"/>
      <c r="FO14" s="94"/>
      <c r="FP14" s="94"/>
      <c r="FQ14" s="94"/>
      <c r="FR14" s="94"/>
      <c r="FS14" s="94"/>
      <c r="FT14" s="94"/>
      <c r="FU14" s="94"/>
      <c r="FV14" s="94"/>
      <c r="FW14" s="94"/>
      <c r="FX14" s="94"/>
      <c r="FY14" s="94"/>
      <c r="FZ14" s="94"/>
      <c r="GA14" s="94"/>
      <c r="GB14" s="94"/>
      <c r="GC14" s="94"/>
      <c r="GD14" s="94"/>
      <c r="GE14" s="94"/>
      <c r="GF14" s="94"/>
      <c r="GG14" s="94"/>
      <c r="GH14" s="94"/>
      <c r="GI14" s="94"/>
      <c r="GJ14" s="94"/>
      <c r="GK14" s="94"/>
      <c r="GL14" s="94"/>
      <c r="GM14" s="94"/>
      <c r="GN14" s="94"/>
      <c r="GO14" s="94"/>
      <c r="GP14" s="94"/>
      <c r="GQ14" s="94"/>
      <c r="GR14" s="94"/>
      <c r="GS14" s="94"/>
      <c r="GT14" s="94"/>
      <c r="GU14" s="94"/>
      <c r="GV14" s="94"/>
      <c r="GW14" s="94"/>
      <c r="GX14" s="94"/>
      <c r="GY14" s="94"/>
      <c r="GZ14" s="94"/>
      <c r="HA14" s="94"/>
      <c r="HB14" s="94"/>
      <c r="HC14" s="94"/>
      <c r="HD14" s="94"/>
      <c r="HE14" s="94"/>
      <c r="HF14" s="94"/>
      <c r="HG14" s="94"/>
      <c r="HH14" s="94"/>
      <c r="HI14" s="94"/>
      <c r="HJ14" s="94"/>
      <c r="HK14" s="94"/>
      <c r="HL14" s="94"/>
      <c r="HM14" s="94"/>
      <c r="HN14" s="94"/>
      <c r="HO14" s="94"/>
      <c r="HP14" s="94"/>
      <c r="HQ14" s="94"/>
      <c r="HR14" s="94"/>
      <c r="HS14" s="94"/>
      <c r="HT14" s="94"/>
      <c r="HU14" s="94"/>
      <c r="HV14" s="94"/>
      <c r="HW14" s="94"/>
      <c r="HX14" s="94"/>
      <c r="HY14" s="94"/>
      <c r="HZ14" s="94"/>
      <c r="IA14" s="94"/>
      <c r="IB14" s="94"/>
      <c r="IC14" s="94"/>
      <c r="ID14" s="94"/>
      <c r="IE14" s="94"/>
      <c r="IF14" s="94"/>
      <c r="IG14" s="94"/>
      <c r="IH14" s="94"/>
      <c r="II14" s="94"/>
      <c r="IJ14" s="94"/>
      <c r="IK14" s="94"/>
    </row>
    <row r="15" spans="1:245" ht="17.100000000000001" customHeight="1" x14ac:dyDescent="0.2">
      <c r="A15" s="84" t="s">
        <v>80</v>
      </c>
      <c r="B15" s="98" t="s">
        <v>172</v>
      </c>
      <c r="C15" s="86" t="s">
        <v>43</v>
      </c>
      <c r="D15" s="140"/>
      <c r="E15" s="90">
        <v>2</v>
      </c>
      <c r="F15" s="91" t="s">
        <v>4</v>
      </c>
      <c r="G15" s="101"/>
      <c r="H15" s="102"/>
      <c r="I15" s="90"/>
      <c r="J15" s="91"/>
      <c r="K15" s="92"/>
      <c r="L15" s="100"/>
      <c r="M15" s="92" t="s">
        <v>134</v>
      </c>
      <c r="N15" s="92">
        <v>1</v>
      </c>
      <c r="O15" s="93" t="s">
        <v>4</v>
      </c>
      <c r="P15" s="92">
        <v>1</v>
      </c>
      <c r="Q15" s="93" t="s">
        <v>102</v>
      </c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4"/>
      <c r="AH15" s="94"/>
      <c r="AI15" s="94"/>
      <c r="AJ15" s="94"/>
      <c r="AK15" s="94"/>
      <c r="AL15" s="94"/>
      <c r="AM15" s="94"/>
      <c r="AN15" s="94"/>
      <c r="AO15" s="94"/>
      <c r="AP15" s="94"/>
      <c r="AQ15" s="94"/>
      <c r="AR15" s="94"/>
      <c r="AS15" s="94"/>
      <c r="AT15" s="94"/>
      <c r="AU15" s="94"/>
      <c r="AV15" s="94"/>
      <c r="AW15" s="94"/>
      <c r="AX15" s="94"/>
      <c r="AY15" s="94"/>
      <c r="AZ15" s="94"/>
      <c r="BA15" s="94"/>
      <c r="BB15" s="94"/>
      <c r="BC15" s="94"/>
      <c r="BD15" s="94"/>
      <c r="BE15" s="94"/>
      <c r="BF15" s="94"/>
      <c r="BG15" s="94"/>
      <c r="BH15" s="94"/>
      <c r="BI15" s="94"/>
      <c r="BJ15" s="94"/>
      <c r="BK15" s="94"/>
      <c r="BL15" s="94"/>
      <c r="BM15" s="94"/>
      <c r="BN15" s="94"/>
      <c r="BO15" s="94"/>
      <c r="BP15" s="94"/>
      <c r="BQ15" s="94"/>
      <c r="BR15" s="94"/>
      <c r="BS15" s="94"/>
      <c r="BT15" s="94"/>
      <c r="BU15" s="94"/>
      <c r="BV15" s="94"/>
      <c r="BW15" s="94"/>
      <c r="BX15" s="94"/>
      <c r="BY15" s="94"/>
      <c r="BZ15" s="94"/>
      <c r="CA15" s="94"/>
      <c r="CB15" s="94"/>
      <c r="CC15" s="94"/>
      <c r="CD15" s="94"/>
      <c r="CE15" s="94"/>
      <c r="CF15" s="94"/>
      <c r="CG15" s="94"/>
      <c r="CH15" s="94"/>
      <c r="CI15" s="94"/>
      <c r="CJ15" s="94"/>
      <c r="CK15" s="94"/>
      <c r="CL15" s="94"/>
      <c r="CM15" s="94"/>
      <c r="CN15" s="94"/>
      <c r="CO15" s="94"/>
      <c r="CP15" s="94"/>
      <c r="CQ15" s="94"/>
      <c r="CR15" s="94"/>
      <c r="CS15" s="94"/>
      <c r="CT15" s="94"/>
      <c r="CU15" s="94"/>
      <c r="CV15" s="94"/>
      <c r="CW15" s="94"/>
      <c r="CX15" s="94"/>
      <c r="CY15" s="94"/>
      <c r="CZ15" s="94"/>
      <c r="DA15" s="94"/>
      <c r="DB15" s="94"/>
      <c r="DC15" s="94"/>
      <c r="DD15" s="94"/>
      <c r="DE15" s="94"/>
      <c r="DF15" s="94"/>
      <c r="DG15" s="94"/>
      <c r="DH15" s="94"/>
      <c r="DI15" s="94"/>
      <c r="DJ15" s="94"/>
      <c r="DK15" s="94"/>
      <c r="DL15" s="94"/>
      <c r="DM15" s="94"/>
      <c r="DN15" s="94"/>
      <c r="DO15" s="94"/>
      <c r="DP15" s="94"/>
      <c r="DQ15" s="94"/>
      <c r="DR15" s="94"/>
      <c r="DS15" s="94"/>
      <c r="DT15" s="94"/>
      <c r="DU15" s="94"/>
      <c r="DV15" s="94"/>
      <c r="DW15" s="94"/>
      <c r="DX15" s="94"/>
      <c r="DY15" s="94"/>
      <c r="DZ15" s="94"/>
      <c r="EA15" s="94"/>
      <c r="EB15" s="94"/>
      <c r="EC15" s="94"/>
      <c r="ED15" s="94"/>
      <c r="EE15" s="94"/>
      <c r="EF15" s="94"/>
      <c r="EG15" s="94"/>
      <c r="EH15" s="94"/>
      <c r="EI15" s="94"/>
      <c r="EJ15" s="94"/>
      <c r="EK15" s="94"/>
      <c r="EL15" s="94"/>
      <c r="EM15" s="94"/>
      <c r="EN15" s="94"/>
      <c r="EO15" s="94"/>
      <c r="EP15" s="94"/>
      <c r="EQ15" s="94"/>
      <c r="ER15" s="94"/>
      <c r="ES15" s="94"/>
      <c r="ET15" s="94"/>
      <c r="EU15" s="94"/>
      <c r="EV15" s="94"/>
      <c r="EW15" s="94"/>
      <c r="EX15" s="94"/>
      <c r="EY15" s="94"/>
      <c r="EZ15" s="94"/>
      <c r="FA15" s="94"/>
      <c r="FB15" s="94"/>
      <c r="FC15" s="94"/>
      <c r="FD15" s="94"/>
      <c r="FE15" s="94"/>
      <c r="FF15" s="94"/>
      <c r="FG15" s="94"/>
      <c r="FH15" s="94"/>
      <c r="FI15" s="94"/>
      <c r="FJ15" s="94"/>
      <c r="FK15" s="94"/>
      <c r="FL15" s="94"/>
      <c r="FM15" s="94"/>
      <c r="FN15" s="94"/>
      <c r="FO15" s="94"/>
      <c r="FP15" s="94"/>
      <c r="FQ15" s="94"/>
      <c r="FR15" s="94"/>
      <c r="FS15" s="94"/>
      <c r="FT15" s="94"/>
      <c r="FU15" s="94"/>
      <c r="FV15" s="94"/>
      <c r="FW15" s="94"/>
      <c r="FX15" s="94"/>
      <c r="FY15" s="94"/>
      <c r="FZ15" s="94"/>
      <c r="GA15" s="94"/>
      <c r="GB15" s="94"/>
      <c r="GC15" s="94"/>
      <c r="GD15" s="94"/>
      <c r="GE15" s="94"/>
      <c r="GF15" s="94"/>
      <c r="GG15" s="94"/>
      <c r="GH15" s="94"/>
      <c r="GI15" s="94"/>
      <c r="GJ15" s="94"/>
      <c r="GK15" s="94"/>
      <c r="GL15" s="94"/>
      <c r="GM15" s="94"/>
      <c r="GN15" s="94"/>
      <c r="GO15" s="94"/>
      <c r="GP15" s="94"/>
      <c r="GQ15" s="94"/>
      <c r="GR15" s="94"/>
      <c r="GS15" s="94"/>
      <c r="GT15" s="94"/>
      <c r="GU15" s="94"/>
      <c r="GV15" s="94"/>
      <c r="GW15" s="94"/>
      <c r="GX15" s="94"/>
      <c r="GY15" s="94"/>
      <c r="GZ15" s="94"/>
      <c r="HA15" s="94"/>
      <c r="HB15" s="94"/>
      <c r="HC15" s="94"/>
      <c r="HD15" s="94"/>
      <c r="HE15" s="94"/>
      <c r="HF15" s="94"/>
      <c r="HG15" s="94"/>
      <c r="HH15" s="94"/>
      <c r="HI15" s="94"/>
      <c r="HJ15" s="94"/>
      <c r="HK15" s="94"/>
      <c r="HL15" s="94"/>
      <c r="HM15" s="94"/>
      <c r="HN15" s="94"/>
      <c r="HO15" s="94"/>
      <c r="HP15" s="94"/>
      <c r="HQ15" s="94"/>
      <c r="HR15" s="94"/>
      <c r="HS15" s="94"/>
      <c r="HT15" s="94"/>
      <c r="HU15" s="94"/>
      <c r="HV15" s="94"/>
      <c r="HW15" s="94"/>
      <c r="HX15" s="94"/>
      <c r="HY15" s="94"/>
      <c r="HZ15" s="94"/>
      <c r="IA15" s="94"/>
      <c r="IB15" s="94"/>
      <c r="IC15" s="94"/>
      <c r="ID15" s="94"/>
      <c r="IE15" s="94"/>
      <c r="IF15" s="94"/>
      <c r="IG15" s="94"/>
      <c r="IH15" s="94"/>
      <c r="II15" s="94"/>
      <c r="IJ15" s="94"/>
      <c r="IK15" s="94"/>
    </row>
    <row r="16" spans="1:245" s="112" customFormat="1" ht="15.75" customHeight="1" x14ac:dyDescent="0.2">
      <c r="A16" s="103" t="s">
        <v>80</v>
      </c>
      <c r="B16" s="104" t="s">
        <v>99</v>
      </c>
      <c r="C16" s="105" t="s">
        <v>43</v>
      </c>
      <c r="D16" s="141"/>
      <c r="E16" s="106">
        <v>1</v>
      </c>
      <c r="F16" s="107" t="s">
        <v>7</v>
      </c>
      <c r="G16" s="108"/>
      <c r="H16" s="109"/>
      <c r="I16" s="106">
        <v>1</v>
      </c>
      <c r="J16" s="107" t="s">
        <v>17</v>
      </c>
      <c r="K16" s="110">
        <v>1</v>
      </c>
      <c r="L16" s="107" t="s">
        <v>14</v>
      </c>
      <c r="M16" s="110"/>
      <c r="N16" s="110"/>
      <c r="O16" s="110"/>
      <c r="P16" s="110"/>
      <c r="Q16" s="110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  <c r="AG16" s="111"/>
      <c r="AH16" s="111"/>
      <c r="AI16" s="111"/>
      <c r="AJ16" s="111"/>
      <c r="AK16" s="111"/>
      <c r="AL16" s="111"/>
      <c r="AM16" s="111"/>
      <c r="AN16" s="111"/>
      <c r="AO16" s="111"/>
      <c r="AP16" s="111"/>
      <c r="AQ16" s="111"/>
      <c r="AR16" s="111"/>
      <c r="AS16" s="111"/>
      <c r="AT16" s="111"/>
      <c r="AU16" s="111"/>
      <c r="AV16" s="111"/>
      <c r="AW16" s="111"/>
      <c r="AX16" s="111"/>
      <c r="AY16" s="111"/>
      <c r="AZ16" s="111"/>
      <c r="BA16" s="111"/>
      <c r="BB16" s="111"/>
      <c r="BC16" s="111"/>
      <c r="BD16" s="111"/>
      <c r="BE16" s="111"/>
      <c r="BF16" s="111"/>
      <c r="BG16" s="111"/>
      <c r="BH16" s="111"/>
      <c r="BI16" s="111"/>
      <c r="BJ16" s="111"/>
      <c r="BK16" s="111"/>
      <c r="BL16" s="111"/>
      <c r="BM16" s="111"/>
      <c r="BN16" s="111"/>
      <c r="BO16" s="111"/>
      <c r="BP16" s="111"/>
      <c r="BQ16" s="111"/>
      <c r="BR16" s="111"/>
      <c r="BS16" s="111"/>
      <c r="BT16" s="111"/>
      <c r="BU16" s="111"/>
      <c r="BV16" s="111"/>
      <c r="BW16" s="111"/>
      <c r="BX16" s="111"/>
      <c r="BY16" s="111"/>
      <c r="BZ16" s="111"/>
      <c r="CA16" s="111"/>
      <c r="CB16" s="111"/>
      <c r="CC16" s="111"/>
      <c r="CD16" s="111"/>
      <c r="CE16" s="111"/>
      <c r="CF16" s="111"/>
      <c r="CG16" s="111"/>
      <c r="CH16" s="111"/>
      <c r="CI16" s="111"/>
      <c r="CJ16" s="111"/>
      <c r="CK16" s="111"/>
      <c r="CL16" s="111"/>
      <c r="CM16" s="111"/>
      <c r="CN16" s="111"/>
      <c r="CO16" s="111"/>
      <c r="CP16" s="111"/>
      <c r="CQ16" s="111"/>
      <c r="CR16" s="111"/>
      <c r="CS16" s="111"/>
      <c r="CT16" s="111"/>
      <c r="CU16" s="111"/>
      <c r="CV16" s="111"/>
      <c r="CW16" s="111"/>
      <c r="CX16" s="111"/>
      <c r="CY16" s="111"/>
      <c r="CZ16" s="111"/>
      <c r="DA16" s="111"/>
      <c r="DB16" s="111"/>
      <c r="DC16" s="111"/>
      <c r="DD16" s="111"/>
      <c r="DE16" s="111"/>
      <c r="DF16" s="111"/>
      <c r="DG16" s="111"/>
      <c r="DH16" s="111"/>
      <c r="DI16" s="111"/>
      <c r="DJ16" s="111"/>
      <c r="DK16" s="111"/>
      <c r="DL16" s="111"/>
      <c r="DM16" s="111"/>
      <c r="DN16" s="111"/>
      <c r="DO16" s="111"/>
      <c r="DP16" s="111"/>
      <c r="DQ16" s="111"/>
      <c r="DR16" s="111"/>
      <c r="DS16" s="111"/>
      <c r="DT16" s="111"/>
      <c r="DU16" s="111"/>
      <c r="DV16" s="111"/>
      <c r="DW16" s="111"/>
      <c r="DX16" s="111"/>
      <c r="DY16" s="111"/>
      <c r="DZ16" s="111"/>
      <c r="EA16" s="111"/>
      <c r="EB16" s="111"/>
      <c r="EC16" s="111"/>
      <c r="ED16" s="111"/>
      <c r="EE16" s="111"/>
      <c r="EF16" s="111"/>
      <c r="EG16" s="111"/>
      <c r="EH16" s="111"/>
      <c r="EI16" s="111"/>
      <c r="EJ16" s="111"/>
      <c r="EK16" s="111"/>
      <c r="EL16" s="111"/>
      <c r="EM16" s="111"/>
      <c r="EN16" s="111"/>
      <c r="EO16" s="111"/>
      <c r="EP16" s="111"/>
      <c r="EQ16" s="111"/>
      <c r="ER16" s="111"/>
      <c r="ES16" s="111"/>
      <c r="ET16" s="111"/>
      <c r="EU16" s="111"/>
      <c r="EV16" s="111"/>
      <c r="EW16" s="111"/>
      <c r="EX16" s="111"/>
      <c r="EY16" s="111"/>
      <c r="EZ16" s="111"/>
      <c r="FA16" s="111"/>
      <c r="FB16" s="111"/>
      <c r="FC16" s="111"/>
      <c r="FD16" s="111"/>
      <c r="FE16" s="111"/>
      <c r="FF16" s="111"/>
      <c r="FG16" s="111"/>
      <c r="FH16" s="111"/>
      <c r="FI16" s="111"/>
      <c r="FJ16" s="111"/>
      <c r="FK16" s="111"/>
      <c r="FL16" s="111"/>
      <c r="FM16" s="111"/>
      <c r="FN16" s="111"/>
      <c r="FO16" s="111"/>
      <c r="FP16" s="111"/>
      <c r="FQ16" s="111"/>
      <c r="FR16" s="111"/>
      <c r="FS16" s="111"/>
      <c r="FT16" s="111"/>
      <c r="FU16" s="111"/>
      <c r="FV16" s="111"/>
      <c r="FW16" s="111"/>
      <c r="FX16" s="111"/>
      <c r="FY16" s="111"/>
      <c r="FZ16" s="111"/>
      <c r="GA16" s="111"/>
      <c r="GB16" s="111"/>
      <c r="GC16" s="111"/>
      <c r="GD16" s="111"/>
      <c r="GE16" s="111"/>
      <c r="GF16" s="111"/>
      <c r="GG16" s="111"/>
      <c r="GH16" s="111"/>
      <c r="GI16" s="111"/>
      <c r="GJ16" s="111"/>
      <c r="GK16" s="111"/>
      <c r="GL16" s="111"/>
      <c r="GM16" s="111"/>
      <c r="GN16" s="111"/>
      <c r="GO16" s="111"/>
      <c r="GP16" s="111"/>
      <c r="GQ16" s="111"/>
      <c r="GR16" s="111"/>
      <c r="GS16" s="111"/>
      <c r="GT16" s="111"/>
      <c r="GU16" s="111"/>
      <c r="GV16" s="111"/>
      <c r="GW16" s="111"/>
      <c r="GX16" s="111"/>
      <c r="GY16" s="111"/>
      <c r="GZ16" s="111"/>
      <c r="HA16" s="111"/>
      <c r="HB16" s="111"/>
      <c r="HC16" s="111"/>
      <c r="HD16" s="111"/>
      <c r="HE16" s="111"/>
      <c r="HF16" s="111"/>
      <c r="HG16" s="111"/>
      <c r="HH16" s="111"/>
      <c r="HI16" s="111"/>
      <c r="HJ16" s="111"/>
      <c r="HK16" s="111"/>
      <c r="HL16" s="111"/>
      <c r="HM16" s="111"/>
      <c r="HN16" s="111"/>
      <c r="HO16" s="111"/>
      <c r="HP16" s="111"/>
      <c r="HQ16" s="111"/>
      <c r="HR16" s="111"/>
      <c r="HS16" s="111"/>
      <c r="HT16" s="111"/>
      <c r="HU16" s="111"/>
      <c r="HV16" s="111"/>
      <c r="HW16" s="111"/>
      <c r="HX16" s="111"/>
      <c r="HY16" s="111"/>
      <c r="HZ16" s="111"/>
      <c r="IA16" s="111"/>
      <c r="IB16" s="111"/>
      <c r="IC16" s="111"/>
      <c r="ID16" s="111"/>
      <c r="IE16" s="111"/>
      <c r="IF16" s="111"/>
      <c r="IG16" s="111"/>
      <c r="IH16" s="111"/>
      <c r="II16" s="111"/>
      <c r="IJ16" s="111"/>
      <c r="IK16" s="111"/>
    </row>
  </sheetData>
  <conditionalFormatting sqref="C2:D16">
    <cfRule type="containsText" dxfId="3" priority="1" stopIfTrue="1" operator="containsText" text="3+">
      <formula>NOT(ISERROR(FIND(UPPER("3+"),UPPER(C2))))</formula>
      <formula>"3+"</formula>
    </cfRule>
    <cfRule type="containsText" dxfId="2" priority="2" stopIfTrue="1" operator="containsText" text="1+">
      <formula>NOT(ISERROR(FIND(UPPER("1+"),UPPER(C2))))</formula>
      <formula>"1+"</formula>
    </cfRule>
    <cfRule type="containsText" dxfId="1" priority="3" stopIfTrue="1" operator="containsText" text="1-4">
      <formula>NOT(ISERROR(FIND(UPPER("1-4"),UPPER(C2))))</formula>
      <formula>"1-4"</formula>
    </cfRule>
    <cfRule type="containsText" dxfId="0" priority="4" stopIfTrue="1" operator="containsText" text="1-2">
      <formula>NOT(ISERROR(FIND(UPPER("1-2"),UPPER(C2))))</formula>
      <formula>"1-2"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5"/>
  <sheetViews>
    <sheetView showGridLines="0" workbookViewId="0"/>
  </sheetViews>
  <sheetFormatPr defaultColWidth="6.59765625" defaultRowHeight="15" customHeight="1" x14ac:dyDescent="0.2"/>
  <cols>
    <col min="1" max="1" width="20.59765625" style="23" customWidth="1"/>
    <col min="2" max="2" width="9" style="23" customWidth="1"/>
    <col min="3" max="3" width="15.69921875" style="23" customWidth="1"/>
    <col min="4" max="4" width="6.09765625" style="23" customWidth="1"/>
    <col min="5" max="256" width="6.59765625" style="23" customWidth="1"/>
  </cols>
  <sheetData>
    <row r="1" spans="1:5" ht="17.100000000000001" customHeight="1" x14ac:dyDescent="0.25">
      <c r="A1" s="24" t="s">
        <v>1</v>
      </c>
      <c r="B1" s="25" t="s">
        <v>0</v>
      </c>
      <c r="C1" s="25" t="s">
        <v>100</v>
      </c>
      <c r="D1" s="1" t="s">
        <v>101</v>
      </c>
      <c r="E1" s="6"/>
    </row>
    <row r="2" spans="1:5" ht="17.100000000000001" customHeight="1" x14ac:dyDescent="0.25">
      <c r="A2" s="26" t="s">
        <v>102</v>
      </c>
      <c r="B2" s="7" t="s">
        <v>103</v>
      </c>
      <c r="C2" s="27" t="s">
        <v>104</v>
      </c>
      <c r="D2" s="28"/>
      <c r="E2" s="6"/>
    </row>
    <row r="3" spans="1:5" ht="17.100000000000001" customHeight="1" x14ac:dyDescent="0.25">
      <c r="A3" s="5" t="s">
        <v>17</v>
      </c>
      <c r="B3" s="13" t="s">
        <v>103</v>
      </c>
      <c r="C3" s="13" t="s">
        <v>105</v>
      </c>
      <c r="D3" s="29"/>
      <c r="E3" s="6"/>
    </row>
    <row r="4" spans="1:5" ht="17.100000000000001" customHeight="1" x14ac:dyDescent="0.25">
      <c r="A4" s="5" t="s">
        <v>14</v>
      </c>
      <c r="B4" s="13" t="s">
        <v>103</v>
      </c>
      <c r="C4" s="13" t="s">
        <v>106</v>
      </c>
      <c r="D4" s="29"/>
      <c r="E4" s="6"/>
    </row>
    <row r="5" spans="1:5" ht="17.100000000000001" customHeight="1" x14ac:dyDescent="0.25">
      <c r="A5" s="5" t="s">
        <v>107</v>
      </c>
      <c r="B5" s="13" t="s">
        <v>103</v>
      </c>
      <c r="C5" s="13" t="s">
        <v>108</v>
      </c>
      <c r="D5" s="29"/>
      <c r="E5" s="6"/>
    </row>
    <row r="6" spans="1:5" ht="17.100000000000001" customHeight="1" x14ac:dyDescent="0.25">
      <c r="A6" s="5" t="s">
        <v>18</v>
      </c>
      <c r="B6" s="13" t="s">
        <v>103</v>
      </c>
      <c r="C6" s="13" t="s">
        <v>109</v>
      </c>
      <c r="D6" s="29"/>
      <c r="E6" s="6"/>
    </row>
    <row r="7" spans="1:5" ht="17.100000000000001" customHeight="1" x14ac:dyDescent="0.25">
      <c r="A7" s="5" t="s">
        <v>67</v>
      </c>
      <c r="B7" s="13" t="s">
        <v>103</v>
      </c>
      <c r="C7" s="29"/>
      <c r="D7" s="6"/>
      <c r="E7" s="6"/>
    </row>
    <row r="8" spans="1:5" ht="17.100000000000001" customHeight="1" x14ac:dyDescent="0.25">
      <c r="A8" s="5" t="s">
        <v>61</v>
      </c>
      <c r="B8" s="13" t="s">
        <v>103</v>
      </c>
      <c r="C8" s="29"/>
      <c r="D8" s="6"/>
      <c r="E8" s="6"/>
    </row>
    <row r="9" spans="1:5" ht="17.100000000000001" customHeight="1" x14ac:dyDescent="0.25">
      <c r="A9" s="5" t="s">
        <v>59</v>
      </c>
      <c r="B9" s="13" t="s">
        <v>103</v>
      </c>
      <c r="C9" s="29"/>
      <c r="D9" s="6"/>
      <c r="E9" s="6"/>
    </row>
    <row r="10" spans="1:5" ht="17.100000000000001" customHeight="1" x14ac:dyDescent="0.25">
      <c r="A10" s="5" t="s">
        <v>77</v>
      </c>
      <c r="B10" s="13" t="s">
        <v>103</v>
      </c>
      <c r="C10" s="29"/>
      <c r="D10" s="6"/>
      <c r="E10" s="6"/>
    </row>
    <row r="11" spans="1:5" ht="17.100000000000001" customHeight="1" x14ac:dyDescent="0.25">
      <c r="A11" s="5" t="s">
        <v>84</v>
      </c>
      <c r="B11" s="13" t="s">
        <v>103</v>
      </c>
      <c r="C11" s="29"/>
      <c r="D11" s="6"/>
      <c r="E11" s="6"/>
    </row>
    <row r="12" spans="1:5" ht="17.100000000000001" customHeight="1" x14ac:dyDescent="0.25">
      <c r="A12" s="5" t="s">
        <v>90</v>
      </c>
      <c r="B12" s="13" t="s">
        <v>103</v>
      </c>
      <c r="C12" s="29"/>
      <c r="D12" s="6"/>
      <c r="E12" s="6"/>
    </row>
    <row r="13" spans="1:5" ht="17.100000000000001" customHeight="1" x14ac:dyDescent="0.25">
      <c r="A13" s="5" t="s">
        <v>87</v>
      </c>
      <c r="B13" s="13" t="s">
        <v>103</v>
      </c>
      <c r="C13" s="29"/>
      <c r="D13" s="6"/>
      <c r="E13" s="6"/>
    </row>
    <row r="14" spans="1:5" ht="17.100000000000001" customHeight="1" x14ac:dyDescent="0.25">
      <c r="A14" s="5" t="s">
        <v>98</v>
      </c>
      <c r="B14" s="13" t="s">
        <v>103</v>
      </c>
      <c r="C14" s="29"/>
      <c r="D14" s="6"/>
      <c r="E14" s="6"/>
    </row>
    <row r="15" spans="1:5" ht="17.100000000000001" customHeight="1" x14ac:dyDescent="0.25">
      <c r="A15" s="5" t="s">
        <v>96</v>
      </c>
      <c r="B15" s="13" t="s">
        <v>103</v>
      </c>
      <c r="C15" s="29"/>
      <c r="D15" s="6"/>
      <c r="E15" s="6"/>
    </row>
    <row r="16" spans="1:5" ht="17.100000000000001" customHeight="1" x14ac:dyDescent="0.25">
      <c r="A16" s="5" t="s">
        <v>110</v>
      </c>
      <c r="B16" s="13" t="s">
        <v>103</v>
      </c>
      <c r="C16" s="29"/>
      <c r="D16" s="6"/>
      <c r="E16" s="6"/>
    </row>
    <row r="17" spans="1:5" ht="17.100000000000001" customHeight="1" x14ac:dyDescent="0.25">
      <c r="A17" s="5" t="s">
        <v>33</v>
      </c>
      <c r="B17" s="13" t="s">
        <v>103</v>
      </c>
      <c r="C17" s="29"/>
      <c r="D17" s="6"/>
      <c r="E17" s="6"/>
    </row>
    <row r="18" spans="1:5" ht="17.100000000000001" customHeight="1" x14ac:dyDescent="0.25">
      <c r="A18" s="5" t="s">
        <v>34</v>
      </c>
      <c r="B18" s="13" t="s">
        <v>103</v>
      </c>
      <c r="C18" s="29"/>
      <c r="D18" s="6"/>
      <c r="E18" s="6"/>
    </row>
    <row r="19" spans="1:5" ht="17.100000000000001" customHeight="1" x14ac:dyDescent="0.25">
      <c r="A19" s="5" t="s">
        <v>37</v>
      </c>
      <c r="B19" s="13" t="s">
        <v>103</v>
      </c>
      <c r="C19" s="29"/>
      <c r="D19" s="6"/>
      <c r="E19" s="6"/>
    </row>
    <row r="20" spans="1:5" ht="17.100000000000001" customHeight="1" x14ac:dyDescent="0.25">
      <c r="A20" s="30" t="s">
        <v>11</v>
      </c>
      <c r="B20" s="31" t="s">
        <v>103</v>
      </c>
      <c r="C20" s="31" t="s">
        <v>111</v>
      </c>
      <c r="D20" s="32"/>
      <c r="E20" s="6"/>
    </row>
    <row r="21" spans="1:5" ht="17.100000000000001" customHeight="1" x14ac:dyDescent="0.25">
      <c r="A21" s="33" t="s">
        <v>7</v>
      </c>
      <c r="B21" s="7" t="s">
        <v>112</v>
      </c>
      <c r="C21" s="7" t="s">
        <v>113</v>
      </c>
      <c r="D21" s="34"/>
      <c r="E21" s="6"/>
    </row>
    <row r="22" spans="1:5" ht="17.100000000000001" customHeight="1" x14ac:dyDescent="0.25">
      <c r="A22" s="5" t="s">
        <v>6</v>
      </c>
      <c r="B22" s="13" t="s">
        <v>112</v>
      </c>
      <c r="C22" s="13" t="s">
        <v>114</v>
      </c>
      <c r="D22" s="29"/>
      <c r="E22" s="6"/>
    </row>
    <row r="23" spans="1:5" ht="17.100000000000001" customHeight="1" x14ac:dyDescent="0.25">
      <c r="A23" s="5" t="s">
        <v>5</v>
      </c>
      <c r="B23" s="13" t="s">
        <v>112</v>
      </c>
      <c r="C23" s="13" t="s">
        <v>115</v>
      </c>
      <c r="D23" s="29"/>
      <c r="E23" s="6"/>
    </row>
    <row r="24" spans="1:5" ht="17.100000000000001" customHeight="1" x14ac:dyDescent="0.25">
      <c r="A24" s="5" t="s">
        <v>3</v>
      </c>
      <c r="B24" s="13" t="s">
        <v>112</v>
      </c>
      <c r="C24" s="13" t="s">
        <v>116</v>
      </c>
      <c r="D24" s="29"/>
      <c r="E24" s="6"/>
    </row>
    <row r="25" spans="1:5" ht="17.100000000000001" customHeight="1" x14ac:dyDescent="0.25">
      <c r="A25" s="5" t="s">
        <v>4</v>
      </c>
      <c r="B25" s="13" t="s">
        <v>112</v>
      </c>
      <c r="C25" s="13" t="s">
        <v>117</v>
      </c>
      <c r="D25" s="29"/>
      <c r="E25" s="6"/>
    </row>
  </sheetData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1"/>
  <sheetViews>
    <sheetView showGridLines="0" workbookViewId="0">
      <selection activeCell="G17" sqref="G17"/>
    </sheetView>
  </sheetViews>
  <sheetFormatPr defaultColWidth="6.59765625" defaultRowHeight="15" customHeight="1" x14ac:dyDescent="0.2"/>
  <cols>
    <col min="1" max="1" width="8.3984375" style="35" customWidth="1"/>
    <col min="2" max="2" width="6.8984375" style="35" customWidth="1"/>
    <col min="3" max="4" width="8.59765625" style="35" customWidth="1"/>
    <col min="5" max="5" width="8.09765625" style="35" customWidth="1"/>
    <col min="6" max="6" width="9.3984375" style="35" customWidth="1"/>
    <col min="7" max="7" width="8.3984375" style="35" customWidth="1"/>
    <col min="8" max="8" width="7.59765625" style="35" customWidth="1"/>
    <col min="9" max="9" width="8.3984375" style="35" customWidth="1"/>
    <col min="10" max="10" width="7.59765625" style="35" customWidth="1"/>
    <col min="11" max="11" width="7.8984375" style="35" customWidth="1"/>
    <col min="12" max="12" width="9.8984375" style="35" customWidth="1"/>
    <col min="13" max="13" width="8.3984375" style="35" customWidth="1"/>
    <col min="14" max="14" width="10.5" style="35" customWidth="1"/>
    <col min="15" max="256" width="6.59765625" style="35" customWidth="1"/>
  </cols>
  <sheetData>
    <row r="1" spans="1:18" ht="17.100000000000001" customHeight="1" x14ac:dyDescent="0.25">
      <c r="A1" s="68" t="s">
        <v>118</v>
      </c>
      <c r="B1" s="65"/>
      <c r="C1" s="64" t="s">
        <v>119</v>
      </c>
      <c r="D1" s="69"/>
      <c r="E1" s="65"/>
      <c r="F1" s="64" t="s">
        <v>120</v>
      </c>
      <c r="G1" s="65"/>
      <c r="H1" s="64" t="s">
        <v>121</v>
      </c>
      <c r="I1" s="65"/>
      <c r="J1" s="64" t="s">
        <v>103</v>
      </c>
      <c r="K1" s="65"/>
      <c r="L1" s="29"/>
      <c r="M1" s="11"/>
      <c r="N1" s="36"/>
      <c r="O1" s="6"/>
      <c r="P1" s="6"/>
      <c r="Q1" s="6"/>
      <c r="R1" s="6"/>
    </row>
    <row r="2" spans="1:18" ht="17.100000000000001" customHeight="1" x14ac:dyDescent="0.25">
      <c r="A2" s="2" t="s">
        <v>1</v>
      </c>
      <c r="B2" s="3" t="s">
        <v>0</v>
      </c>
      <c r="C2" s="1" t="s">
        <v>122</v>
      </c>
      <c r="D2" s="2" t="s">
        <v>123</v>
      </c>
      <c r="E2" s="3" t="s">
        <v>124</v>
      </c>
      <c r="F2" s="1" t="s">
        <v>122</v>
      </c>
      <c r="G2" s="3" t="s">
        <v>124</v>
      </c>
      <c r="H2" s="1" t="s">
        <v>122</v>
      </c>
      <c r="I2" s="3" t="s">
        <v>124</v>
      </c>
      <c r="J2" s="1" t="s">
        <v>122</v>
      </c>
      <c r="K2" s="3" t="s">
        <v>124</v>
      </c>
      <c r="L2" s="1" t="s">
        <v>125</v>
      </c>
      <c r="M2" s="3" t="s">
        <v>126</v>
      </c>
      <c r="N2" s="37"/>
      <c r="O2" s="6"/>
      <c r="P2" s="6"/>
      <c r="Q2" s="6"/>
      <c r="R2" s="6"/>
    </row>
    <row r="3" spans="1:18" ht="17.100000000000001" customHeight="1" x14ac:dyDescent="0.25">
      <c r="A3" s="38" t="str">
        <f>Primitives!A3</f>
        <v>initiative</v>
      </c>
      <c r="B3" s="39" t="str">
        <f>Primitives!B3</f>
        <v>Bonus</v>
      </c>
      <c r="C3" s="34"/>
      <c r="D3" s="40"/>
      <c r="E3" s="41"/>
      <c r="F3" s="34"/>
      <c r="G3" s="41"/>
      <c r="H3" s="34"/>
      <c r="I3" s="41"/>
      <c r="J3" s="8">
        <f>COUNTIF(Junk!A1:A58,A3)+COUNTIF(Junk!M1:P58,A3)</f>
        <v>4</v>
      </c>
      <c r="K3" s="39" t="e">
        <f>SUMIFS(Junk!J1:K58,Junk!K1:K58,A3)+SUMIFS(Junk!L1:N58,Junk!M1:P58,A3)</f>
        <v>#VALUE!</v>
      </c>
      <c r="L3" s="8">
        <f t="shared" ref="L3:L11" si="0">C3+F3+J3</f>
        <v>4</v>
      </c>
      <c r="M3" s="39" t="e">
        <f t="shared" ref="M3:M11" si="1">E3+G3+K3</f>
        <v>#VALUE!</v>
      </c>
      <c r="N3" s="42"/>
      <c r="O3" s="6"/>
      <c r="P3" s="6"/>
      <c r="Q3" s="6"/>
      <c r="R3" s="6"/>
    </row>
    <row r="4" spans="1:18" ht="17.100000000000001" customHeight="1" x14ac:dyDescent="0.25">
      <c r="A4" s="4" t="str">
        <f>Primitives!A4</f>
        <v>capacity</v>
      </c>
      <c r="B4" s="43" t="str">
        <f>Primitives!B4</f>
        <v>Bonus</v>
      </c>
      <c r="C4" s="16"/>
      <c r="D4" s="15"/>
      <c r="E4" s="17"/>
      <c r="F4" s="16"/>
      <c r="G4" s="17"/>
      <c r="H4" s="16"/>
      <c r="I4" s="17"/>
      <c r="J4" s="14">
        <f>COUNTIF(Junk!A1:A58,A4)+COUNTIF(Junk!M1:P58,A4)</f>
        <v>0</v>
      </c>
      <c r="K4" s="43" t="e">
        <f>SUMIFS(Junk!J1:K58,Junk!K1:K58,A4)+SUMIFS(Junk!L1:N58,Junk!M1:P58,A4)</f>
        <v>#VALUE!</v>
      </c>
      <c r="L4" s="14">
        <f t="shared" si="0"/>
        <v>0</v>
      </c>
      <c r="M4" s="12" t="e">
        <f t="shared" si="1"/>
        <v>#VALUE!</v>
      </c>
      <c r="N4" s="6"/>
      <c r="O4" s="6"/>
      <c r="P4" s="6"/>
      <c r="Q4" s="6"/>
      <c r="R4" s="6"/>
    </row>
    <row r="5" spans="1:18" ht="17.100000000000001" customHeight="1" x14ac:dyDescent="0.25">
      <c r="A5" s="6"/>
      <c r="B5" s="17"/>
      <c r="C5" s="16"/>
      <c r="D5" s="15"/>
      <c r="E5" s="17"/>
      <c r="F5" s="16"/>
      <c r="G5" s="17"/>
      <c r="H5" s="16"/>
      <c r="I5" s="17"/>
      <c r="J5" s="14">
        <f>COUNTIF(Junk!A1:A58,A5)+COUNTIF(Junk!M1:P58,A5)</f>
        <v>0</v>
      </c>
      <c r="K5" s="43" t="e">
        <f>SUMIFS(Junk!J1:K58,Junk!K1:K58,A5)+SUMIFS(Junk!L1:N58,Junk!M1:P58,A5)</f>
        <v>#VALUE!</v>
      </c>
      <c r="L5" s="14">
        <f t="shared" si="0"/>
        <v>0</v>
      </c>
      <c r="M5" s="12" t="e">
        <f t="shared" si="1"/>
        <v>#VALUE!</v>
      </c>
      <c r="N5" s="6"/>
      <c r="O5" s="6"/>
      <c r="P5" s="6"/>
      <c r="Q5" s="6"/>
      <c r="R5" s="6"/>
    </row>
    <row r="6" spans="1:18" ht="17.100000000000001" customHeight="1" x14ac:dyDescent="0.25">
      <c r="A6" s="44" t="str">
        <f>Primitives!A20</f>
        <v>take one</v>
      </c>
      <c r="B6" s="45" t="str">
        <f>Primitives!B20</f>
        <v>Bonus</v>
      </c>
      <c r="C6" s="18"/>
      <c r="D6" s="46"/>
      <c r="E6" s="47"/>
      <c r="F6" s="18"/>
      <c r="G6" s="47"/>
      <c r="H6" s="18"/>
      <c r="I6" s="47"/>
      <c r="J6" s="21">
        <f>COUNTIF(Junk!A1:A58,A6)+COUNTIF(Junk!M1:P58,A6)</f>
        <v>1</v>
      </c>
      <c r="K6" s="45" t="e">
        <f>SUMIFS(Junk!J1:K58,Junk!K1:K58,A6)+SUMIFS(Junk!L1:N58,Junk!M1:P58,A6)</f>
        <v>#VALUE!</v>
      </c>
      <c r="L6" s="21">
        <f t="shared" si="0"/>
        <v>1</v>
      </c>
      <c r="M6" s="22" t="e">
        <f t="shared" si="1"/>
        <v>#VALUE!</v>
      </c>
      <c r="N6" s="19"/>
      <c r="O6" s="6"/>
      <c r="P6" s="6"/>
      <c r="Q6" s="6"/>
      <c r="R6" s="6"/>
    </row>
    <row r="7" spans="1:18" ht="17.100000000000001" customHeight="1" x14ac:dyDescent="0.25">
      <c r="A7" s="38" t="str">
        <f>Primitives!A24</f>
        <v>string</v>
      </c>
      <c r="B7" s="39" t="str">
        <f>Primitives!B22</f>
        <v>Resource</v>
      </c>
      <c r="C7" s="8">
        <f>COUNTA(Junk!E2:E58)</f>
        <v>30</v>
      </c>
      <c r="D7" s="10">
        <f>SUMIF(Junk!$C1:$C58,"1+",Junk!E1:E58)</f>
        <v>78</v>
      </c>
      <c r="E7" s="39">
        <f>SUM(Junk!E1:E58)</f>
        <v>98</v>
      </c>
      <c r="F7" s="8">
        <v>1</v>
      </c>
      <c r="G7" s="39"/>
      <c r="H7" s="34" t="e">
        <f>COUNTIFS(Junk!#REF!,A7,Junk!A1:A58,"friend")+COUNTIFS(Junk!J1:J58,A7,Junk!A1:A58,"friend")</f>
        <v>#REF!</v>
      </c>
      <c r="I7" s="39">
        <v>5</v>
      </c>
      <c r="J7" s="8">
        <f>COUNTIF(Junk!A1:A58,A7)+COUNTIF(Junk!M1:P58,A7)</f>
        <v>0</v>
      </c>
      <c r="K7" s="39" t="e">
        <f>SUMIFS(Junk!J1:K58,Junk!K1:K58,A7)+SUMIFS(Junk!L1:N58,Junk!M1:P58,A7)</f>
        <v>#VALUE!</v>
      </c>
      <c r="L7" s="8">
        <f t="shared" si="0"/>
        <v>31</v>
      </c>
      <c r="M7" s="39" t="e">
        <f t="shared" si="1"/>
        <v>#VALUE!</v>
      </c>
      <c r="N7" s="42"/>
      <c r="O7" s="6"/>
      <c r="P7" s="6"/>
      <c r="Q7" s="6"/>
      <c r="R7" s="6"/>
    </row>
    <row r="8" spans="1:18" ht="17.100000000000001" customHeight="1" x14ac:dyDescent="0.25">
      <c r="A8" s="4" t="str">
        <f>Primitives!A25</f>
        <v>wood</v>
      </c>
      <c r="B8" s="43" t="str">
        <f>Primitives!B23</f>
        <v>Resource</v>
      </c>
      <c r="C8" s="14">
        <f>COUNTA(Junk!F2:F58)</f>
        <v>28</v>
      </c>
      <c r="D8" s="12">
        <f>SUMIF(Junk!$C1:$C58,"1+",Junk!F1:F58)</f>
        <v>62</v>
      </c>
      <c r="E8" s="43">
        <f>SUM(Junk!F1:F58)</f>
        <v>77</v>
      </c>
      <c r="F8" s="14">
        <v>1</v>
      </c>
      <c r="G8" s="43"/>
      <c r="H8" s="16" t="e">
        <f>COUNTIFS(Junk!#REF!,A8,Junk!A1:A58,"friend")+COUNTIFS(Junk!J1:J58,A8,Junk!A1:A58,"friend")</f>
        <v>#REF!</v>
      </c>
      <c r="I8" s="43" t="e">
        <f>SUMIFS(Junk!#REF!,Junk!#REF!,A8,Junk!A1:A58,"friend")+SUMIFS(Junk!#REF!,Junk!J1:J58,A8,Junk!A1:A58,"friend")</f>
        <v>#REF!</v>
      </c>
      <c r="J8" s="14">
        <f>COUNTIF(Junk!A1:A58,A8)+COUNTIF(Junk!M1:P58,A8)</f>
        <v>0</v>
      </c>
      <c r="K8" s="43" t="e">
        <f>SUMIFS(Junk!J1:K58,Junk!K1:K58,A8)+SUMIFS(Junk!L1:N58,Junk!M1:P58,A8)</f>
        <v>#VALUE!</v>
      </c>
      <c r="L8" s="14">
        <f t="shared" si="0"/>
        <v>29</v>
      </c>
      <c r="M8" s="12" t="e">
        <f t="shared" si="1"/>
        <v>#VALUE!</v>
      </c>
      <c r="N8" s="6"/>
      <c r="O8" s="6"/>
      <c r="P8" s="6"/>
      <c r="Q8" s="6"/>
      <c r="R8" s="6"/>
    </row>
    <row r="9" spans="1:18" ht="17.100000000000001" customHeight="1" x14ac:dyDescent="0.25">
      <c r="A9" s="4" t="str">
        <f>Primitives!A23</f>
        <v>metal</v>
      </c>
      <c r="B9" s="43" t="str">
        <f>Primitives!B24</f>
        <v>Resource</v>
      </c>
      <c r="C9" s="14">
        <f>COUNTA(Junk!G2:G58)</f>
        <v>31</v>
      </c>
      <c r="D9" s="12">
        <f>SUMIF(Junk!$C1:$C58,"1+",Junk!G1:G58)</f>
        <v>63</v>
      </c>
      <c r="E9" s="43">
        <f>SUM(Junk!G1:G58)</f>
        <v>79</v>
      </c>
      <c r="F9" s="14">
        <v>1</v>
      </c>
      <c r="G9" s="43"/>
      <c r="H9" s="16" t="e">
        <f>COUNTIFS(Junk!#REF!,A9,Junk!A1:A58,"friend")+COUNTIFS(Junk!J1:J58,A9,Junk!A1:A58,"friend")</f>
        <v>#REF!</v>
      </c>
      <c r="I9" s="43" t="e">
        <f>SUMIFS(Junk!#REF!,Junk!#REF!,A9,Junk!A1:A58,"friend")+SUMIFS(Junk!#REF!,Junk!J1:J58,A9,Junk!A1:A58,"friend")</f>
        <v>#REF!</v>
      </c>
      <c r="J9" s="14">
        <f>COUNTIF(Junk!A1:A58,A9)+COUNTIF(Junk!M1:P58,A9)</f>
        <v>0</v>
      </c>
      <c r="K9" s="43" t="e">
        <f>SUMIFS(Junk!J1:K58,Junk!K1:K58,A9)+SUMIFS(Junk!L1:N58,Junk!M1:P58,A9)</f>
        <v>#VALUE!</v>
      </c>
      <c r="L9" s="14">
        <f t="shared" si="0"/>
        <v>32</v>
      </c>
      <c r="M9" s="12" t="e">
        <f t="shared" si="1"/>
        <v>#VALUE!</v>
      </c>
      <c r="N9" s="6"/>
      <c r="O9" s="6"/>
      <c r="P9" s="6"/>
      <c r="Q9" s="6"/>
      <c r="R9" s="6"/>
    </row>
    <row r="10" spans="1:18" ht="17.100000000000001" customHeight="1" x14ac:dyDescent="0.25">
      <c r="A10" s="4" t="s">
        <v>6</v>
      </c>
      <c r="B10" s="43" t="str">
        <f>Primitives!B25</f>
        <v>Resource</v>
      </c>
      <c r="C10" s="14">
        <f>COUNTA(Junk!H2:H58)</f>
        <v>26</v>
      </c>
      <c r="D10" s="12">
        <f>SUMIF(Junk!$C1:$C58,"1+",Junk!H1:H58)</f>
        <v>39</v>
      </c>
      <c r="E10" s="43">
        <f>SUM(Junk!H1:H58)</f>
        <v>51</v>
      </c>
      <c r="F10" s="14">
        <v>1</v>
      </c>
      <c r="G10" s="43"/>
      <c r="H10" s="16" t="e">
        <f>COUNTIFS(Junk!#REF!,A10,Junk!A1:A58,"friend")+COUNTIFS(Junk!J1:J58,A10,Junk!A1:A58,"friend")</f>
        <v>#REF!</v>
      </c>
      <c r="I10" s="43" t="e">
        <f>SUMIFS(Junk!#REF!,Junk!#REF!,A10,Junk!A1:A58,"friend")+SUMIFS(Junk!#REF!,Junk!J1:J58,A10,Junk!A1:A58,"friend")</f>
        <v>#REF!</v>
      </c>
      <c r="J10" s="14">
        <f>COUNTIF(Junk!A1:A58,A10)+COUNTIF(Junk!M1:P58,A10)</f>
        <v>0</v>
      </c>
      <c r="K10" s="43" t="e">
        <f>SUMIFS(Junk!J1:K58,Junk!K1:K58,A10)+SUMIFS(Junk!L1:N58,Junk!M1:P58,A10)</f>
        <v>#VALUE!</v>
      </c>
      <c r="L10" s="14">
        <f t="shared" si="0"/>
        <v>27</v>
      </c>
      <c r="M10" s="43" t="e">
        <f t="shared" si="1"/>
        <v>#VALUE!</v>
      </c>
      <c r="N10" s="29"/>
      <c r="O10" s="6"/>
      <c r="P10" s="6"/>
      <c r="Q10" s="6"/>
      <c r="R10" s="6"/>
    </row>
    <row r="11" spans="1:18" ht="15.75" customHeight="1" x14ac:dyDescent="0.25">
      <c r="A11" s="44" t="str">
        <f>Primitives!A21</f>
        <v>duct tape</v>
      </c>
      <c r="B11" s="45" t="str">
        <f>Primitives!B21</f>
        <v>Resource</v>
      </c>
      <c r="C11" s="21">
        <f>COUNTA(Junk!I2:I58)</f>
        <v>13</v>
      </c>
      <c r="D11" s="22">
        <f>SUMIF(Junk!$C1:$C58,"1+",Junk!I1:I58)</f>
        <v>39</v>
      </c>
      <c r="E11" s="45">
        <f>SUM(Junk!I1:I58)</f>
        <v>41</v>
      </c>
      <c r="F11" s="21">
        <v>1</v>
      </c>
      <c r="G11" s="45"/>
      <c r="H11" s="18" t="e">
        <f>COUNTIFS(Junk!#REF!,A11,Junk!A1:A58,"friend")+COUNTIFS(Junk!J1:J58,A11,Junk!A1:A58,"friend")</f>
        <v>#REF!</v>
      </c>
      <c r="I11" s="45" t="e">
        <f>SUMIFS(Junk!#REF!,Junk!#REF!,A11,Junk!A1:A58,"friend")+SUMIFS(Junk!#REF!,Junk!J1:J58,A11,Junk!A1:A58,"friend")</f>
        <v>#REF!</v>
      </c>
      <c r="J11" s="21">
        <f>COUNTIF(Junk!A1:A58,A11)+COUNTIF(Junk!M1:P58,A11)</f>
        <v>0</v>
      </c>
      <c r="K11" s="45" t="e">
        <f>SUMIFS(Junk!J1:K58,Junk!K1:K58,A11)+SUMIFS(Junk!L1:N58,Junk!M1:P58,A11)</f>
        <v>#VALUE!</v>
      </c>
      <c r="L11" s="21">
        <f t="shared" si="0"/>
        <v>14</v>
      </c>
      <c r="M11" s="45" t="e">
        <f t="shared" si="1"/>
        <v>#VALUE!</v>
      </c>
      <c r="N11" s="32"/>
      <c r="O11" s="6"/>
      <c r="P11" s="6"/>
      <c r="Q11" s="6"/>
      <c r="R11" s="6"/>
    </row>
    <row r="12" spans="1:18" ht="16.5" customHeight="1" x14ac:dyDescent="0.25">
      <c r="A12" s="9"/>
      <c r="B12" s="48"/>
      <c r="C12" s="49"/>
      <c r="D12" s="9"/>
      <c r="E12" s="48"/>
      <c r="F12" s="42"/>
      <c r="G12" s="50"/>
      <c r="H12" s="49"/>
      <c r="I12" s="51"/>
      <c r="J12" s="49"/>
      <c r="K12" s="51"/>
      <c r="L12" s="42"/>
      <c r="M12" s="50"/>
      <c r="N12" s="49"/>
      <c r="O12" s="6"/>
      <c r="P12" s="6"/>
      <c r="Q12" s="6"/>
      <c r="R12" s="6"/>
    </row>
    <row r="13" spans="1:18" ht="15.75" customHeight="1" x14ac:dyDescent="0.25">
      <c r="A13" s="6"/>
      <c r="B13" s="9"/>
      <c r="C13" s="9"/>
      <c r="D13" s="52" t="s">
        <v>127</v>
      </c>
      <c r="E13" s="53" t="s">
        <v>128</v>
      </c>
      <c r="F13" s="64" t="s">
        <v>129</v>
      </c>
      <c r="G13" s="65"/>
      <c r="H13" s="66" t="s">
        <v>130</v>
      </c>
      <c r="I13" s="67"/>
      <c r="J13" s="42"/>
      <c r="K13" s="9"/>
      <c r="L13" s="6"/>
      <c r="M13" s="6"/>
      <c r="N13" s="9"/>
      <c r="O13" s="6"/>
      <c r="P13" s="6"/>
      <c r="Q13" s="6"/>
      <c r="R13" s="6"/>
    </row>
    <row r="14" spans="1:18" ht="17.100000000000001" customHeight="1" x14ac:dyDescent="0.25">
      <c r="A14" s="4" t="s">
        <v>3</v>
      </c>
      <c r="B14" s="12" t="s">
        <v>112</v>
      </c>
      <c r="C14" s="6"/>
      <c r="D14" s="54">
        <f t="shared" ref="D14:E17" si="2">SUM(D$7:D$10)/D7</f>
        <v>3.1025641025641026</v>
      </c>
      <c r="E14" s="55">
        <f t="shared" si="2"/>
        <v>3.1122448979591835</v>
      </c>
      <c r="F14" s="56">
        <f>F7/C7</f>
        <v>3.3333333333333333E-2</v>
      </c>
      <c r="G14" s="57">
        <f>G7/E7</f>
        <v>0</v>
      </c>
      <c r="H14" s="56" t="e">
        <f>H7/C7</f>
        <v>#REF!</v>
      </c>
      <c r="I14" s="58">
        <f>I7/E7</f>
        <v>5.1020408163265307E-2</v>
      </c>
      <c r="J14" s="6"/>
      <c r="K14" s="6"/>
      <c r="L14" s="6"/>
      <c r="M14" s="6"/>
      <c r="N14" s="6"/>
      <c r="O14" s="6"/>
      <c r="P14" s="6"/>
      <c r="Q14" s="6"/>
      <c r="R14" s="6"/>
    </row>
    <row r="15" spans="1:18" ht="17.100000000000001" customHeight="1" x14ac:dyDescent="0.25">
      <c r="A15" s="4" t="s">
        <v>4</v>
      </c>
      <c r="B15" s="12" t="s">
        <v>112</v>
      </c>
      <c r="C15" s="6"/>
      <c r="D15" s="54">
        <f t="shared" si="2"/>
        <v>3.903225806451613</v>
      </c>
      <c r="E15" s="55">
        <f t="shared" si="2"/>
        <v>3.9610389610389611</v>
      </c>
      <c r="F15" s="56">
        <f>F8/C8</f>
        <v>3.5714285714285712E-2</v>
      </c>
      <c r="G15" s="57">
        <f>G8/E8</f>
        <v>0</v>
      </c>
      <c r="H15" s="56" t="e">
        <f>H8/C8</f>
        <v>#REF!</v>
      </c>
      <c r="I15" s="58" t="e">
        <f>I8/E8</f>
        <v>#REF!</v>
      </c>
      <c r="J15" s="6"/>
      <c r="K15" s="6"/>
      <c r="L15" s="6"/>
      <c r="M15" s="6"/>
      <c r="N15" s="6"/>
      <c r="O15" s="6"/>
      <c r="P15" s="6"/>
      <c r="Q15" s="6"/>
      <c r="R15" s="6"/>
    </row>
    <row r="16" spans="1:18" ht="17.100000000000001" customHeight="1" x14ac:dyDescent="0.25">
      <c r="A16" s="4" t="s">
        <v>5</v>
      </c>
      <c r="B16" s="12" t="s">
        <v>112</v>
      </c>
      <c r="C16" s="6"/>
      <c r="D16" s="54">
        <f t="shared" si="2"/>
        <v>3.8412698412698414</v>
      </c>
      <c r="E16" s="55">
        <f t="shared" si="2"/>
        <v>3.8607594936708862</v>
      </c>
      <c r="F16" s="56">
        <f>F9/C9</f>
        <v>3.2258064516129031E-2</v>
      </c>
      <c r="G16" s="57">
        <f>G9/E9</f>
        <v>0</v>
      </c>
      <c r="H16" s="56" t="e">
        <f>H9/C9</f>
        <v>#REF!</v>
      </c>
      <c r="I16" s="58" t="e">
        <f>I9/E9</f>
        <v>#REF!</v>
      </c>
      <c r="J16" s="6"/>
      <c r="K16" s="6"/>
      <c r="L16" s="6"/>
      <c r="M16" s="6"/>
      <c r="N16" s="6"/>
      <c r="O16" s="6"/>
      <c r="P16" s="6"/>
      <c r="Q16" s="6"/>
      <c r="R16" s="6"/>
    </row>
    <row r="17" spans="1:18" ht="15.75" customHeight="1" x14ac:dyDescent="0.25">
      <c r="A17" s="44" t="s">
        <v>6</v>
      </c>
      <c r="B17" s="45" t="s">
        <v>112</v>
      </c>
      <c r="C17" s="32"/>
      <c r="D17" s="59">
        <f t="shared" si="2"/>
        <v>6.2051282051282053</v>
      </c>
      <c r="E17" s="60">
        <f t="shared" si="2"/>
        <v>5.9803921568627452</v>
      </c>
      <c r="F17" s="61">
        <f>F10/C10</f>
        <v>3.8461538461538464E-2</v>
      </c>
      <c r="G17" s="62">
        <f>G10/E10</f>
        <v>0</v>
      </c>
      <c r="H17" s="61" t="e">
        <f>H10/C10</f>
        <v>#REF!</v>
      </c>
      <c r="I17" s="62" t="e">
        <f>I10/E10</f>
        <v>#REF!</v>
      </c>
      <c r="J17" s="32"/>
      <c r="K17" s="20"/>
      <c r="L17" s="29"/>
      <c r="M17" s="11"/>
      <c r="N17" s="32"/>
      <c r="O17" s="6"/>
      <c r="P17" s="6"/>
      <c r="Q17" s="6"/>
      <c r="R17" s="6"/>
    </row>
    <row r="18" spans="1:18" ht="15.75" customHeight="1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6"/>
      <c r="M18" s="11"/>
      <c r="N18" s="63" t="s">
        <v>131</v>
      </c>
      <c r="O18" s="6"/>
      <c r="P18" s="4" t="s">
        <v>4</v>
      </c>
      <c r="Q18" s="4" t="s">
        <v>5</v>
      </c>
      <c r="R18" s="4" t="s">
        <v>6</v>
      </c>
    </row>
    <row r="19" spans="1:18" ht="17.100000000000001" customHeight="1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4" t="s">
        <v>3</v>
      </c>
      <c r="P19" s="4">
        <f>COUNTIFS(Junk!E1:E58,"&gt;0",Junk!F1:F58,"&gt;0")</f>
        <v>12</v>
      </c>
      <c r="Q19" s="4">
        <f>COUNTIFS(Junk!E1:E58,"&gt;0",Junk!G1:G58,"&gt;0")</f>
        <v>14</v>
      </c>
      <c r="R19" s="4">
        <f>COUNTIFS(Junk!E1:E58,"&gt;0",Junk!H1:H58,"&gt;0")</f>
        <v>10</v>
      </c>
    </row>
    <row r="20" spans="1:18" ht="17.100000000000001" customHeight="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4" t="s">
        <v>4</v>
      </c>
      <c r="P20" s="6"/>
      <c r="Q20" s="4">
        <f>COUNTIFS(Junk!F1:F58,"&gt;0",Junk!G1:G58,"&gt;0")</f>
        <v>14</v>
      </c>
      <c r="R20" s="4">
        <f>COUNTIFS(Junk!F1:F58,"&gt;0",Junk!H1:H58,"&gt;0")</f>
        <v>11</v>
      </c>
    </row>
    <row r="21" spans="1:18" ht="17.100000000000001" customHeight="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4" t="s">
        <v>5</v>
      </c>
      <c r="P21" s="6"/>
      <c r="Q21" s="6"/>
      <c r="R21" s="4">
        <f>COUNTIFS(Junk!G1:G58,"&gt;0",Junk!H1:H58,"&gt;0")</f>
        <v>11</v>
      </c>
    </row>
  </sheetData>
  <mergeCells count="7">
    <mergeCell ref="J1:K1"/>
    <mergeCell ref="H1:I1"/>
    <mergeCell ref="F13:G13"/>
    <mergeCell ref="H13:I13"/>
    <mergeCell ref="A1:B1"/>
    <mergeCell ref="C1:E1"/>
    <mergeCell ref="F1:G1"/>
  </mergeCell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Junk</vt:lpstr>
      <vt:lpstr>Friends</vt:lpstr>
      <vt:lpstr>Primitives</vt:lpstr>
      <vt:lpstr>Stats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andy</cp:lastModifiedBy>
  <dcterms:modified xsi:type="dcterms:W3CDTF">2014-08-18T02:09:35Z</dcterms:modified>
</cp:coreProperties>
</file>