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5" windowWidth="15960" windowHeight="16440"/>
  </bookViews>
  <sheets>
    <sheet name="Junk" sheetId="1" r:id="rId1"/>
    <sheet name="Primitives" sheetId="2" r:id="rId2"/>
    <sheet name="Stats" sheetId="3" r:id="rId3"/>
  </sheets>
  <calcPr calcId="125725"/>
</workbook>
</file>

<file path=xl/calcChain.xml><?xml version="1.0" encoding="utf-8"?>
<calcChain xmlns="http://schemas.openxmlformats.org/spreadsheetml/2006/main">
  <c r="R21" i="3"/>
  <c r="R20"/>
  <c r="Q20"/>
  <c r="R19"/>
  <c r="Q19"/>
  <c r="P19"/>
  <c r="E11"/>
  <c r="D11"/>
  <c r="C11"/>
  <c r="B11"/>
  <c r="A11"/>
  <c r="K11" s="1"/>
  <c r="K10"/>
  <c r="J10"/>
  <c r="I10"/>
  <c r="H10"/>
  <c r="H17" s="1"/>
  <c r="E10"/>
  <c r="G17" s="1"/>
  <c r="D10"/>
  <c r="C10"/>
  <c r="F17" s="1"/>
  <c r="B10"/>
  <c r="E9"/>
  <c r="D9"/>
  <c r="C9"/>
  <c r="F16" s="1"/>
  <c r="B9"/>
  <c r="A9"/>
  <c r="H9" s="1"/>
  <c r="H16" s="1"/>
  <c r="J8"/>
  <c r="E8"/>
  <c r="G15" s="1"/>
  <c r="D8"/>
  <c r="C8"/>
  <c r="F15" s="1"/>
  <c r="B8"/>
  <c r="A8"/>
  <c r="K8" s="1"/>
  <c r="H7"/>
  <c r="H14" s="1"/>
  <c r="E7"/>
  <c r="I14" s="1"/>
  <c r="D7"/>
  <c r="D14" s="1"/>
  <c r="C7"/>
  <c r="B7"/>
  <c r="A7"/>
  <c r="J7" s="1"/>
  <c r="K6"/>
  <c r="M6" s="1"/>
  <c r="B6"/>
  <c r="A6"/>
  <c r="J6" s="1"/>
  <c r="L6" s="1"/>
  <c r="K5"/>
  <c r="M5" s="1"/>
  <c r="J5"/>
  <c r="L5" s="1"/>
  <c r="K4"/>
  <c r="M4" s="1"/>
  <c r="J4"/>
  <c r="L4" s="1"/>
  <c r="B4"/>
  <c r="A4"/>
  <c r="B3"/>
  <c r="A3"/>
  <c r="K3" s="1"/>
  <c r="M3" s="1"/>
  <c r="D16" l="1"/>
  <c r="D17"/>
  <c r="I17"/>
  <c r="D15"/>
  <c r="E16"/>
  <c r="M10"/>
  <c r="L7"/>
  <c r="M11"/>
  <c r="K7"/>
  <c r="M7" s="1"/>
  <c r="H8"/>
  <c r="H15" s="1"/>
  <c r="L8"/>
  <c r="I9"/>
  <c r="I16" s="1"/>
  <c r="H11"/>
  <c r="F14"/>
  <c r="J3"/>
  <c r="L3" s="1"/>
  <c r="I8"/>
  <c r="I15" s="1"/>
  <c r="M8"/>
  <c r="J9"/>
  <c r="L9" s="1"/>
  <c r="L10"/>
  <c r="I11"/>
  <c r="G14"/>
  <c r="E15"/>
  <c r="G16"/>
  <c r="E17"/>
  <c r="K9"/>
  <c r="M9" s="1"/>
  <c r="J11"/>
  <c r="L11" s="1"/>
  <c r="E14"/>
</calcChain>
</file>

<file path=xl/sharedStrings.xml><?xml version="1.0" encoding="utf-8"?>
<sst xmlns="http://schemas.openxmlformats.org/spreadsheetml/2006/main" count="444" uniqueCount="145">
  <si>
    <t>Type</t>
  </si>
  <si>
    <t>Name</t>
  </si>
  <si>
    <t>Players</t>
  </si>
  <si>
    <t>string</t>
  </si>
  <si>
    <t>wood</t>
  </si>
  <si>
    <t>metal</t>
  </si>
  <si>
    <t>glass</t>
  </si>
  <si>
    <t>duct tape</t>
  </si>
  <si>
    <t>Friend Cost 1</t>
  </si>
  <si>
    <t>Friend Requires</t>
  </si>
  <si>
    <t>Friend Cost 2</t>
  </si>
  <si>
    <t>Friend 2</t>
  </si>
  <si>
    <t>Bonus Conjunction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</si>
  <si>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</si>
  <si>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</si>
  <si>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</si>
  <si>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</si>
  <si>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</si>
  <si>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</si>
  <si>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</si>
  <si>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</si>
  <si>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</si>
  <si>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</si>
  <si>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</si>
  <si>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</si>
  <si>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</si>
  <si>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</si>
  <si>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</si>
  <si>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</si>
  <si>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</si>
  <si>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</si>
  <si>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</si>
  <si>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</si>
  <si>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</si>
  <si>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</si>
  <si>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</si>
  <si>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</si>
  <si>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</si>
  <si>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</si>
  <si>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 xml:space="preserve">OR 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</si>
  <si>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</si>
  <si>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</si>
  <si>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</si>
  <si>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</si>
  <si>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</si>
  <si>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</si>
  <si>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</si>
  <si>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</si>
  <si>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</si>
  <si>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</si>
  <si>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</si>
  <si>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</si>
  <si>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</si>
  <si>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</si>
  <si>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</si>
  <si>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</si>
  <si>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</si>
  <si>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</si>
  <si>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</si>
  <si>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</si>
  <si>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</si>
  <si>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</si>
  <si>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</si>
  <si>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</si>
  <si>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</si>
  <si>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</si>
  <si>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TO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</si>
  <si>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</si>
  <si>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</si>
  <si>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</si>
  <si>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</si>
  <si>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</si>
  <si>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</si>
  <si>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</si>
  <si>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</si>
  <si>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</si>
  <si>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</si>
  <si>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</si>
  <si>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</si>
  <si>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</si>
  <si>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</si>
  <si>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</si>
  <si>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</si>
  <si>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</si>
  <si>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</si>
  <si>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</si>
  <si>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</si>
  <si>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</si>
  <si>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Duck Private</t>
  </si>
  <si>
    <t>Duck Admiral</t>
  </si>
  <si>
    <t>A Scavenger Crow</t>
  </si>
  <si>
    <t>convert anything to string</t>
  </si>
  <si>
    <t>Man Who Looks Rather Irritable</t>
  </si>
  <si>
    <t>Wise Hobo</t>
  </si>
  <si>
    <t>convert glass to metal</t>
  </si>
  <si>
    <t>Junkpile Sherpa</t>
  </si>
  <si>
    <t>Freddy the Glassblower</t>
  </si>
  <si>
    <t>convert glass to anything</t>
  </si>
  <si>
    <t>Mechanical Arnie</t>
  </si>
  <si>
    <t>A Trash Dweller</t>
  </si>
  <si>
    <t>The Gnu Guru</t>
  </si>
  <si>
    <t>Duck Sergeant</t>
  </si>
  <si>
    <t>The Initiative Arbiter</t>
  </si>
  <si>
    <t>arbitrate initiative</t>
  </si>
  <si>
    <t>Duck Major</t>
  </si>
  <si>
    <t>Lumber Jack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</si>
  <si>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</si>
  <si>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</si>
  <si>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</si>
  <si>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</si>
  <si>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</si>
  <si>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</si>
  <si>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</si>
  <si>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</si>
  <si>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</si>
  <si>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</si>
  <si>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</si>
  <si>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</si>
  <si>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</si>
  <si>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</si>
  <si>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</si>
  <si>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</si>
  <si>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</si>
  <si>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</si>
  <si>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</si>
  <si>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</si>
  <si>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</si>
  <si>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</si>
  <si>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</si>
  <si>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</si>
  <si>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</si>
  <si>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</si>
  <si>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</si>
  <si>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</si>
  <si>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</si>
  <si>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</si>
  <si>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</si>
  <si>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</si>
  <si>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</si>
  <si>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</si>
  <si>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</si>
  <si>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Bonus1Num</t>
  </si>
  <si>
    <t>Bonus1Type</t>
  </si>
  <si>
    <t>Bonus2Type</t>
  </si>
  <si>
    <t>Bonus2Num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</si>
</sst>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3" fillId="0" borderId="21" xfId="0" applyNumberFormat="1" applyFont="1" applyBorder="1" applyAlignment="1">
      <alignment horizontal="center"/>
    </xf>
    <xf numFmtId="0" fontId="3" fillId="0" borderId="21" xfId="0" applyNumberFormat="1" applyFont="1" applyBorder="1" applyAlignment="1"/>
    <xf numFmtId="1" fontId="3" fillId="0" borderId="22" xfId="0" applyNumberFormat="1" applyFont="1" applyBorder="1" applyAlignment="1"/>
    <xf numFmtId="0" fontId="3" fillId="0" borderId="22" xfId="0" applyNumberFormat="1" applyFont="1" applyBorder="1" applyAlignment="1">
      <alignment horizontal="center"/>
    </xf>
    <xf numFmtId="0" fontId="2" fillId="0" borderId="3" xfId="0" applyNumberFormat="1" applyFont="1" applyBorder="1" applyAlignment="1"/>
    <xf numFmtId="0" fontId="4" fillId="0" borderId="23" xfId="0" applyNumberFormat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2" fillId="0" borderId="24" xfId="0" applyNumberFormat="1" applyFont="1" applyBorder="1" applyAlignment="1"/>
    <xf numFmtId="1" fontId="3" fillId="0" borderId="25" xfId="0" applyNumberFormat="1" applyFont="1" applyBorder="1" applyAlignment="1"/>
    <xf numFmtId="1" fontId="3" fillId="0" borderId="13" xfId="0" applyNumberFormat="1" applyFont="1" applyBorder="1" applyAlignment="1"/>
    <xf numFmtId="0" fontId="3" fillId="0" borderId="13" xfId="0" applyNumberFormat="1" applyFont="1" applyBorder="1" applyAlignment="1"/>
    <xf numFmtId="1" fontId="2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NumberFormat="1" applyFont="1" applyBorder="1" applyAlignment="1">
      <alignment horizontal="center"/>
    </xf>
    <xf numFmtId="1" fontId="3" fillId="0" borderId="28" xfId="0" applyNumberFormat="1" applyFont="1" applyBorder="1" applyAlignment="1"/>
    <xf numFmtId="0" fontId="3" fillId="0" borderId="26" xfId="0" applyNumberFormat="1" applyFont="1" applyBorder="1" applyAlignment="1">
      <alignment horizontal="center"/>
    </xf>
    <xf numFmtId="0" fontId="1" fillId="0" borderId="29" xfId="0" applyNumberFormat="1" applyFont="1" applyBorder="1" applyAlignment="1">
      <alignment vertical="top" wrapText="1"/>
    </xf>
    <xf numFmtId="1" fontId="3" fillId="0" borderId="24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2" fillId="0" borderId="30" xfId="0" applyNumberFormat="1" applyFont="1" applyBorder="1" applyAlignment="1">
      <alignment horizontal="center"/>
    </xf>
    <xf numFmtId="0" fontId="3" fillId="0" borderId="31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3" fillId="0" borderId="30" xfId="0" applyNumberFormat="1" applyFont="1" applyBorder="1" applyAlignment="1">
      <alignment horizontal="center"/>
    </xf>
    <xf numFmtId="1" fontId="3" fillId="0" borderId="27" xfId="0" applyNumberFormat="1" applyFont="1" applyBorder="1" applyAlignment="1"/>
    <xf numFmtId="1" fontId="3" fillId="0" borderId="28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0" fontId="2" fillId="0" borderId="24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1" fontId="3" fillId="0" borderId="24" xfId="0" applyNumberFormat="1" applyFont="1" applyBorder="1" applyAlignment="1"/>
  </cellXfs>
  <cellStyles count="1">
    <cellStyle name="Normal" xfId="0" builtinId="0"/>
  </cellStyles>
  <dxfs count="4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73"/>
  <sheetViews>
    <sheetView showGridLines="0" tabSelected="1" topLeftCell="A22" workbookViewId="0">
      <selection activeCell="N48" sqref="N48"/>
    </sheetView>
  </sheetViews>
  <sheetFormatPr defaultColWidth="6.59765625" defaultRowHeight="15" customHeight="1"/>
  <cols>
    <col min="1" max="1" width="7" style="1" customWidth="1"/>
    <col min="2" max="2" width="20.3984375" style="1" customWidth="1"/>
    <col min="3" max="3" width="5.59765625" style="1" customWidth="1"/>
    <col min="4" max="4" width="4.5" style="99" customWidth="1"/>
    <col min="5" max="5" width="4.5" style="1" customWidth="1"/>
    <col min="6" max="6" width="4.59765625" style="1" customWidth="1"/>
    <col min="7" max="7" width="4" style="1" customWidth="1"/>
    <col min="8" max="8" width="7" style="1" customWidth="1"/>
    <col min="9" max="9" width="9.19921875" style="99" customWidth="1"/>
    <col min="10" max="10" width="10.5" style="1" bestFit="1" customWidth="1"/>
    <col min="11" max="11" width="8.69921875" style="1" bestFit="1" customWidth="1"/>
    <col min="12" max="12" width="7" style="1" customWidth="1"/>
    <col min="13" max="13" width="8.5" style="99" bestFit="1" customWidth="1"/>
    <col min="14" max="14" width="19" style="1" bestFit="1" customWidth="1"/>
    <col min="15" max="15" width="12.296875" style="1" bestFit="1" customWidth="1"/>
    <col min="16" max="16" width="8.5" style="1" bestFit="1" customWidth="1"/>
    <col min="17" max="17" width="8.19921875" style="1" bestFit="1" customWidth="1"/>
    <col min="18" max="255" width="6.59765625" style="1" customWidth="1"/>
  </cols>
  <sheetData>
    <row r="1" spans="1:255" s="87" customFormat="1" ht="17.100000000000001" customHeight="1">
      <c r="A1" s="2" t="s">
        <v>0</v>
      </c>
      <c r="B1" s="2" t="s">
        <v>1</v>
      </c>
      <c r="C1" s="103" t="s">
        <v>2</v>
      </c>
      <c r="D1" s="94" t="s">
        <v>3</v>
      </c>
      <c r="E1" s="4" t="s">
        <v>4</v>
      </c>
      <c r="F1" s="4" t="s">
        <v>5</v>
      </c>
      <c r="G1" s="4" t="s">
        <v>6</v>
      </c>
      <c r="H1" s="110" t="s">
        <v>140</v>
      </c>
      <c r="I1" s="94" t="s">
        <v>8</v>
      </c>
      <c r="J1" s="85" t="s">
        <v>9</v>
      </c>
      <c r="K1" s="85" t="s">
        <v>10</v>
      </c>
      <c r="L1" s="88" t="s">
        <v>11</v>
      </c>
      <c r="M1" s="94" t="s">
        <v>141</v>
      </c>
      <c r="N1" s="85" t="s">
        <v>142</v>
      </c>
      <c r="O1" s="85" t="s">
        <v>12</v>
      </c>
      <c r="P1" s="85" t="s">
        <v>144</v>
      </c>
      <c r="Q1" s="85" t="s">
        <v>143</v>
      </c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A1" s="86"/>
      <c r="GB1" s="86"/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  <c r="HE1" s="86"/>
      <c r="HF1" s="86"/>
      <c r="HG1" s="86"/>
      <c r="HH1" s="86"/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  <c r="IE1" s="86"/>
      <c r="IF1" s="86"/>
      <c r="IG1" s="86"/>
      <c r="IH1" s="86"/>
      <c r="II1" s="86"/>
      <c r="IJ1" s="86"/>
      <c r="IK1" s="86"/>
      <c r="IL1" s="86"/>
      <c r="IM1" s="86"/>
      <c r="IN1" s="86"/>
      <c r="IO1" s="86"/>
      <c r="IP1" s="86"/>
      <c r="IQ1" s="86"/>
      <c r="IR1" s="86"/>
      <c r="IS1" s="86"/>
      <c r="IT1" s="86"/>
      <c r="IU1" s="86"/>
    </row>
    <row r="2" spans="1:255" ht="17.100000000000001" customHeight="1">
      <c r="A2" s="81" t="s">
        <v>13</v>
      </c>
      <c r="B2" s="82" t="s">
        <v>14</v>
      </c>
      <c r="C2" s="104" t="s">
        <v>15</v>
      </c>
      <c r="D2" s="107"/>
      <c r="E2" s="83"/>
      <c r="F2" s="84">
        <v>3</v>
      </c>
      <c r="G2" s="83"/>
      <c r="H2" s="89"/>
      <c r="I2" s="107"/>
      <c r="J2" s="83"/>
      <c r="K2" s="83"/>
      <c r="L2" s="89"/>
      <c r="M2" s="95">
        <v>1</v>
      </c>
      <c r="N2" s="14" t="s">
        <v>16</v>
      </c>
      <c r="O2" s="83"/>
      <c r="P2" s="83"/>
      <c r="Q2" s="83"/>
    </row>
    <row r="3" spans="1:255" ht="17.100000000000001" customHeight="1">
      <c r="A3" s="16" t="s">
        <v>13</v>
      </c>
      <c r="B3" s="17" t="s">
        <v>17</v>
      </c>
      <c r="C3" s="105" t="s">
        <v>15</v>
      </c>
      <c r="D3" s="97"/>
      <c r="E3" s="15">
        <v>1</v>
      </c>
      <c r="F3" s="8"/>
      <c r="G3" s="15">
        <v>1</v>
      </c>
      <c r="H3" s="90"/>
      <c r="I3" s="97"/>
      <c r="J3" s="8"/>
      <c r="K3" s="8"/>
      <c r="L3" s="90"/>
      <c r="M3" s="96">
        <v>1</v>
      </c>
      <c r="N3" s="14" t="s">
        <v>16</v>
      </c>
      <c r="O3" s="8"/>
      <c r="P3" s="8"/>
      <c r="Q3" s="8"/>
    </row>
    <row r="4" spans="1:255" ht="17.100000000000001" customHeight="1">
      <c r="A4" s="16" t="s">
        <v>13</v>
      </c>
      <c r="B4" s="17" t="s">
        <v>18</v>
      </c>
      <c r="C4" s="105" t="s">
        <v>15</v>
      </c>
      <c r="D4" s="97"/>
      <c r="E4" s="15">
        <v>1</v>
      </c>
      <c r="F4" s="15">
        <v>1</v>
      </c>
      <c r="G4" s="15">
        <v>1</v>
      </c>
      <c r="H4" s="90"/>
      <c r="I4" s="97"/>
      <c r="J4" s="8"/>
      <c r="K4" s="8"/>
      <c r="L4" s="90"/>
      <c r="M4" s="96">
        <v>2</v>
      </c>
      <c r="N4" s="14" t="s">
        <v>19</v>
      </c>
      <c r="O4" s="8"/>
      <c r="P4" s="8"/>
      <c r="Q4" s="8"/>
    </row>
    <row r="5" spans="1:255" ht="17.100000000000001" customHeight="1">
      <c r="A5" s="16" t="s">
        <v>13</v>
      </c>
      <c r="B5" s="17" t="s">
        <v>20</v>
      </c>
      <c r="C5" s="105" t="s">
        <v>15</v>
      </c>
      <c r="D5" s="96">
        <v>3</v>
      </c>
      <c r="E5" s="8"/>
      <c r="F5" s="15">
        <v>1</v>
      </c>
      <c r="G5" s="8"/>
      <c r="H5" s="90"/>
      <c r="I5" s="97"/>
      <c r="J5" s="8"/>
      <c r="K5" s="8"/>
      <c r="L5" s="90"/>
      <c r="M5" s="96">
        <v>2</v>
      </c>
      <c r="N5" s="14" t="s">
        <v>19</v>
      </c>
      <c r="O5" s="8"/>
      <c r="P5" s="8"/>
      <c r="Q5" s="8"/>
    </row>
    <row r="6" spans="1:255" ht="17.100000000000001" customHeight="1">
      <c r="A6" s="16" t="s">
        <v>13</v>
      </c>
      <c r="B6" s="17" t="s">
        <v>21</v>
      </c>
      <c r="C6" s="105" t="s">
        <v>15</v>
      </c>
      <c r="D6" s="97"/>
      <c r="E6" s="8"/>
      <c r="F6" s="15">
        <v>3</v>
      </c>
      <c r="G6" s="8"/>
      <c r="H6" s="90"/>
      <c r="I6" s="97"/>
      <c r="J6" s="8"/>
      <c r="K6" s="8"/>
      <c r="L6" s="90"/>
      <c r="M6" s="96">
        <v>1</v>
      </c>
      <c r="N6" s="14" t="s">
        <v>22</v>
      </c>
      <c r="O6" s="8"/>
      <c r="P6" s="15">
        <v>1</v>
      </c>
      <c r="Q6" s="14" t="s">
        <v>23</v>
      </c>
    </row>
    <row r="7" spans="1:255" ht="17.100000000000001" customHeight="1">
      <c r="A7" s="16" t="s">
        <v>13</v>
      </c>
      <c r="B7" s="17" t="s">
        <v>24</v>
      </c>
      <c r="C7" s="105" t="s">
        <v>15</v>
      </c>
      <c r="D7" s="97"/>
      <c r="E7" s="15">
        <v>2</v>
      </c>
      <c r="F7" s="15">
        <v>1</v>
      </c>
      <c r="G7" s="8"/>
      <c r="H7" s="90"/>
      <c r="I7" s="97"/>
      <c r="J7" s="8"/>
      <c r="K7" s="8"/>
      <c r="L7" s="90"/>
      <c r="M7" s="96">
        <v>1</v>
      </c>
      <c r="N7" s="14" t="s">
        <v>22</v>
      </c>
      <c r="O7" s="8"/>
      <c r="P7" s="15">
        <v>1</v>
      </c>
      <c r="Q7" s="14" t="s">
        <v>16</v>
      </c>
    </row>
    <row r="8" spans="1:255" ht="17.100000000000001" customHeight="1">
      <c r="A8" s="16" t="s">
        <v>13</v>
      </c>
      <c r="B8" s="17" t="s">
        <v>25</v>
      </c>
      <c r="C8" s="105" t="s">
        <v>15</v>
      </c>
      <c r="D8" s="96">
        <v>2</v>
      </c>
      <c r="E8" s="15">
        <v>1</v>
      </c>
      <c r="F8" s="15">
        <v>1</v>
      </c>
      <c r="G8" s="8"/>
      <c r="H8" s="90"/>
      <c r="I8" s="97"/>
      <c r="J8" s="8"/>
      <c r="K8" s="8"/>
      <c r="L8" s="90"/>
      <c r="M8" s="96">
        <v>2</v>
      </c>
      <c r="N8" s="14" t="s">
        <v>19</v>
      </c>
      <c r="O8" s="8"/>
      <c r="P8" s="8"/>
      <c r="Q8" s="8"/>
    </row>
    <row r="9" spans="1:255" ht="17.100000000000001" customHeight="1">
      <c r="A9" s="16" t="s">
        <v>13</v>
      </c>
      <c r="B9" s="17" t="s">
        <v>26</v>
      </c>
      <c r="C9" s="105" t="s">
        <v>15</v>
      </c>
      <c r="D9" s="96">
        <v>2</v>
      </c>
      <c r="E9" s="15">
        <v>2</v>
      </c>
      <c r="F9" s="8"/>
      <c r="G9" s="8"/>
      <c r="H9" s="90"/>
      <c r="I9" s="97"/>
      <c r="J9" s="8"/>
      <c r="K9" s="8"/>
      <c r="L9" s="90"/>
      <c r="M9" s="96">
        <v>1</v>
      </c>
      <c r="N9" s="14" t="s">
        <v>16</v>
      </c>
      <c r="O9" s="8"/>
      <c r="P9" s="8"/>
      <c r="Q9" s="8"/>
    </row>
    <row r="10" spans="1:255" ht="17.100000000000001" customHeight="1">
      <c r="A10" s="16" t="s">
        <v>13</v>
      </c>
      <c r="B10" s="17" t="s">
        <v>27</v>
      </c>
      <c r="C10" s="105" t="s">
        <v>15</v>
      </c>
      <c r="D10" s="96">
        <v>5</v>
      </c>
      <c r="E10" s="8"/>
      <c r="F10" s="8"/>
      <c r="G10" s="8"/>
      <c r="H10" s="90"/>
      <c r="I10" s="97"/>
      <c r="J10" s="8"/>
      <c r="K10" s="8"/>
      <c r="L10" s="90"/>
      <c r="M10" s="96">
        <v>1</v>
      </c>
      <c r="N10" s="14" t="s">
        <v>22</v>
      </c>
      <c r="O10" s="8"/>
      <c r="P10" s="8"/>
      <c r="Q10" s="8"/>
    </row>
    <row r="11" spans="1:255" ht="17.100000000000001" customHeight="1">
      <c r="A11" s="16" t="s">
        <v>13</v>
      </c>
      <c r="B11" s="17" t="s">
        <v>28</v>
      </c>
      <c r="C11" s="105" t="s">
        <v>15</v>
      </c>
      <c r="D11" s="96">
        <v>3</v>
      </c>
      <c r="E11" s="8"/>
      <c r="F11" s="15">
        <v>2</v>
      </c>
      <c r="G11" s="8"/>
      <c r="H11" s="90"/>
      <c r="I11" s="97"/>
      <c r="J11" s="8"/>
      <c r="K11" s="8"/>
      <c r="L11" s="90"/>
      <c r="M11" s="96">
        <v>1</v>
      </c>
      <c r="N11" s="14" t="s">
        <v>22</v>
      </c>
      <c r="O11" s="8"/>
      <c r="P11" s="8"/>
      <c r="Q11" s="8"/>
    </row>
    <row r="12" spans="1:255" ht="17.100000000000001" customHeight="1">
      <c r="A12" s="16" t="s">
        <v>13</v>
      </c>
      <c r="B12" s="17" t="s">
        <v>29</v>
      </c>
      <c r="C12" s="105" t="s">
        <v>15</v>
      </c>
      <c r="D12" s="96">
        <v>2</v>
      </c>
      <c r="E12" s="8"/>
      <c r="F12" s="8"/>
      <c r="G12" s="15">
        <v>1</v>
      </c>
      <c r="H12" s="90"/>
      <c r="I12" s="97"/>
      <c r="J12" s="8"/>
      <c r="K12" s="8"/>
      <c r="L12" s="90"/>
      <c r="M12" s="96">
        <v>1</v>
      </c>
      <c r="N12" s="14" t="s">
        <v>19</v>
      </c>
      <c r="O12" s="8"/>
      <c r="P12" s="15">
        <v>1</v>
      </c>
      <c r="Q12" s="14" t="s">
        <v>23</v>
      </c>
    </row>
    <row r="13" spans="1:255" ht="17.100000000000001" customHeight="1">
      <c r="A13" s="16" t="s">
        <v>13</v>
      </c>
      <c r="B13" s="17" t="s">
        <v>30</v>
      </c>
      <c r="C13" s="105" t="s">
        <v>15</v>
      </c>
      <c r="D13" s="97"/>
      <c r="E13" s="15">
        <v>2</v>
      </c>
      <c r="F13" s="8"/>
      <c r="G13" s="15">
        <v>2</v>
      </c>
      <c r="H13" s="90"/>
      <c r="I13" s="97"/>
      <c r="J13" s="8"/>
      <c r="K13" s="8"/>
      <c r="L13" s="90"/>
      <c r="M13" s="97"/>
      <c r="N13" s="8"/>
      <c r="O13" s="8"/>
      <c r="P13" s="8"/>
      <c r="Q13" s="8"/>
    </row>
    <row r="14" spans="1:255" ht="17.100000000000001" customHeight="1">
      <c r="A14" s="16" t="s">
        <v>13</v>
      </c>
      <c r="B14" s="17" t="s">
        <v>31</v>
      </c>
      <c r="C14" s="105" t="s">
        <v>15</v>
      </c>
      <c r="D14" s="96">
        <v>2</v>
      </c>
      <c r="E14" s="8"/>
      <c r="F14" s="8"/>
      <c r="G14" s="15">
        <v>1</v>
      </c>
      <c r="H14" s="90"/>
      <c r="I14" s="97"/>
      <c r="J14" s="8"/>
      <c r="K14" s="8"/>
      <c r="L14" s="90"/>
      <c r="M14" s="96">
        <v>1</v>
      </c>
      <c r="N14" s="14" t="s">
        <v>22</v>
      </c>
      <c r="O14" s="8"/>
      <c r="P14" s="15">
        <v>1</v>
      </c>
      <c r="Q14" s="14" t="s">
        <v>23</v>
      </c>
    </row>
    <row r="15" spans="1:255" ht="17.100000000000001" customHeight="1">
      <c r="A15" s="16" t="s">
        <v>13</v>
      </c>
      <c r="B15" s="17" t="s">
        <v>32</v>
      </c>
      <c r="C15" s="105" t="s">
        <v>15</v>
      </c>
      <c r="D15" s="97"/>
      <c r="E15" s="15">
        <v>2</v>
      </c>
      <c r="F15" s="15">
        <v>1</v>
      </c>
      <c r="G15" s="15">
        <v>1</v>
      </c>
      <c r="H15" s="90"/>
      <c r="I15" s="97"/>
      <c r="J15" s="8"/>
      <c r="K15" s="8"/>
      <c r="L15" s="90"/>
      <c r="M15" s="96">
        <v>1</v>
      </c>
      <c r="N15" s="14" t="s">
        <v>19</v>
      </c>
      <c r="O15" s="8"/>
      <c r="P15" s="8"/>
      <c r="Q15" s="8"/>
    </row>
    <row r="16" spans="1:255" ht="17.100000000000001" customHeight="1">
      <c r="A16" s="16" t="s">
        <v>13</v>
      </c>
      <c r="B16" s="17" t="s">
        <v>33</v>
      </c>
      <c r="C16" s="105" t="s">
        <v>15</v>
      </c>
      <c r="D16" s="97"/>
      <c r="E16" s="15">
        <v>1</v>
      </c>
      <c r="F16" s="15">
        <v>2</v>
      </c>
      <c r="G16" s="15">
        <v>1</v>
      </c>
      <c r="H16" s="90"/>
      <c r="I16" s="97"/>
      <c r="J16" s="8"/>
      <c r="K16" s="8"/>
      <c r="L16" s="90"/>
      <c r="M16" s="96">
        <v>1</v>
      </c>
      <c r="N16" s="14" t="s">
        <v>22</v>
      </c>
      <c r="O16" s="8"/>
      <c r="P16" s="8"/>
      <c r="Q16" s="8"/>
    </row>
    <row r="17" spans="1:17" ht="17.100000000000001" customHeight="1">
      <c r="A17" s="16" t="s">
        <v>13</v>
      </c>
      <c r="B17" s="17" t="s">
        <v>34</v>
      </c>
      <c r="C17" s="105" t="s">
        <v>15</v>
      </c>
      <c r="D17" s="97"/>
      <c r="E17" s="8"/>
      <c r="F17" s="8"/>
      <c r="G17" s="15">
        <v>3</v>
      </c>
      <c r="H17" s="90"/>
      <c r="I17" s="97"/>
      <c r="J17" s="8"/>
      <c r="K17" s="8"/>
      <c r="L17" s="90"/>
      <c r="M17" s="96">
        <v>1</v>
      </c>
      <c r="N17" s="14" t="s">
        <v>16</v>
      </c>
      <c r="O17" s="8"/>
      <c r="P17" s="8"/>
      <c r="Q17" s="8"/>
    </row>
    <row r="18" spans="1:17" ht="17.100000000000001" customHeight="1">
      <c r="A18" s="16" t="s">
        <v>13</v>
      </c>
      <c r="B18" s="17" t="s">
        <v>35</v>
      </c>
      <c r="C18" s="105" t="s">
        <v>15</v>
      </c>
      <c r="D18" s="96">
        <v>3</v>
      </c>
      <c r="E18" s="15">
        <v>3</v>
      </c>
      <c r="F18" s="8"/>
      <c r="G18" s="8"/>
      <c r="H18" s="90"/>
      <c r="I18" s="97"/>
      <c r="J18" s="8"/>
      <c r="K18" s="8"/>
      <c r="L18" s="90"/>
      <c r="M18" s="97"/>
      <c r="N18" s="8"/>
      <c r="O18" s="8"/>
      <c r="P18" s="8"/>
      <c r="Q18" s="8"/>
    </row>
    <row r="19" spans="1:17" ht="17.100000000000001" customHeight="1">
      <c r="A19" s="16" t="s">
        <v>13</v>
      </c>
      <c r="B19" s="17" t="s">
        <v>36</v>
      </c>
      <c r="C19" s="105" t="s">
        <v>15</v>
      </c>
      <c r="D19" s="97"/>
      <c r="E19" s="8"/>
      <c r="F19" s="15">
        <v>3</v>
      </c>
      <c r="G19" s="15">
        <v>1</v>
      </c>
      <c r="H19" s="90"/>
      <c r="I19" s="97"/>
      <c r="J19" s="8"/>
      <c r="K19" s="8"/>
      <c r="L19" s="90"/>
      <c r="M19" s="96">
        <v>1</v>
      </c>
      <c r="N19" s="14" t="s">
        <v>16</v>
      </c>
      <c r="O19" s="8"/>
      <c r="P19" s="8"/>
      <c r="Q19" s="8"/>
    </row>
    <row r="20" spans="1:17" ht="17.100000000000001" customHeight="1">
      <c r="A20" s="16" t="s">
        <v>13</v>
      </c>
      <c r="B20" s="17" t="s">
        <v>37</v>
      </c>
      <c r="C20" s="105" t="s">
        <v>15</v>
      </c>
      <c r="D20" s="97"/>
      <c r="E20" s="15">
        <v>2</v>
      </c>
      <c r="F20" s="15">
        <v>2</v>
      </c>
      <c r="G20" s="8"/>
      <c r="H20" s="90"/>
      <c r="I20" s="97"/>
      <c r="J20" s="8"/>
      <c r="K20" s="8"/>
      <c r="L20" s="90"/>
      <c r="M20" s="96">
        <v>1</v>
      </c>
      <c r="N20" s="14" t="s">
        <v>38</v>
      </c>
      <c r="O20" s="15" t="s">
        <v>39</v>
      </c>
      <c r="P20" s="15">
        <v>1</v>
      </c>
      <c r="Q20" s="14" t="s">
        <v>40</v>
      </c>
    </row>
    <row r="21" spans="1:17" ht="17.100000000000001" customHeight="1">
      <c r="A21" s="16" t="s">
        <v>13</v>
      </c>
      <c r="B21" s="17" t="s">
        <v>41</v>
      </c>
      <c r="C21" s="105" t="s">
        <v>15</v>
      </c>
      <c r="D21" s="96">
        <v>4</v>
      </c>
      <c r="E21" s="15">
        <v>3</v>
      </c>
      <c r="F21" s="8"/>
      <c r="G21" s="8"/>
      <c r="H21" s="90"/>
      <c r="I21" s="97"/>
      <c r="J21" s="8"/>
      <c r="K21" s="8"/>
      <c r="L21" s="90"/>
      <c r="M21" s="97"/>
      <c r="N21" s="8"/>
      <c r="O21" s="8"/>
      <c r="P21" s="8"/>
      <c r="Q21" s="8"/>
    </row>
    <row r="22" spans="1:17" ht="17.100000000000001" customHeight="1">
      <c r="A22" s="16" t="s">
        <v>13</v>
      </c>
      <c r="B22" s="17" t="s">
        <v>42</v>
      </c>
      <c r="C22" s="105" t="s">
        <v>15</v>
      </c>
      <c r="D22" s="96">
        <v>2</v>
      </c>
      <c r="E22" s="15">
        <v>1</v>
      </c>
      <c r="F22" s="15">
        <v>1</v>
      </c>
      <c r="G22" s="8"/>
      <c r="H22" s="90"/>
      <c r="I22" s="97"/>
      <c r="J22" s="8"/>
      <c r="K22" s="8"/>
      <c r="L22" s="90"/>
      <c r="M22" s="96">
        <v>1</v>
      </c>
      <c r="N22" s="14" t="s">
        <v>43</v>
      </c>
      <c r="O22" s="8"/>
      <c r="P22" s="8"/>
      <c r="Q22" s="8"/>
    </row>
    <row r="23" spans="1:17" ht="17.100000000000001" customHeight="1">
      <c r="A23" s="16" t="s">
        <v>13</v>
      </c>
      <c r="B23" s="17" t="s">
        <v>44</v>
      </c>
      <c r="C23" s="105" t="s">
        <v>15</v>
      </c>
      <c r="D23" s="96">
        <v>3</v>
      </c>
      <c r="E23" s="15">
        <v>2</v>
      </c>
      <c r="F23" s="15">
        <v>2</v>
      </c>
      <c r="G23" s="8"/>
      <c r="H23" s="90"/>
      <c r="I23" s="97"/>
      <c r="J23" s="8"/>
      <c r="K23" s="8"/>
      <c r="L23" s="90"/>
      <c r="M23" s="97"/>
      <c r="N23" s="8"/>
      <c r="O23" s="8"/>
      <c r="P23" s="8"/>
      <c r="Q23" s="8"/>
    </row>
    <row r="24" spans="1:17" ht="17.100000000000001" customHeight="1">
      <c r="A24" s="16" t="s">
        <v>13</v>
      </c>
      <c r="B24" s="17" t="s">
        <v>45</v>
      </c>
      <c r="C24" s="105" t="s">
        <v>15</v>
      </c>
      <c r="D24" s="96">
        <v>3</v>
      </c>
      <c r="E24" s="8"/>
      <c r="F24" s="15">
        <v>1</v>
      </c>
      <c r="G24" s="15">
        <v>1</v>
      </c>
      <c r="H24" s="90"/>
      <c r="I24" s="97"/>
      <c r="J24" s="8"/>
      <c r="K24" s="8"/>
      <c r="L24" s="90"/>
      <c r="M24" s="96">
        <v>1</v>
      </c>
      <c r="N24" s="14" t="s">
        <v>22</v>
      </c>
      <c r="O24" s="8"/>
      <c r="P24" s="8"/>
      <c r="Q24" s="8"/>
    </row>
    <row r="25" spans="1:17" ht="17.100000000000001" customHeight="1">
      <c r="A25" s="16" t="s">
        <v>13</v>
      </c>
      <c r="B25" s="17" t="s">
        <v>46</v>
      </c>
      <c r="C25" s="105" t="s">
        <v>15</v>
      </c>
      <c r="D25" s="96">
        <v>2</v>
      </c>
      <c r="E25" s="15">
        <v>2</v>
      </c>
      <c r="F25" s="8"/>
      <c r="G25" s="15">
        <v>2</v>
      </c>
      <c r="H25" s="90"/>
      <c r="I25" s="97"/>
      <c r="J25" s="8"/>
      <c r="K25" s="8"/>
      <c r="L25" s="90"/>
      <c r="M25" s="97"/>
      <c r="N25" s="8"/>
      <c r="O25" s="8"/>
      <c r="P25" s="8"/>
      <c r="Q25" s="8"/>
    </row>
    <row r="26" spans="1:17" ht="17.100000000000001" customHeight="1">
      <c r="A26" s="16" t="s">
        <v>13</v>
      </c>
      <c r="B26" s="17" t="s">
        <v>47</v>
      </c>
      <c r="C26" s="105" t="s">
        <v>15</v>
      </c>
      <c r="D26" s="96">
        <v>2</v>
      </c>
      <c r="E26" s="8"/>
      <c r="F26" s="8"/>
      <c r="G26" s="15">
        <v>2</v>
      </c>
      <c r="H26" s="90"/>
      <c r="I26" s="97"/>
      <c r="J26" s="8"/>
      <c r="K26" s="8"/>
      <c r="L26" s="90"/>
      <c r="M26" s="96">
        <v>2</v>
      </c>
      <c r="N26" s="14" t="s">
        <v>16</v>
      </c>
      <c r="O26" s="8"/>
      <c r="P26" s="8"/>
      <c r="Q26" s="8"/>
    </row>
    <row r="27" spans="1:17" ht="17.100000000000001" customHeight="1">
      <c r="A27" s="16" t="s">
        <v>13</v>
      </c>
      <c r="B27" s="17" t="s">
        <v>48</v>
      </c>
      <c r="C27" s="105" t="s">
        <v>49</v>
      </c>
      <c r="D27" s="97"/>
      <c r="E27" s="8"/>
      <c r="F27" s="15">
        <v>1</v>
      </c>
      <c r="G27" s="15">
        <v>3</v>
      </c>
      <c r="H27" s="90"/>
      <c r="I27" s="97"/>
      <c r="J27" s="8"/>
      <c r="K27" s="8"/>
      <c r="L27" s="90"/>
      <c r="M27" s="97"/>
      <c r="N27" s="8"/>
      <c r="O27" s="8"/>
      <c r="P27" s="8"/>
      <c r="Q27" s="8"/>
    </row>
    <row r="28" spans="1:17" ht="17.100000000000001" customHeight="1">
      <c r="A28" s="16" t="s">
        <v>13</v>
      </c>
      <c r="B28" s="17" t="s">
        <v>50</v>
      </c>
      <c r="C28" s="105" t="s">
        <v>49</v>
      </c>
      <c r="D28" s="96">
        <v>5</v>
      </c>
      <c r="E28" s="8"/>
      <c r="F28" s="8"/>
      <c r="G28" s="8"/>
      <c r="H28" s="90"/>
      <c r="I28" s="97"/>
      <c r="J28" s="8"/>
      <c r="K28" s="8"/>
      <c r="L28" s="90"/>
      <c r="M28" s="96">
        <v>2</v>
      </c>
      <c r="N28" s="14" t="s">
        <v>19</v>
      </c>
      <c r="O28" s="8"/>
      <c r="P28" s="8"/>
      <c r="Q28" s="8"/>
    </row>
    <row r="29" spans="1:17" ht="17.100000000000001" customHeight="1">
      <c r="A29" s="16" t="s">
        <v>13</v>
      </c>
      <c r="B29" s="17" t="s">
        <v>51</v>
      </c>
      <c r="C29" s="105" t="s">
        <v>49</v>
      </c>
      <c r="D29" s="96">
        <v>2</v>
      </c>
      <c r="E29" s="15">
        <v>2</v>
      </c>
      <c r="F29" s="8"/>
      <c r="G29" s="8"/>
      <c r="H29" s="90"/>
      <c r="I29" s="97"/>
      <c r="J29" s="8"/>
      <c r="K29" s="8"/>
      <c r="L29" s="90"/>
      <c r="M29" s="96">
        <v>1</v>
      </c>
      <c r="N29" s="14" t="s">
        <v>22</v>
      </c>
      <c r="O29" s="8"/>
      <c r="P29" s="8"/>
      <c r="Q29" s="8"/>
    </row>
    <row r="30" spans="1:17" ht="17.100000000000001" customHeight="1">
      <c r="A30" s="16" t="s">
        <v>13</v>
      </c>
      <c r="B30" s="17" t="s">
        <v>52</v>
      </c>
      <c r="C30" s="105" t="s">
        <v>49</v>
      </c>
      <c r="D30" s="97"/>
      <c r="E30" s="15">
        <v>2</v>
      </c>
      <c r="F30" s="15">
        <v>2</v>
      </c>
      <c r="G30" s="8"/>
      <c r="H30" s="90"/>
      <c r="I30" s="97"/>
      <c r="J30" s="8"/>
      <c r="K30" s="8"/>
      <c r="L30" s="90"/>
      <c r="M30" s="96">
        <v>1</v>
      </c>
      <c r="N30" s="14" t="s">
        <v>19</v>
      </c>
      <c r="O30" s="8"/>
      <c r="P30" s="8"/>
      <c r="Q30" s="8"/>
    </row>
    <row r="31" spans="1:17" ht="17.100000000000001" customHeight="1">
      <c r="A31" s="16" t="s">
        <v>13</v>
      </c>
      <c r="B31" s="17" t="s">
        <v>53</v>
      </c>
      <c r="C31" s="105" t="s">
        <v>49</v>
      </c>
      <c r="D31" s="96">
        <v>1</v>
      </c>
      <c r="E31" s="8"/>
      <c r="F31" s="15">
        <v>1</v>
      </c>
      <c r="G31" s="15">
        <v>1</v>
      </c>
      <c r="H31" s="90"/>
      <c r="I31" s="97"/>
      <c r="J31" s="8"/>
      <c r="K31" s="8"/>
      <c r="L31" s="90"/>
      <c r="M31" s="96">
        <v>2</v>
      </c>
      <c r="N31" s="14" t="s">
        <v>19</v>
      </c>
      <c r="O31" s="8"/>
      <c r="P31" s="8"/>
      <c r="Q31" s="8"/>
    </row>
    <row r="32" spans="1:17" ht="17.100000000000001" customHeight="1">
      <c r="A32" s="16" t="s">
        <v>13</v>
      </c>
      <c r="B32" s="17" t="s">
        <v>54</v>
      </c>
      <c r="C32" s="105" t="s">
        <v>49</v>
      </c>
      <c r="D32" s="96">
        <v>3</v>
      </c>
      <c r="E32" s="8"/>
      <c r="F32" s="15">
        <v>2</v>
      </c>
      <c r="G32" s="8"/>
      <c r="H32" s="90"/>
      <c r="I32" s="97"/>
      <c r="J32" s="8"/>
      <c r="K32" s="8"/>
      <c r="L32" s="90"/>
      <c r="M32" s="96">
        <v>1</v>
      </c>
      <c r="N32" s="14" t="s">
        <v>16</v>
      </c>
      <c r="O32" s="8"/>
      <c r="P32" s="8"/>
      <c r="Q32" s="8"/>
    </row>
    <row r="33" spans="1:17" ht="17.100000000000001" customHeight="1">
      <c r="A33" s="16" t="s">
        <v>13</v>
      </c>
      <c r="B33" s="17" t="s">
        <v>55</v>
      </c>
      <c r="C33" s="105" t="s">
        <v>49</v>
      </c>
      <c r="D33" s="97"/>
      <c r="E33" s="15">
        <v>2</v>
      </c>
      <c r="F33" s="15">
        <v>2</v>
      </c>
      <c r="G33" s="8"/>
      <c r="H33" s="90"/>
      <c r="I33" s="97"/>
      <c r="J33" s="8"/>
      <c r="K33" s="8"/>
      <c r="L33" s="90"/>
      <c r="M33" s="96">
        <v>1</v>
      </c>
      <c r="N33" s="14" t="s">
        <v>16</v>
      </c>
      <c r="O33" s="8"/>
      <c r="P33" s="8"/>
      <c r="Q33" s="8"/>
    </row>
    <row r="34" spans="1:17" ht="17.100000000000001" customHeight="1">
      <c r="A34" s="16" t="s">
        <v>13</v>
      </c>
      <c r="B34" s="17" t="s">
        <v>56</v>
      </c>
      <c r="C34" s="105" t="s">
        <v>49</v>
      </c>
      <c r="D34" s="96">
        <v>3</v>
      </c>
      <c r="E34" s="15">
        <v>2</v>
      </c>
      <c r="F34" s="8"/>
      <c r="G34" s="15">
        <v>1</v>
      </c>
      <c r="H34" s="90"/>
      <c r="I34" s="97"/>
      <c r="J34" s="8"/>
      <c r="K34" s="8"/>
      <c r="L34" s="90"/>
      <c r="M34" s="97"/>
      <c r="N34" s="8"/>
      <c r="O34" s="8"/>
      <c r="P34" s="8"/>
      <c r="Q34" s="8"/>
    </row>
    <row r="35" spans="1:17" ht="17.100000000000001" customHeight="1">
      <c r="A35" s="16" t="s">
        <v>13</v>
      </c>
      <c r="B35" s="17" t="s">
        <v>57</v>
      </c>
      <c r="C35" s="105" t="s">
        <v>49</v>
      </c>
      <c r="D35" s="96">
        <v>2</v>
      </c>
      <c r="E35" s="8"/>
      <c r="F35" s="15">
        <v>1</v>
      </c>
      <c r="G35" s="15">
        <v>2</v>
      </c>
      <c r="H35" s="90"/>
      <c r="I35" s="97"/>
      <c r="J35" s="8"/>
      <c r="K35" s="8"/>
      <c r="L35" s="90"/>
      <c r="M35" s="97"/>
      <c r="N35" s="8"/>
      <c r="O35" s="8"/>
      <c r="P35" s="8"/>
      <c r="Q35" s="8"/>
    </row>
    <row r="36" spans="1:17" ht="17.100000000000001" customHeight="1">
      <c r="A36" s="16" t="s">
        <v>58</v>
      </c>
      <c r="B36" s="17" t="s">
        <v>59</v>
      </c>
      <c r="C36" s="105" t="s">
        <v>15</v>
      </c>
      <c r="D36" s="97"/>
      <c r="E36" s="8"/>
      <c r="F36" s="15">
        <v>2</v>
      </c>
      <c r="G36" s="15">
        <v>1</v>
      </c>
      <c r="H36" s="90"/>
      <c r="I36" s="97"/>
      <c r="J36" s="8"/>
      <c r="K36" s="8"/>
      <c r="L36" s="90"/>
      <c r="M36" s="96">
        <v>1</v>
      </c>
      <c r="N36" s="14" t="s">
        <v>22</v>
      </c>
      <c r="O36" s="8"/>
      <c r="P36" s="15">
        <v>1</v>
      </c>
      <c r="Q36" s="14" t="s">
        <v>23</v>
      </c>
    </row>
    <row r="37" spans="1:17" ht="17.100000000000001" customHeight="1">
      <c r="A37" s="16" t="s">
        <v>58</v>
      </c>
      <c r="B37" s="17" t="s">
        <v>60</v>
      </c>
      <c r="C37" s="105" t="s">
        <v>15</v>
      </c>
      <c r="D37" s="97"/>
      <c r="E37" s="15">
        <v>2</v>
      </c>
      <c r="F37" s="8"/>
      <c r="G37" s="15">
        <v>1</v>
      </c>
      <c r="H37" s="90"/>
      <c r="I37" s="97"/>
      <c r="J37" s="8"/>
      <c r="K37" s="8"/>
      <c r="L37" s="90"/>
      <c r="M37" s="96">
        <v>1</v>
      </c>
      <c r="N37" s="14" t="s">
        <v>22</v>
      </c>
      <c r="O37" s="8"/>
      <c r="P37" s="15">
        <v>1</v>
      </c>
      <c r="Q37" s="14" t="s">
        <v>23</v>
      </c>
    </row>
    <row r="38" spans="1:17" ht="17.100000000000001" customHeight="1">
      <c r="A38" s="16" t="s">
        <v>58</v>
      </c>
      <c r="B38" s="17" t="s">
        <v>61</v>
      </c>
      <c r="C38" s="105" t="s">
        <v>15</v>
      </c>
      <c r="D38" s="97"/>
      <c r="E38" s="15">
        <v>2</v>
      </c>
      <c r="F38" s="8"/>
      <c r="G38" s="15">
        <v>1</v>
      </c>
      <c r="H38" s="111">
        <v>1</v>
      </c>
      <c r="I38" s="97"/>
      <c r="J38" s="8"/>
      <c r="K38" s="8"/>
      <c r="L38" s="90"/>
      <c r="M38" s="96">
        <v>2</v>
      </c>
      <c r="N38" s="14" t="s">
        <v>22</v>
      </c>
      <c r="O38" s="8"/>
      <c r="P38" s="15">
        <v>2</v>
      </c>
      <c r="Q38" s="14" t="s">
        <v>4</v>
      </c>
    </row>
    <row r="39" spans="1:17" ht="17.100000000000001" customHeight="1">
      <c r="A39" s="16" t="s">
        <v>58</v>
      </c>
      <c r="B39" s="17" t="s">
        <v>62</v>
      </c>
      <c r="C39" s="105" t="s">
        <v>15</v>
      </c>
      <c r="D39" s="96">
        <v>2</v>
      </c>
      <c r="E39" s="8"/>
      <c r="F39" s="8"/>
      <c r="G39" s="15">
        <v>1</v>
      </c>
      <c r="H39" s="111">
        <v>1</v>
      </c>
      <c r="I39" s="97"/>
      <c r="J39" s="8"/>
      <c r="K39" s="8"/>
      <c r="L39" s="90"/>
      <c r="M39" s="96">
        <v>3</v>
      </c>
      <c r="N39" s="14" t="s">
        <v>40</v>
      </c>
      <c r="O39" s="8"/>
      <c r="P39" s="15">
        <v>1</v>
      </c>
      <c r="Q39" s="14" t="s">
        <v>22</v>
      </c>
    </row>
    <row r="40" spans="1:17" ht="17.100000000000001" customHeight="1">
      <c r="A40" s="16" t="s">
        <v>58</v>
      </c>
      <c r="B40" s="17" t="s">
        <v>63</v>
      </c>
      <c r="C40" s="105" t="s">
        <v>15</v>
      </c>
      <c r="D40" s="97"/>
      <c r="E40" s="8"/>
      <c r="F40" s="8"/>
      <c r="G40" s="8"/>
      <c r="H40" s="111">
        <v>3</v>
      </c>
      <c r="I40" s="97"/>
      <c r="J40" s="8"/>
      <c r="K40" s="8"/>
      <c r="L40" s="90"/>
      <c r="M40" s="96">
        <v>2</v>
      </c>
      <c r="N40" s="14" t="s">
        <v>19</v>
      </c>
      <c r="O40" s="8"/>
      <c r="P40" s="15">
        <v>2</v>
      </c>
      <c r="Q40" s="14" t="s">
        <v>22</v>
      </c>
    </row>
    <row r="41" spans="1:17" ht="17.100000000000001" customHeight="1">
      <c r="A41" s="16" t="s">
        <v>58</v>
      </c>
      <c r="B41" s="17" t="s">
        <v>64</v>
      </c>
      <c r="C41" s="105" t="s">
        <v>15</v>
      </c>
      <c r="D41" s="96">
        <v>2</v>
      </c>
      <c r="E41" s="8"/>
      <c r="F41" s="15">
        <v>2</v>
      </c>
      <c r="G41" s="8"/>
      <c r="H41" s="111">
        <v>1</v>
      </c>
      <c r="I41" s="97"/>
      <c r="J41" s="8"/>
      <c r="K41" s="8"/>
      <c r="L41" s="90"/>
      <c r="M41" s="96">
        <v>1</v>
      </c>
      <c r="N41" s="14" t="s">
        <v>65</v>
      </c>
      <c r="O41" s="15" t="s">
        <v>66</v>
      </c>
      <c r="P41" s="19"/>
      <c r="Q41" s="8"/>
    </row>
    <row r="42" spans="1:17" ht="17.100000000000001" customHeight="1">
      <c r="A42" s="16" t="s">
        <v>58</v>
      </c>
      <c r="B42" s="17" t="s">
        <v>67</v>
      </c>
      <c r="C42" s="105" t="s">
        <v>15</v>
      </c>
      <c r="D42" s="96">
        <v>2</v>
      </c>
      <c r="E42" s="15">
        <v>2</v>
      </c>
      <c r="F42" s="15">
        <v>2</v>
      </c>
      <c r="G42" s="8"/>
      <c r="H42" s="90"/>
      <c r="I42" s="97"/>
      <c r="J42" s="8"/>
      <c r="K42" s="8"/>
      <c r="L42" s="90"/>
      <c r="M42" s="96">
        <v>1</v>
      </c>
      <c r="N42" s="14" t="s">
        <v>68</v>
      </c>
      <c r="O42" s="15" t="s">
        <v>66</v>
      </c>
      <c r="P42" s="19"/>
      <c r="Q42" s="8"/>
    </row>
    <row r="43" spans="1:17" ht="17.100000000000001" customHeight="1">
      <c r="A43" s="16" t="s">
        <v>58</v>
      </c>
      <c r="B43" s="17" t="s">
        <v>69</v>
      </c>
      <c r="C43" s="105" t="s">
        <v>15</v>
      </c>
      <c r="D43" s="97"/>
      <c r="E43" s="8"/>
      <c r="F43" s="15">
        <v>1</v>
      </c>
      <c r="G43" s="15">
        <v>1</v>
      </c>
      <c r="H43" s="111">
        <v>1</v>
      </c>
      <c r="I43" s="97"/>
      <c r="J43" s="8"/>
      <c r="K43" s="8"/>
      <c r="L43" s="90"/>
      <c r="M43" s="96">
        <v>3</v>
      </c>
      <c r="N43" s="14" t="s">
        <v>38</v>
      </c>
      <c r="O43" s="8"/>
      <c r="P43" s="8"/>
      <c r="Q43" s="8"/>
    </row>
    <row r="44" spans="1:17" ht="17.100000000000001" customHeight="1">
      <c r="A44" s="16" t="s">
        <v>58</v>
      </c>
      <c r="B44" s="17" t="s">
        <v>70</v>
      </c>
      <c r="C44" s="105" t="s">
        <v>15</v>
      </c>
      <c r="D44" s="97"/>
      <c r="E44" s="15">
        <v>1</v>
      </c>
      <c r="F44" s="8"/>
      <c r="G44" s="15">
        <v>1</v>
      </c>
      <c r="H44" s="111">
        <v>1</v>
      </c>
      <c r="I44" s="97"/>
      <c r="J44" s="8"/>
      <c r="K44" s="8"/>
      <c r="L44" s="90"/>
      <c r="M44" s="96">
        <v>3</v>
      </c>
      <c r="N44" s="6" t="s">
        <v>40</v>
      </c>
      <c r="O44" s="8"/>
      <c r="P44" s="8"/>
      <c r="Q44" s="8"/>
    </row>
    <row r="45" spans="1:17" ht="17.100000000000001" customHeight="1">
      <c r="A45" s="16" t="s">
        <v>58</v>
      </c>
      <c r="B45" s="20" t="s">
        <v>71</v>
      </c>
      <c r="C45" s="105" t="s">
        <v>15</v>
      </c>
      <c r="D45" s="96">
        <v>4</v>
      </c>
      <c r="E45" s="8"/>
      <c r="F45" s="8"/>
      <c r="G45" s="8"/>
      <c r="H45" s="111">
        <v>1</v>
      </c>
      <c r="I45" s="97"/>
      <c r="J45" s="8"/>
      <c r="K45" s="8"/>
      <c r="L45" s="90"/>
      <c r="M45" s="96">
        <v>3</v>
      </c>
      <c r="N45" s="14" t="s">
        <v>16</v>
      </c>
      <c r="O45" s="8"/>
      <c r="P45" s="8"/>
      <c r="Q45" s="8"/>
    </row>
    <row r="46" spans="1:17" ht="17.100000000000001" customHeight="1">
      <c r="A46" s="16" t="s">
        <v>58</v>
      </c>
      <c r="B46" s="20" t="s">
        <v>72</v>
      </c>
      <c r="C46" s="105" t="s">
        <v>15</v>
      </c>
      <c r="D46" s="96">
        <v>4</v>
      </c>
      <c r="E46" s="8"/>
      <c r="F46" s="8"/>
      <c r="G46" s="8"/>
      <c r="H46" s="90"/>
      <c r="I46" s="97"/>
      <c r="J46" s="8"/>
      <c r="K46" s="8"/>
      <c r="L46" s="90"/>
      <c r="M46" s="96">
        <v>2</v>
      </c>
      <c r="N46" s="14" t="s">
        <v>19</v>
      </c>
      <c r="O46" s="8"/>
      <c r="P46" s="8"/>
      <c r="Q46" s="8"/>
    </row>
    <row r="47" spans="1:17" ht="17.100000000000001" customHeight="1">
      <c r="A47" s="16" t="s">
        <v>58</v>
      </c>
      <c r="B47" s="20" t="s">
        <v>73</v>
      </c>
      <c r="C47" s="105" t="s">
        <v>15</v>
      </c>
      <c r="D47" s="96">
        <v>2</v>
      </c>
      <c r="E47" s="8"/>
      <c r="F47" s="15">
        <v>2</v>
      </c>
      <c r="G47" s="8"/>
      <c r="H47" s="90"/>
      <c r="I47" s="97"/>
      <c r="J47" s="8"/>
      <c r="K47" s="8"/>
      <c r="L47" s="90"/>
      <c r="M47" s="96">
        <v>2</v>
      </c>
      <c r="N47" s="14" t="s">
        <v>19</v>
      </c>
      <c r="O47" s="8"/>
      <c r="P47" s="15">
        <v>1</v>
      </c>
      <c r="Q47" s="14" t="s">
        <v>22</v>
      </c>
    </row>
    <row r="48" spans="1:17" ht="17.100000000000001" customHeight="1">
      <c r="A48" s="16" t="s">
        <v>74</v>
      </c>
      <c r="B48" s="20" t="s">
        <v>75</v>
      </c>
      <c r="C48" s="105" t="s">
        <v>15</v>
      </c>
      <c r="D48" s="96">
        <v>12</v>
      </c>
      <c r="E48" s="8"/>
      <c r="F48" s="15">
        <v>10</v>
      </c>
      <c r="G48" s="8"/>
      <c r="H48" s="111">
        <v>6</v>
      </c>
      <c r="I48" s="97"/>
      <c r="J48" s="8"/>
      <c r="K48" s="8"/>
      <c r="L48" s="90"/>
      <c r="M48" s="97"/>
      <c r="N48" s="14" t="s">
        <v>74</v>
      </c>
      <c r="O48" s="8"/>
      <c r="P48" s="8"/>
      <c r="Q48" s="8"/>
    </row>
    <row r="49" spans="1:17" ht="17.100000000000001" customHeight="1">
      <c r="A49" s="16" t="s">
        <v>74</v>
      </c>
      <c r="B49" s="20" t="s">
        <v>76</v>
      </c>
      <c r="C49" s="105" t="s">
        <v>15</v>
      </c>
      <c r="D49" s="97"/>
      <c r="E49" s="15">
        <v>10</v>
      </c>
      <c r="F49" s="15">
        <v>10</v>
      </c>
      <c r="G49" s="8"/>
      <c r="H49" s="111">
        <v>6</v>
      </c>
      <c r="I49" s="97"/>
      <c r="J49" s="8"/>
      <c r="K49" s="8"/>
      <c r="L49" s="90"/>
      <c r="M49" s="97"/>
      <c r="N49" s="14" t="s">
        <v>74</v>
      </c>
      <c r="O49" s="8"/>
      <c r="P49" s="8"/>
      <c r="Q49" s="8"/>
    </row>
    <row r="50" spans="1:17" ht="17.100000000000001" customHeight="1">
      <c r="A50" s="16" t="s">
        <v>74</v>
      </c>
      <c r="B50" s="17" t="s">
        <v>77</v>
      </c>
      <c r="C50" s="105" t="s">
        <v>15</v>
      </c>
      <c r="D50" s="96">
        <v>12</v>
      </c>
      <c r="E50" s="15">
        <v>10</v>
      </c>
      <c r="F50" s="8"/>
      <c r="G50" s="8"/>
      <c r="H50" s="111">
        <v>6</v>
      </c>
      <c r="I50" s="97"/>
      <c r="J50" s="8"/>
      <c r="K50" s="8"/>
      <c r="L50" s="90"/>
      <c r="M50" s="97"/>
      <c r="N50" s="14" t="s">
        <v>74</v>
      </c>
      <c r="O50" s="8"/>
      <c r="P50" s="8"/>
      <c r="Q50" s="8"/>
    </row>
    <row r="51" spans="1:17" ht="17.100000000000001" customHeight="1">
      <c r="A51" s="16" t="s">
        <v>74</v>
      </c>
      <c r="B51" s="20" t="s">
        <v>78</v>
      </c>
      <c r="C51" s="105" t="s">
        <v>15</v>
      </c>
      <c r="D51" s="97"/>
      <c r="E51" s="8"/>
      <c r="F51" s="15">
        <v>10</v>
      </c>
      <c r="G51" s="15">
        <v>8</v>
      </c>
      <c r="H51" s="111">
        <v>6</v>
      </c>
      <c r="I51" s="97"/>
      <c r="J51" s="8"/>
      <c r="K51" s="8"/>
      <c r="L51" s="90"/>
      <c r="M51" s="97"/>
      <c r="N51" s="14" t="s">
        <v>74</v>
      </c>
      <c r="O51" s="8"/>
      <c r="P51" s="8"/>
      <c r="Q51" s="8"/>
    </row>
    <row r="52" spans="1:17" ht="17.100000000000001" customHeight="1">
      <c r="A52" s="16" t="s">
        <v>74</v>
      </c>
      <c r="B52" s="17" t="s">
        <v>79</v>
      </c>
      <c r="C52" s="105" t="s">
        <v>15</v>
      </c>
      <c r="D52" s="97"/>
      <c r="E52" s="15">
        <v>10</v>
      </c>
      <c r="F52" s="8"/>
      <c r="G52" s="15">
        <v>8</v>
      </c>
      <c r="H52" s="111">
        <v>6</v>
      </c>
      <c r="I52" s="97"/>
      <c r="J52" s="8"/>
      <c r="K52" s="8"/>
      <c r="L52" s="90"/>
      <c r="M52" s="97"/>
      <c r="N52" s="14" t="s">
        <v>74</v>
      </c>
      <c r="O52" s="8"/>
      <c r="P52" s="8"/>
      <c r="Q52" s="8"/>
    </row>
    <row r="53" spans="1:17" ht="17.100000000000001" customHeight="1">
      <c r="A53" s="16" t="s">
        <v>58</v>
      </c>
      <c r="B53" s="17" t="s">
        <v>80</v>
      </c>
      <c r="C53" s="105" t="s">
        <v>49</v>
      </c>
      <c r="D53" s="96">
        <v>2</v>
      </c>
      <c r="E53" s="8"/>
      <c r="F53" s="8"/>
      <c r="G53" s="15">
        <v>2</v>
      </c>
      <c r="H53" s="90"/>
      <c r="I53" s="97"/>
      <c r="J53" s="8"/>
      <c r="K53" s="8"/>
      <c r="L53" s="90"/>
      <c r="M53" s="96">
        <v>2</v>
      </c>
      <c r="N53" s="14" t="s">
        <v>22</v>
      </c>
      <c r="O53" s="8"/>
      <c r="P53" s="15">
        <v>1</v>
      </c>
      <c r="Q53" s="14" t="s">
        <v>23</v>
      </c>
    </row>
    <row r="54" spans="1:17" ht="17.100000000000001" customHeight="1">
      <c r="A54" s="16" t="s">
        <v>58</v>
      </c>
      <c r="B54" s="17" t="s">
        <v>81</v>
      </c>
      <c r="C54" s="105" t="s">
        <v>49</v>
      </c>
      <c r="D54" s="97"/>
      <c r="E54" s="8"/>
      <c r="F54" s="15">
        <v>3</v>
      </c>
      <c r="G54" s="8"/>
      <c r="H54" s="90"/>
      <c r="I54" s="97"/>
      <c r="J54" s="8"/>
      <c r="K54" s="8"/>
      <c r="L54" s="90"/>
      <c r="M54" s="96">
        <v>1</v>
      </c>
      <c r="N54" s="14" t="s">
        <v>16</v>
      </c>
      <c r="O54" s="8"/>
      <c r="P54" s="15">
        <v>1</v>
      </c>
      <c r="Q54" s="14" t="s">
        <v>38</v>
      </c>
    </row>
    <row r="55" spans="1:17" ht="17.100000000000001" customHeight="1">
      <c r="A55" s="16" t="s">
        <v>58</v>
      </c>
      <c r="B55" s="17" t="s">
        <v>82</v>
      </c>
      <c r="C55" s="105" t="s">
        <v>49</v>
      </c>
      <c r="D55" s="97"/>
      <c r="E55" s="15">
        <v>3</v>
      </c>
      <c r="F55" s="8"/>
      <c r="G55" s="8"/>
      <c r="H55" s="90"/>
      <c r="I55" s="97"/>
      <c r="J55" s="8"/>
      <c r="K55" s="8"/>
      <c r="L55" s="90"/>
      <c r="M55" s="96">
        <v>1</v>
      </c>
      <c r="N55" s="14" t="s">
        <v>16</v>
      </c>
      <c r="O55" s="8"/>
      <c r="P55" s="15">
        <v>1</v>
      </c>
      <c r="Q55" s="14" t="s">
        <v>40</v>
      </c>
    </row>
    <row r="56" spans="1:17" ht="17.100000000000001" customHeight="1">
      <c r="A56" s="16" t="s">
        <v>58</v>
      </c>
      <c r="B56" s="17" t="s">
        <v>83</v>
      </c>
      <c r="C56" s="105" t="s">
        <v>49</v>
      </c>
      <c r="D56" s="96">
        <v>2</v>
      </c>
      <c r="E56" s="15">
        <v>2</v>
      </c>
      <c r="F56" s="15">
        <v>2</v>
      </c>
      <c r="G56" s="8"/>
      <c r="H56" s="111">
        <v>2</v>
      </c>
      <c r="I56" s="97"/>
      <c r="J56" s="8"/>
      <c r="K56" s="8"/>
      <c r="L56" s="90"/>
      <c r="M56" s="96">
        <v>1</v>
      </c>
      <c r="N56" s="14" t="s">
        <v>84</v>
      </c>
      <c r="O56" s="15" t="s">
        <v>66</v>
      </c>
      <c r="P56" s="15">
        <v>1</v>
      </c>
      <c r="Q56" s="8"/>
    </row>
    <row r="57" spans="1:17" ht="17.100000000000001" customHeight="1">
      <c r="A57" s="16" t="s">
        <v>58</v>
      </c>
      <c r="B57" s="17" t="s">
        <v>85</v>
      </c>
      <c r="C57" s="105" t="s">
        <v>49</v>
      </c>
      <c r="D57" s="97"/>
      <c r="E57" s="8"/>
      <c r="F57" s="8"/>
      <c r="G57" s="15">
        <v>3</v>
      </c>
      <c r="H57" s="90"/>
      <c r="I57" s="97"/>
      <c r="J57" s="8"/>
      <c r="K57" s="8"/>
      <c r="L57" s="90"/>
      <c r="M57" s="96">
        <v>2</v>
      </c>
      <c r="N57" s="14" t="s">
        <v>19</v>
      </c>
      <c r="O57" s="8"/>
      <c r="P57" s="8"/>
      <c r="Q57" s="8"/>
    </row>
    <row r="58" spans="1:17" ht="17.100000000000001" customHeight="1">
      <c r="A58" s="16" t="s">
        <v>58</v>
      </c>
      <c r="B58" s="17" t="s">
        <v>86</v>
      </c>
      <c r="C58" s="105" t="s">
        <v>49</v>
      </c>
      <c r="D58" s="97"/>
      <c r="E58" s="15">
        <v>2</v>
      </c>
      <c r="F58" s="15">
        <v>2</v>
      </c>
      <c r="G58" s="8"/>
      <c r="H58" s="90"/>
      <c r="I58" s="97"/>
      <c r="J58" s="8"/>
      <c r="K58" s="8"/>
      <c r="L58" s="90"/>
      <c r="M58" s="96">
        <v>1</v>
      </c>
      <c r="N58" s="14" t="s">
        <v>19</v>
      </c>
      <c r="O58" s="8"/>
      <c r="P58" s="15">
        <v>1</v>
      </c>
      <c r="Q58" s="14" t="s">
        <v>22</v>
      </c>
    </row>
    <row r="59" spans="1:17" ht="17.100000000000001" customHeight="1">
      <c r="A59" s="16" t="s">
        <v>87</v>
      </c>
      <c r="B59" s="17" t="s">
        <v>88</v>
      </c>
      <c r="C59" s="105" t="s">
        <v>15</v>
      </c>
      <c r="D59" s="97"/>
      <c r="E59" s="8"/>
      <c r="F59" s="8"/>
      <c r="G59" s="8"/>
      <c r="H59" s="90"/>
      <c r="I59" s="97"/>
      <c r="J59" s="8"/>
      <c r="K59" s="8"/>
      <c r="L59" s="90"/>
      <c r="M59" s="96">
        <v>2</v>
      </c>
      <c r="N59" s="14" t="s">
        <v>68</v>
      </c>
      <c r="O59" s="15" t="s">
        <v>66</v>
      </c>
      <c r="P59" s="15">
        <v>1</v>
      </c>
      <c r="Q59" s="8"/>
    </row>
    <row r="60" spans="1:17" ht="17.100000000000001" customHeight="1">
      <c r="A60" s="16" t="s">
        <v>87</v>
      </c>
      <c r="B60" s="17" t="s">
        <v>89</v>
      </c>
      <c r="C60" s="105" t="s">
        <v>15</v>
      </c>
      <c r="D60" s="97"/>
      <c r="E60" s="8"/>
      <c r="F60" s="8"/>
      <c r="G60" s="8"/>
      <c r="H60" s="90"/>
      <c r="I60" s="96">
        <v>1</v>
      </c>
      <c r="J60" s="6" t="s">
        <v>6</v>
      </c>
      <c r="K60" s="15">
        <v>1</v>
      </c>
      <c r="L60" s="91" t="s">
        <v>5</v>
      </c>
      <c r="M60" s="96">
        <v>1</v>
      </c>
      <c r="N60" s="14" t="s">
        <v>68</v>
      </c>
      <c r="O60" s="15" t="s">
        <v>66</v>
      </c>
      <c r="P60" s="15">
        <v>1</v>
      </c>
      <c r="Q60" s="8"/>
    </row>
    <row r="61" spans="1:17" ht="17.100000000000001" customHeight="1">
      <c r="A61" s="16" t="s">
        <v>87</v>
      </c>
      <c r="B61" s="17" t="s">
        <v>90</v>
      </c>
      <c r="C61" s="105" t="s">
        <v>15</v>
      </c>
      <c r="D61" s="97"/>
      <c r="E61" s="8"/>
      <c r="F61" s="8"/>
      <c r="G61" s="8"/>
      <c r="H61" s="90"/>
      <c r="I61" s="96">
        <v>2</v>
      </c>
      <c r="J61" s="6" t="s">
        <v>4</v>
      </c>
      <c r="K61" s="21"/>
      <c r="L61" s="90"/>
      <c r="M61" s="96">
        <v>1</v>
      </c>
      <c r="N61" s="14" t="s">
        <v>91</v>
      </c>
      <c r="O61" s="15" t="s">
        <v>66</v>
      </c>
      <c r="P61" s="15">
        <v>2</v>
      </c>
      <c r="Q61" s="8"/>
    </row>
    <row r="62" spans="1:17" ht="17.100000000000001" customHeight="1">
      <c r="A62" s="16" t="s">
        <v>87</v>
      </c>
      <c r="B62" s="17" t="s">
        <v>92</v>
      </c>
      <c r="C62" s="105" t="s">
        <v>15</v>
      </c>
      <c r="D62" s="97"/>
      <c r="E62" s="8"/>
      <c r="F62" s="8"/>
      <c r="G62" s="8"/>
      <c r="H62" s="90"/>
      <c r="I62" s="97"/>
      <c r="J62" s="8"/>
      <c r="K62" s="21"/>
      <c r="L62" s="90"/>
      <c r="M62" s="96">
        <v>1</v>
      </c>
      <c r="N62" s="14" t="s">
        <v>22</v>
      </c>
      <c r="O62" s="8"/>
      <c r="P62" s="8"/>
      <c r="Q62" s="8"/>
    </row>
    <row r="63" spans="1:17" ht="17.100000000000001" customHeight="1">
      <c r="A63" s="16" t="s">
        <v>87</v>
      </c>
      <c r="B63" s="17" t="s">
        <v>93</v>
      </c>
      <c r="C63" s="105" t="s">
        <v>15</v>
      </c>
      <c r="D63" s="97"/>
      <c r="E63" s="8"/>
      <c r="F63" s="8"/>
      <c r="G63" s="8"/>
      <c r="H63" s="90"/>
      <c r="I63" s="96">
        <v>2</v>
      </c>
      <c r="J63" s="6" t="s">
        <v>3</v>
      </c>
      <c r="K63" s="21"/>
      <c r="L63" s="90"/>
      <c r="M63" s="96">
        <v>1</v>
      </c>
      <c r="N63" s="14" t="s">
        <v>94</v>
      </c>
      <c r="O63" s="15" t="s">
        <v>66</v>
      </c>
      <c r="P63" s="15">
        <v>2</v>
      </c>
      <c r="Q63" s="8"/>
    </row>
    <row r="64" spans="1:17" ht="17.100000000000001" customHeight="1">
      <c r="A64" s="16" t="s">
        <v>87</v>
      </c>
      <c r="B64" s="17" t="s">
        <v>95</v>
      </c>
      <c r="C64" s="105" t="s">
        <v>15</v>
      </c>
      <c r="D64" s="97"/>
      <c r="E64" s="8"/>
      <c r="F64" s="8"/>
      <c r="G64" s="8"/>
      <c r="H64" s="90"/>
      <c r="I64" s="97"/>
      <c r="J64" s="8"/>
      <c r="K64" s="21"/>
      <c r="L64" s="90"/>
      <c r="M64" s="96">
        <v>1</v>
      </c>
      <c r="N64" s="14" t="s">
        <v>19</v>
      </c>
      <c r="O64" s="8"/>
      <c r="P64" s="8"/>
      <c r="Q64" s="8"/>
    </row>
    <row r="65" spans="1:255" ht="17.100000000000001" customHeight="1">
      <c r="A65" s="16" t="s">
        <v>87</v>
      </c>
      <c r="B65" s="17" t="s">
        <v>96</v>
      </c>
      <c r="C65" s="105" t="s">
        <v>15</v>
      </c>
      <c r="D65" s="97"/>
      <c r="E65" s="8"/>
      <c r="F65" s="8"/>
      <c r="G65" s="8"/>
      <c r="H65" s="90"/>
      <c r="I65" s="96">
        <v>3</v>
      </c>
      <c r="J65" s="6" t="s">
        <v>3</v>
      </c>
      <c r="K65" s="21"/>
      <c r="L65" s="90"/>
      <c r="M65" s="96">
        <v>1</v>
      </c>
      <c r="N65" s="14" t="s">
        <v>97</v>
      </c>
      <c r="O65" s="15" t="s">
        <v>66</v>
      </c>
      <c r="P65" s="15">
        <v>1</v>
      </c>
      <c r="Q65" s="8"/>
    </row>
    <row r="66" spans="1:255" ht="17.100000000000001" customHeight="1">
      <c r="A66" s="16" t="s">
        <v>87</v>
      </c>
      <c r="B66" s="17" t="s">
        <v>98</v>
      </c>
      <c r="C66" s="105" t="s">
        <v>15</v>
      </c>
      <c r="D66" s="97"/>
      <c r="E66" s="8"/>
      <c r="F66" s="8"/>
      <c r="G66" s="8"/>
      <c r="H66" s="90"/>
      <c r="I66" s="96">
        <v>1</v>
      </c>
      <c r="J66" s="6" t="s">
        <v>6</v>
      </c>
      <c r="K66" s="21"/>
      <c r="L66" s="90"/>
      <c r="M66" s="96">
        <v>1</v>
      </c>
      <c r="N66" s="6" t="s">
        <v>40</v>
      </c>
      <c r="O66" s="15" t="s">
        <v>39</v>
      </c>
      <c r="P66" s="15">
        <v>1</v>
      </c>
      <c r="Q66" s="14" t="s">
        <v>16</v>
      </c>
    </row>
    <row r="67" spans="1:255" ht="17.100000000000001" customHeight="1">
      <c r="A67" s="16" t="s">
        <v>87</v>
      </c>
      <c r="B67" s="17" t="s">
        <v>99</v>
      </c>
      <c r="C67" s="105" t="s">
        <v>15</v>
      </c>
      <c r="D67" s="97"/>
      <c r="E67" s="8"/>
      <c r="F67" s="8"/>
      <c r="G67" s="8"/>
      <c r="H67" s="90"/>
      <c r="I67" s="96">
        <v>2</v>
      </c>
      <c r="J67" s="6" t="s">
        <v>5</v>
      </c>
      <c r="K67" s="21"/>
      <c r="L67" s="90"/>
      <c r="M67" s="96">
        <v>1</v>
      </c>
      <c r="N67" s="14" t="s">
        <v>19</v>
      </c>
      <c r="O67" s="8"/>
      <c r="P67" s="15">
        <v>1</v>
      </c>
      <c r="Q67" s="14" t="s">
        <v>22</v>
      </c>
    </row>
    <row r="68" spans="1:255" ht="17.100000000000001" customHeight="1">
      <c r="A68" s="16" t="s">
        <v>87</v>
      </c>
      <c r="B68" s="17" t="s">
        <v>100</v>
      </c>
      <c r="C68" s="105" t="s">
        <v>15</v>
      </c>
      <c r="D68" s="97"/>
      <c r="E68" s="8"/>
      <c r="F68" s="8"/>
      <c r="G68" s="8"/>
      <c r="H68" s="90"/>
      <c r="I68" s="96">
        <v>2</v>
      </c>
      <c r="J68" s="6" t="s">
        <v>7</v>
      </c>
      <c r="K68" s="21"/>
      <c r="L68" s="90"/>
      <c r="M68" s="96">
        <v>1</v>
      </c>
      <c r="N68" s="14" t="s">
        <v>84</v>
      </c>
      <c r="O68" s="15" t="s">
        <v>66</v>
      </c>
      <c r="P68" s="15">
        <v>1</v>
      </c>
      <c r="Q68" s="8"/>
    </row>
    <row r="69" spans="1:255" ht="17.100000000000001" customHeight="1">
      <c r="A69" s="16" t="s">
        <v>87</v>
      </c>
      <c r="B69" s="17" t="s">
        <v>101</v>
      </c>
      <c r="C69" s="105" t="s">
        <v>15</v>
      </c>
      <c r="D69" s="97"/>
      <c r="E69" s="8"/>
      <c r="F69" s="8"/>
      <c r="G69" s="8"/>
      <c r="H69" s="90"/>
      <c r="I69" s="96">
        <v>1</v>
      </c>
      <c r="J69" s="6" t="s">
        <v>4</v>
      </c>
      <c r="K69" s="15">
        <v>2</v>
      </c>
      <c r="L69" s="91" t="s">
        <v>3</v>
      </c>
      <c r="M69" s="96">
        <v>1</v>
      </c>
      <c r="N69" s="14" t="s">
        <v>68</v>
      </c>
      <c r="O69" s="15" t="s">
        <v>66</v>
      </c>
      <c r="P69" s="15">
        <v>1</v>
      </c>
      <c r="Q69" s="8"/>
    </row>
    <row r="70" spans="1:255" ht="17.100000000000001" customHeight="1">
      <c r="A70" s="16" t="s">
        <v>87</v>
      </c>
      <c r="B70" s="20" t="s">
        <v>102</v>
      </c>
      <c r="C70" s="105" t="s">
        <v>15</v>
      </c>
      <c r="D70" s="108"/>
      <c r="E70" s="21"/>
      <c r="F70" s="21"/>
      <c r="G70" s="21"/>
      <c r="H70" s="93"/>
      <c r="I70" s="108"/>
      <c r="J70" s="8"/>
      <c r="K70" s="8"/>
      <c r="L70" s="90"/>
      <c r="M70" s="96">
        <v>1</v>
      </c>
      <c r="N70" s="14" t="s">
        <v>103</v>
      </c>
      <c r="O70" s="24"/>
      <c r="P70" s="21"/>
      <c r="Q70" s="25"/>
    </row>
    <row r="71" spans="1:255" ht="17.100000000000001" customHeight="1">
      <c r="A71" s="16" t="s">
        <v>87</v>
      </c>
      <c r="B71" s="20" t="s">
        <v>104</v>
      </c>
      <c r="C71" s="105" t="s">
        <v>49</v>
      </c>
      <c r="D71" s="108"/>
      <c r="E71" s="8"/>
      <c r="F71" s="8"/>
      <c r="G71" s="8"/>
      <c r="H71" s="90"/>
      <c r="I71" s="96">
        <v>1</v>
      </c>
      <c r="J71" s="14" t="s">
        <v>6</v>
      </c>
      <c r="K71" s="24"/>
      <c r="L71" s="92"/>
      <c r="M71" s="96">
        <v>1</v>
      </c>
      <c r="N71" s="14" t="s">
        <v>68</v>
      </c>
      <c r="O71" s="15" t="s">
        <v>66</v>
      </c>
      <c r="P71" s="15">
        <v>1</v>
      </c>
      <c r="Q71" s="14" t="s">
        <v>7</v>
      </c>
    </row>
    <row r="72" spans="1:255" ht="17.100000000000001" customHeight="1">
      <c r="A72" s="16" t="s">
        <v>87</v>
      </c>
      <c r="B72" s="20" t="s">
        <v>105</v>
      </c>
      <c r="C72" s="105" t="s">
        <v>49</v>
      </c>
      <c r="D72" s="108"/>
      <c r="E72" s="8"/>
      <c r="F72" s="8"/>
      <c r="G72" s="8"/>
      <c r="H72" s="90"/>
      <c r="I72" s="96">
        <v>2</v>
      </c>
      <c r="J72" s="14" t="s">
        <v>4</v>
      </c>
      <c r="K72" s="24"/>
      <c r="L72" s="92"/>
      <c r="M72" s="96">
        <v>1</v>
      </c>
      <c r="N72" s="14" t="s">
        <v>106</v>
      </c>
      <c r="O72" s="15" t="s">
        <v>66</v>
      </c>
      <c r="P72" s="15">
        <v>1</v>
      </c>
      <c r="Q72" s="25"/>
    </row>
    <row r="73" spans="1:255" s="102" customFormat="1" ht="15.75" customHeight="1">
      <c r="A73" s="26" t="s">
        <v>87</v>
      </c>
      <c r="B73" s="27" t="s">
        <v>107</v>
      </c>
      <c r="C73" s="106" t="s">
        <v>49</v>
      </c>
      <c r="D73" s="109"/>
      <c r="E73" s="29"/>
      <c r="F73" s="29"/>
      <c r="G73" s="29"/>
      <c r="H73" s="112"/>
      <c r="I73" s="98">
        <v>1</v>
      </c>
      <c r="J73" s="32" t="s">
        <v>7</v>
      </c>
      <c r="K73" s="29"/>
      <c r="L73" s="100"/>
      <c r="M73" s="98">
        <v>1</v>
      </c>
      <c r="N73" s="32" t="s">
        <v>22</v>
      </c>
      <c r="O73" s="29"/>
      <c r="P73" s="33">
        <v>1</v>
      </c>
      <c r="Q73" s="32" t="s">
        <v>19</v>
      </c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1"/>
      <c r="EP73" s="101"/>
      <c r="EQ73" s="101"/>
      <c r="ER73" s="101"/>
      <c r="ES73" s="101"/>
      <c r="ET73" s="101"/>
      <c r="EU73" s="101"/>
      <c r="EV73" s="101"/>
      <c r="EW73" s="101"/>
      <c r="EX73" s="101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1"/>
      <c r="FU73" s="101"/>
      <c r="FV73" s="101"/>
      <c r="FW73" s="101"/>
      <c r="FX73" s="101"/>
      <c r="FY73" s="101"/>
      <c r="FZ73" s="101"/>
      <c r="GA73" s="101"/>
      <c r="GB73" s="101"/>
      <c r="GC73" s="101"/>
      <c r="GD73" s="101"/>
      <c r="GE73" s="101"/>
      <c r="GF73" s="101"/>
      <c r="GG73" s="101"/>
      <c r="GH73" s="101"/>
      <c r="GI73" s="101"/>
      <c r="GJ73" s="101"/>
      <c r="GK73" s="101"/>
      <c r="GL73" s="101"/>
      <c r="GM73" s="101"/>
      <c r="GN73" s="101"/>
      <c r="GO73" s="101"/>
      <c r="GP73" s="101"/>
      <c r="GQ73" s="101"/>
      <c r="GR73" s="101"/>
      <c r="GS73" s="101"/>
      <c r="GT73" s="101"/>
      <c r="GU73" s="101"/>
      <c r="GV73" s="101"/>
      <c r="GW73" s="101"/>
      <c r="GX73" s="101"/>
      <c r="GY73" s="101"/>
      <c r="GZ73" s="101"/>
      <c r="HA73" s="101"/>
      <c r="HB73" s="101"/>
      <c r="HC73" s="101"/>
      <c r="HD73" s="101"/>
      <c r="HE73" s="101"/>
      <c r="HF73" s="101"/>
      <c r="HG73" s="101"/>
      <c r="HH73" s="101"/>
      <c r="HI73" s="101"/>
      <c r="HJ73" s="101"/>
      <c r="HK73" s="101"/>
      <c r="HL73" s="101"/>
      <c r="HM73" s="101"/>
      <c r="HN73" s="101"/>
      <c r="HO73" s="101"/>
      <c r="HP73" s="101"/>
      <c r="HQ73" s="101"/>
      <c r="HR73" s="101"/>
      <c r="HS73" s="101"/>
      <c r="HT73" s="101"/>
      <c r="HU73" s="101"/>
      <c r="HV73" s="101"/>
      <c r="HW73" s="101"/>
      <c r="HX73" s="101"/>
      <c r="HY73" s="101"/>
      <c r="HZ73" s="101"/>
      <c r="IA73" s="101"/>
      <c r="IB73" s="101"/>
      <c r="IC73" s="101"/>
      <c r="ID73" s="101"/>
      <c r="IE73" s="101"/>
      <c r="IF73" s="101"/>
      <c r="IG73" s="101"/>
      <c r="IH73" s="101"/>
      <c r="II73" s="101"/>
      <c r="IJ73" s="101"/>
      <c r="IK73" s="101"/>
      <c r="IL73" s="101"/>
      <c r="IM73" s="101"/>
      <c r="IN73" s="101"/>
      <c r="IO73" s="101"/>
      <c r="IP73" s="101"/>
      <c r="IQ73" s="101"/>
      <c r="IR73" s="101"/>
      <c r="IS73" s="101"/>
      <c r="IT73" s="101"/>
      <c r="IU73" s="101"/>
    </row>
  </sheetData>
  <conditionalFormatting sqref="C1:C73">
    <cfRule type="containsText" dxfId="3" priority="1" stopIfTrue="1" operator="containsText" text="3+">
      <formula>NOT(ISERROR(FIND(UPPER("3+"),UPPER(C1))))</formula>
      <formula>"3+"</formula>
    </cfRule>
    <cfRule type="containsText" dxfId="2" priority="2" stopIfTrue="1" operator="containsText" text="1+">
      <formula>NOT(ISERROR(FIND(UPPER("1+"),UPPER(C1))))</formula>
      <formula>"1+"</formula>
    </cfRule>
    <cfRule type="containsText" dxfId="1" priority="3" stopIfTrue="1" operator="containsText" text="1-4">
      <formula>NOT(ISERROR(FIND(UPPER("1-4"),UPPER(C1))))</formula>
      <formula>"1-4"</formula>
    </cfRule>
    <cfRule type="containsText" dxfId="0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25"/>
  <sheetViews>
    <sheetView showGridLines="0" workbookViewId="0"/>
  </sheetViews>
  <sheetFormatPr defaultColWidth="6.59765625" defaultRowHeight="15" customHeight="1"/>
  <cols>
    <col min="1" max="1" width="20.59765625" style="34" customWidth="1"/>
    <col min="2" max="2" width="9" style="34" customWidth="1"/>
    <col min="3" max="3" width="15.69921875" style="34" customWidth="1"/>
    <col min="4" max="4" width="6.09765625" style="34" customWidth="1"/>
    <col min="5" max="256" width="6.59765625" style="34" customWidth="1"/>
  </cols>
  <sheetData>
    <row r="1" spans="1:5" ht="17.100000000000001" customHeight="1">
      <c r="A1" s="35" t="s">
        <v>1</v>
      </c>
      <c r="B1" s="36" t="s">
        <v>0</v>
      </c>
      <c r="C1" s="36" t="s">
        <v>108</v>
      </c>
      <c r="D1" s="3" t="s">
        <v>109</v>
      </c>
      <c r="E1" s="8"/>
    </row>
    <row r="2" spans="1:5" ht="17.100000000000001" customHeight="1">
      <c r="A2" s="37" t="s">
        <v>110</v>
      </c>
      <c r="B2" s="9" t="s">
        <v>111</v>
      </c>
      <c r="C2" s="38" t="s">
        <v>112</v>
      </c>
      <c r="D2" s="39"/>
      <c r="E2" s="8"/>
    </row>
    <row r="3" spans="1:5" ht="17.100000000000001" customHeight="1">
      <c r="A3" s="7" t="s">
        <v>22</v>
      </c>
      <c r="B3" s="17" t="s">
        <v>111</v>
      </c>
      <c r="C3" s="17" t="s">
        <v>113</v>
      </c>
      <c r="D3" s="40"/>
      <c r="E3" s="8"/>
    </row>
    <row r="4" spans="1:5" ht="17.100000000000001" customHeight="1">
      <c r="A4" s="7" t="s">
        <v>19</v>
      </c>
      <c r="B4" s="17" t="s">
        <v>111</v>
      </c>
      <c r="C4" s="17" t="s">
        <v>114</v>
      </c>
      <c r="D4" s="40"/>
      <c r="E4" s="8"/>
    </row>
    <row r="5" spans="1:5" ht="17.100000000000001" customHeight="1">
      <c r="A5" s="7" t="s">
        <v>115</v>
      </c>
      <c r="B5" s="17" t="s">
        <v>111</v>
      </c>
      <c r="C5" s="17" t="s">
        <v>116</v>
      </c>
      <c r="D5" s="40"/>
      <c r="E5" s="8"/>
    </row>
    <row r="6" spans="1:5" ht="17.100000000000001" customHeight="1">
      <c r="A6" s="7" t="s">
        <v>23</v>
      </c>
      <c r="B6" s="17" t="s">
        <v>111</v>
      </c>
      <c r="C6" s="17" t="s">
        <v>117</v>
      </c>
      <c r="D6" s="40"/>
      <c r="E6" s="8"/>
    </row>
    <row r="7" spans="1:5" ht="17.100000000000001" customHeight="1">
      <c r="A7" s="7" t="s">
        <v>74</v>
      </c>
      <c r="B7" s="17" t="s">
        <v>111</v>
      </c>
      <c r="C7" s="40"/>
      <c r="D7" s="8"/>
      <c r="E7" s="8"/>
    </row>
    <row r="8" spans="1:5" ht="17.100000000000001" customHeight="1">
      <c r="A8" s="7" t="s">
        <v>68</v>
      </c>
      <c r="B8" s="17" t="s">
        <v>111</v>
      </c>
      <c r="C8" s="40"/>
      <c r="D8" s="8"/>
      <c r="E8" s="8"/>
    </row>
    <row r="9" spans="1:5" ht="17.100000000000001" customHeight="1">
      <c r="A9" s="7" t="s">
        <v>65</v>
      </c>
      <c r="B9" s="17" t="s">
        <v>111</v>
      </c>
      <c r="C9" s="40"/>
      <c r="D9" s="8"/>
      <c r="E9" s="8"/>
    </row>
    <row r="10" spans="1:5" ht="17.100000000000001" customHeight="1">
      <c r="A10" s="7" t="s">
        <v>84</v>
      </c>
      <c r="B10" s="17" t="s">
        <v>111</v>
      </c>
      <c r="C10" s="40"/>
      <c r="D10" s="8"/>
      <c r="E10" s="8"/>
    </row>
    <row r="11" spans="1:5" ht="17.100000000000001" customHeight="1">
      <c r="A11" s="7" t="s">
        <v>91</v>
      </c>
      <c r="B11" s="17" t="s">
        <v>111</v>
      </c>
      <c r="C11" s="40"/>
      <c r="D11" s="8"/>
      <c r="E11" s="8"/>
    </row>
    <row r="12" spans="1:5" ht="17.100000000000001" customHeight="1">
      <c r="A12" s="7" t="s">
        <v>97</v>
      </c>
      <c r="B12" s="17" t="s">
        <v>111</v>
      </c>
      <c r="C12" s="40"/>
      <c r="D12" s="8"/>
      <c r="E12" s="8"/>
    </row>
    <row r="13" spans="1:5" ht="17.100000000000001" customHeight="1">
      <c r="A13" s="7" t="s">
        <v>94</v>
      </c>
      <c r="B13" s="17" t="s">
        <v>111</v>
      </c>
      <c r="C13" s="40"/>
      <c r="D13" s="8"/>
      <c r="E13" s="8"/>
    </row>
    <row r="14" spans="1:5" ht="17.100000000000001" customHeight="1">
      <c r="A14" s="7" t="s">
        <v>106</v>
      </c>
      <c r="B14" s="17" t="s">
        <v>111</v>
      </c>
      <c r="C14" s="40"/>
      <c r="D14" s="8"/>
      <c r="E14" s="8"/>
    </row>
    <row r="15" spans="1:5" ht="17.100000000000001" customHeight="1">
      <c r="A15" s="7" t="s">
        <v>103</v>
      </c>
      <c r="B15" s="17" t="s">
        <v>111</v>
      </c>
      <c r="C15" s="40"/>
      <c r="D15" s="8"/>
      <c r="E15" s="8"/>
    </row>
    <row r="16" spans="1:5" ht="17.100000000000001" customHeight="1">
      <c r="A16" s="7" t="s">
        <v>118</v>
      </c>
      <c r="B16" s="17" t="s">
        <v>111</v>
      </c>
      <c r="C16" s="40"/>
      <c r="D16" s="8"/>
      <c r="E16" s="8"/>
    </row>
    <row r="17" spans="1:5" ht="17.100000000000001" customHeight="1">
      <c r="A17" s="7" t="s">
        <v>38</v>
      </c>
      <c r="B17" s="17" t="s">
        <v>111</v>
      </c>
      <c r="C17" s="40"/>
      <c r="D17" s="8"/>
      <c r="E17" s="8"/>
    </row>
    <row r="18" spans="1:5" ht="17.100000000000001" customHeight="1">
      <c r="A18" s="7" t="s">
        <v>40</v>
      </c>
      <c r="B18" s="17" t="s">
        <v>111</v>
      </c>
      <c r="C18" s="40"/>
      <c r="D18" s="8"/>
      <c r="E18" s="8"/>
    </row>
    <row r="19" spans="1:5" ht="17.100000000000001" customHeight="1">
      <c r="A19" s="7" t="s">
        <v>43</v>
      </c>
      <c r="B19" s="17" t="s">
        <v>111</v>
      </c>
      <c r="C19" s="40"/>
      <c r="D19" s="8"/>
      <c r="E19" s="8"/>
    </row>
    <row r="20" spans="1:5" ht="17.100000000000001" customHeight="1">
      <c r="A20" s="41" t="s">
        <v>16</v>
      </c>
      <c r="B20" s="42" t="s">
        <v>111</v>
      </c>
      <c r="C20" s="42" t="s">
        <v>119</v>
      </c>
      <c r="D20" s="43"/>
      <c r="E20" s="8"/>
    </row>
    <row r="21" spans="1:5" ht="17.100000000000001" customHeight="1">
      <c r="A21" s="44" t="s">
        <v>7</v>
      </c>
      <c r="B21" s="9" t="s">
        <v>120</v>
      </c>
      <c r="C21" s="9" t="s">
        <v>121</v>
      </c>
      <c r="D21" s="45"/>
      <c r="E21" s="8"/>
    </row>
    <row r="22" spans="1:5" ht="17.100000000000001" customHeight="1">
      <c r="A22" s="7" t="s">
        <v>6</v>
      </c>
      <c r="B22" s="17" t="s">
        <v>120</v>
      </c>
      <c r="C22" s="17" t="s">
        <v>122</v>
      </c>
      <c r="D22" s="40"/>
      <c r="E22" s="8"/>
    </row>
    <row r="23" spans="1:5" ht="17.100000000000001" customHeight="1">
      <c r="A23" s="7" t="s">
        <v>5</v>
      </c>
      <c r="B23" s="17" t="s">
        <v>120</v>
      </c>
      <c r="C23" s="17" t="s">
        <v>123</v>
      </c>
      <c r="D23" s="40"/>
      <c r="E23" s="8"/>
    </row>
    <row r="24" spans="1:5" ht="17.100000000000001" customHeight="1">
      <c r="A24" s="7" t="s">
        <v>3</v>
      </c>
      <c r="B24" s="17" t="s">
        <v>120</v>
      </c>
      <c r="C24" s="17" t="s">
        <v>124</v>
      </c>
      <c r="D24" s="40"/>
      <c r="E24" s="8"/>
    </row>
    <row r="25" spans="1:5" ht="17.100000000000001" customHeight="1">
      <c r="A25" s="7" t="s">
        <v>4</v>
      </c>
      <c r="B25" s="17" t="s">
        <v>120</v>
      </c>
      <c r="C25" s="17" t="s">
        <v>125</v>
      </c>
      <c r="D25" s="40"/>
      <c r="E25" s="8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/>
  </sheetViews>
  <sheetFormatPr defaultColWidth="6.59765625" defaultRowHeight="15" customHeight="1"/>
  <cols>
    <col min="1" max="1" width="8.3984375" style="46" customWidth="1"/>
    <col min="2" max="2" width="6.8984375" style="46" customWidth="1"/>
    <col min="3" max="4" width="8.59765625" style="46" customWidth="1"/>
    <col min="5" max="5" width="8.09765625" style="46" customWidth="1"/>
    <col min="6" max="6" width="9.3984375" style="46" customWidth="1"/>
    <col min="7" max="7" width="8.3984375" style="46" customWidth="1"/>
    <col min="8" max="8" width="7.59765625" style="46" customWidth="1"/>
    <col min="9" max="9" width="8.3984375" style="46" customWidth="1"/>
    <col min="10" max="10" width="7.59765625" style="46" customWidth="1"/>
    <col min="11" max="11" width="7.8984375" style="46" customWidth="1"/>
    <col min="12" max="12" width="9.8984375" style="46" customWidth="1"/>
    <col min="13" max="13" width="8.3984375" style="46" customWidth="1"/>
    <col min="14" max="14" width="10.5" style="46" customWidth="1"/>
    <col min="15" max="256" width="6.59765625" style="46" customWidth="1"/>
  </cols>
  <sheetData>
    <row r="1" spans="1:18" ht="17.100000000000001" customHeight="1">
      <c r="A1" s="79" t="s">
        <v>126</v>
      </c>
      <c r="B1" s="76"/>
      <c r="C1" s="75" t="s">
        <v>127</v>
      </c>
      <c r="D1" s="80"/>
      <c r="E1" s="76"/>
      <c r="F1" s="75" t="s">
        <v>128</v>
      </c>
      <c r="G1" s="76"/>
      <c r="H1" s="75" t="s">
        <v>129</v>
      </c>
      <c r="I1" s="76"/>
      <c r="J1" s="75" t="s">
        <v>111</v>
      </c>
      <c r="K1" s="76"/>
      <c r="L1" s="40"/>
      <c r="M1" s="13"/>
      <c r="N1" s="47"/>
      <c r="O1" s="8"/>
      <c r="P1" s="8"/>
      <c r="Q1" s="8"/>
      <c r="R1" s="8"/>
    </row>
    <row r="2" spans="1:18" ht="17.100000000000001" customHeight="1">
      <c r="A2" s="4" t="s">
        <v>1</v>
      </c>
      <c r="B2" s="5" t="s">
        <v>0</v>
      </c>
      <c r="C2" s="3" t="s">
        <v>130</v>
      </c>
      <c r="D2" s="4" t="s">
        <v>131</v>
      </c>
      <c r="E2" s="5" t="s">
        <v>132</v>
      </c>
      <c r="F2" s="3" t="s">
        <v>130</v>
      </c>
      <c r="G2" s="5" t="s">
        <v>132</v>
      </c>
      <c r="H2" s="3" t="s">
        <v>130</v>
      </c>
      <c r="I2" s="5" t="s">
        <v>132</v>
      </c>
      <c r="J2" s="3" t="s">
        <v>130</v>
      </c>
      <c r="K2" s="5" t="s">
        <v>132</v>
      </c>
      <c r="L2" s="3" t="s">
        <v>133</v>
      </c>
      <c r="M2" s="5" t="s">
        <v>134</v>
      </c>
      <c r="N2" s="48"/>
      <c r="O2" s="8"/>
      <c r="P2" s="8"/>
      <c r="Q2" s="8"/>
      <c r="R2" s="8"/>
    </row>
    <row r="3" spans="1:18" ht="17.100000000000001" customHeight="1">
      <c r="A3" s="49" t="str">
        <f>Primitives!A3</f>
        <v>initiative</v>
      </c>
      <c r="B3" s="50" t="str">
        <f>Primitives!B3</f>
        <v>Bonus</v>
      </c>
      <c r="C3" s="45"/>
      <c r="D3" s="51"/>
      <c r="E3" s="52"/>
      <c r="F3" s="45"/>
      <c r="G3" s="52"/>
      <c r="H3" s="45"/>
      <c r="I3" s="52"/>
      <c r="J3" s="10">
        <f>COUNTIF(Junk!A1:A75,A3)+COUNTIF(Junk!Q1:T75,A3)</f>
        <v>5</v>
      </c>
      <c r="K3" s="50" t="e">
        <f>SUMIFS(Junk!M1:N75,Junk!N1:O75,A3)+SUMIFS(Junk!P1:R75,Junk!Q1:T75,A3)</f>
        <v>#VALUE!</v>
      </c>
      <c r="L3" s="10">
        <f t="shared" ref="L3:L11" si="0">C3+F3+J3</f>
        <v>5</v>
      </c>
      <c r="M3" s="50" t="e">
        <f t="shared" ref="M3:M11" si="1">E3+G3+K3</f>
        <v>#VALUE!</v>
      </c>
      <c r="N3" s="53"/>
      <c r="O3" s="8"/>
      <c r="P3" s="8"/>
      <c r="Q3" s="8"/>
      <c r="R3" s="8"/>
    </row>
    <row r="4" spans="1:18" ht="17.100000000000001" customHeight="1">
      <c r="A4" s="6" t="str">
        <f>Primitives!A4</f>
        <v>capacity</v>
      </c>
      <c r="B4" s="54" t="str">
        <f>Primitives!B4</f>
        <v>Bonus</v>
      </c>
      <c r="C4" s="22"/>
      <c r="D4" s="21"/>
      <c r="E4" s="23"/>
      <c r="F4" s="22"/>
      <c r="G4" s="23"/>
      <c r="H4" s="22"/>
      <c r="I4" s="23"/>
      <c r="J4" s="18">
        <f>COUNTIF(Junk!A1:A75,A4)+COUNTIF(Junk!Q1:T75,A4)</f>
        <v>1</v>
      </c>
      <c r="K4" s="54" t="e">
        <f>SUMIFS(Junk!M1:N75,Junk!N1:O75,A4)+SUMIFS(Junk!P1:R75,Junk!Q1:T75,A4)</f>
        <v>#VALUE!</v>
      </c>
      <c r="L4" s="18">
        <f t="shared" si="0"/>
        <v>1</v>
      </c>
      <c r="M4" s="15" t="e">
        <f t="shared" si="1"/>
        <v>#VALUE!</v>
      </c>
      <c r="N4" s="8"/>
      <c r="O4" s="8"/>
      <c r="P4" s="8"/>
      <c r="Q4" s="8"/>
      <c r="R4" s="8"/>
    </row>
    <row r="5" spans="1:18" ht="17.100000000000001" customHeight="1">
      <c r="A5" s="8"/>
      <c r="B5" s="23"/>
      <c r="C5" s="22"/>
      <c r="D5" s="21"/>
      <c r="E5" s="23"/>
      <c r="F5" s="22"/>
      <c r="G5" s="23"/>
      <c r="H5" s="22"/>
      <c r="I5" s="23"/>
      <c r="J5" s="18">
        <f>COUNTIF(Junk!A1:A75,A5)+COUNTIF(Junk!Q1:T75,A5)</f>
        <v>0</v>
      </c>
      <c r="K5" s="54" t="e">
        <f>SUMIFS(Junk!M1:N75,Junk!N1:O75,A5)+SUMIFS(Junk!P1:R75,Junk!Q1:T75,A5)</f>
        <v>#VALUE!</v>
      </c>
      <c r="L5" s="18">
        <f t="shared" si="0"/>
        <v>0</v>
      </c>
      <c r="M5" s="15" t="e">
        <f t="shared" si="1"/>
        <v>#VALUE!</v>
      </c>
      <c r="N5" s="8"/>
      <c r="O5" s="8"/>
      <c r="P5" s="8"/>
      <c r="Q5" s="8"/>
      <c r="R5" s="8"/>
    </row>
    <row r="6" spans="1:18" ht="17.100000000000001" customHeight="1">
      <c r="A6" s="55" t="str">
        <f>Primitives!A20</f>
        <v>take one</v>
      </c>
      <c r="B6" s="56" t="str">
        <f>Primitives!B20</f>
        <v>Bonus</v>
      </c>
      <c r="C6" s="28"/>
      <c r="D6" s="57"/>
      <c r="E6" s="58"/>
      <c r="F6" s="28"/>
      <c r="G6" s="58"/>
      <c r="H6" s="28"/>
      <c r="I6" s="58"/>
      <c r="J6" s="31">
        <f>COUNTIF(Junk!A1:A75,A6)+COUNTIF(Junk!Q1:T75,A6)</f>
        <v>2</v>
      </c>
      <c r="K6" s="56" t="e">
        <f>SUMIFS(Junk!M1:N75,Junk!N1:O75,A6)+SUMIFS(Junk!P1:R75,Junk!Q1:T75,A6)</f>
        <v>#VALUE!</v>
      </c>
      <c r="L6" s="31">
        <f t="shared" si="0"/>
        <v>2</v>
      </c>
      <c r="M6" s="33" t="e">
        <f t="shared" si="1"/>
        <v>#VALUE!</v>
      </c>
      <c r="N6" s="29"/>
      <c r="O6" s="8"/>
      <c r="P6" s="8"/>
      <c r="Q6" s="8"/>
      <c r="R6" s="8"/>
    </row>
    <row r="7" spans="1:18" ht="17.100000000000001" customHeight="1">
      <c r="A7" s="49" t="str">
        <f>Primitives!A24</f>
        <v>string</v>
      </c>
      <c r="B7" s="50" t="str">
        <f>Primitives!B22</f>
        <v>Resource</v>
      </c>
      <c r="C7" s="10">
        <f>COUNTA(Junk!D2:D70)</f>
        <v>30</v>
      </c>
      <c r="D7" s="12">
        <f>SUMIF(Junk!$C1:$C75,"1+",Junk!D1:D75)</f>
        <v>78</v>
      </c>
      <c r="E7" s="50">
        <f>SUM(Junk!D1:D75)</f>
        <v>98</v>
      </c>
      <c r="F7" s="10">
        <v>1</v>
      </c>
      <c r="G7" s="50"/>
      <c r="H7" s="45" t="e">
        <f>COUNTIFS(Junk!J1:J75,A7,Junk!A1:A75,"friend")+COUNTIFS(Junk!L1:M75,A7,Junk!A1:A75,"friend")</f>
        <v>#VALUE!</v>
      </c>
      <c r="I7" s="50">
        <v>5</v>
      </c>
      <c r="J7" s="10">
        <f>COUNTIF(Junk!A1:A75,A7)+COUNTIF(Junk!Q1:T75,A7)</f>
        <v>0</v>
      </c>
      <c r="K7" s="50" t="e">
        <f>SUMIFS(Junk!M1:N75,Junk!N1:O75,A7)+SUMIFS(Junk!P1:R75,Junk!Q1:T75,A7)</f>
        <v>#VALUE!</v>
      </c>
      <c r="L7" s="10">
        <f t="shared" si="0"/>
        <v>31</v>
      </c>
      <c r="M7" s="50" t="e">
        <f t="shared" si="1"/>
        <v>#VALUE!</v>
      </c>
      <c r="N7" s="53"/>
      <c r="O7" s="8"/>
      <c r="P7" s="8"/>
      <c r="Q7" s="8"/>
      <c r="R7" s="8"/>
    </row>
    <row r="8" spans="1:18" ht="17.100000000000001" customHeight="1">
      <c r="A8" s="6" t="str">
        <f>Primitives!A25</f>
        <v>wood</v>
      </c>
      <c r="B8" s="54" t="str">
        <f>Primitives!B23</f>
        <v>Resource</v>
      </c>
      <c r="C8" s="18">
        <f>COUNTA(Junk!E2:E70)</f>
        <v>28</v>
      </c>
      <c r="D8" s="15">
        <f>SUMIF(Junk!$C1:$C75,"1+",Junk!E1:E75)</f>
        <v>62</v>
      </c>
      <c r="E8" s="54">
        <f>SUM(Junk!E1:E75)</f>
        <v>77</v>
      </c>
      <c r="F8" s="18">
        <v>1</v>
      </c>
      <c r="G8" s="54"/>
      <c r="H8" s="22" t="e">
        <f>COUNTIFS(Junk!J1:J75,A8,Junk!A1:A75,"friend")+COUNTIFS(Junk!L1:M75,A8,Junk!A1:A75,"friend")</f>
        <v>#VALUE!</v>
      </c>
      <c r="I8" s="54" t="e">
        <f>SUMIFS(Junk!I1:I75,Junk!J1:J75,A8,Junk!A1:A75,"friend")+SUMIFS(Junk!K1:L75,Junk!L1:M75,A8,Junk!A1:A75,"friend")</f>
        <v>#VALUE!</v>
      </c>
      <c r="J8" s="18">
        <f>COUNTIF(Junk!A1:A75,A8)+COUNTIF(Junk!Q1:T75,A8)</f>
        <v>1</v>
      </c>
      <c r="K8" s="54" t="e">
        <f>SUMIFS(Junk!M1:N75,Junk!N1:O75,A8)+SUMIFS(Junk!P1:R75,Junk!Q1:T75,A8)</f>
        <v>#VALUE!</v>
      </c>
      <c r="L8" s="18">
        <f t="shared" si="0"/>
        <v>30</v>
      </c>
      <c r="M8" s="15" t="e">
        <f t="shared" si="1"/>
        <v>#VALUE!</v>
      </c>
      <c r="N8" s="8"/>
      <c r="O8" s="8"/>
      <c r="P8" s="8"/>
      <c r="Q8" s="8"/>
      <c r="R8" s="8"/>
    </row>
    <row r="9" spans="1:18" ht="17.100000000000001" customHeight="1">
      <c r="A9" s="6" t="str">
        <f>Primitives!A23</f>
        <v>metal</v>
      </c>
      <c r="B9" s="54" t="str">
        <f>Primitives!B24</f>
        <v>Resource</v>
      </c>
      <c r="C9" s="18">
        <f>COUNTA(Junk!F2:F70)</f>
        <v>31</v>
      </c>
      <c r="D9" s="15">
        <f>SUMIF(Junk!$C1:$C75,"1+",Junk!F1:F75)</f>
        <v>63</v>
      </c>
      <c r="E9" s="54">
        <f>SUM(Junk!F1:F75)</f>
        <v>79</v>
      </c>
      <c r="F9" s="18">
        <v>1</v>
      </c>
      <c r="G9" s="54"/>
      <c r="H9" s="22" t="e">
        <f>COUNTIFS(Junk!J1:J75,A9,Junk!A1:A75,"friend")+COUNTIFS(Junk!L1:M75,A9,Junk!A1:A75,"friend")</f>
        <v>#VALUE!</v>
      </c>
      <c r="I9" s="54" t="e">
        <f>SUMIFS(Junk!I1:I75,Junk!J1:J75,A9,Junk!A1:A75,"friend")+SUMIFS(Junk!K1:L75,Junk!L1:M75,A9,Junk!A1:A75,"friend")</f>
        <v>#VALUE!</v>
      </c>
      <c r="J9" s="18">
        <f>COUNTIF(Junk!A1:A75,A9)+COUNTIF(Junk!Q1:T75,A9)</f>
        <v>0</v>
      </c>
      <c r="K9" s="54" t="e">
        <f>SUMIFS(Junk!M1:N75,Junk!N1:O75,A9)+SUMIFS(Junk!P1:R75,Junk!Q1:T75,A9)</f>
        <v>#VALUE!</v>
      </c>
      <c r="L9" s="18">
        <f t="shared" si="0"/>
        <v>32</v>
      </c>
      <c r="M9" s="15" t="e">
        <f t="shared" si="1"/>
        <v>#VALUE!</v>
      </c>
      <c r="N9" s="8"/>
      <c r="O9" s="8"/>
      <c r="P9" s="8"/>
      <c r="Q9" s="8"/>
      <c r="R9" s="8"/>
    </row>
    <row r="10" spans="1:18" ht="17.100000000000001" customHeight="1">
      <c r="A10" s="6" t="s">
        <v>6</v>
      </c>
      <c r="B10" s="54" t="str">
        <f>Primitives!B25</f>
        <v>Resource</v>
      </c>
      <c r="C10" s="18">
        <f>COUNTA(Junk!G2:G70)</f>
        <v>26</v>
      </c>
      <c r="D10" s="15">
        <f>SUMIF(Junk!$C1:$C75,"1+",Junk!G1:G75)</f>
        <v>39</v>
      </c>
      <c r="E10" s="54">
        <f>SUM(Junk!G1:G75)</f>
        <v>51</v>
      </c>
      <c r="F10" s="18">
        <v>1</v>
      </c>
      <c r="G10" s="54"/>
      <c r="H10" s="22" t="e">
        <f>COUNTIFS(Junk!J1:J75,A10,Junk!A1:A75,"friend")+COUNTIFS(Junk!L1:M75,A10,Junk!A1:A75,"friend")</f>
        <v>#VALUE!</v>
      </c>
      <c r="I10" s="54" t="e">
        <f>SUMIFS(Junk!I1:I75,Junk!J1:J75,A10,Junk!A1:A75,"friend")+SUMIFS(Junk!K1:L75,Junk!L1:M75,A10,Junk!A1:A75,"friend")</f>
        <v>#VALUE!</v>
      </c>
      <c r="J10" s="18">
        <f>COUNTIF(Junk!A1:A75,A10)+COUNTIF(Junk!Q1:T75,A10)</f>
        <v>0</v>
      </c>
      <c r="K10" s="54" t="e">
        <f>SUMIFS(Junk!M1:N75,Junk!N1:O75,A10)+SUMIFS(Junk!P1:R75,Junk!Q1:T75,A10)</f>
        <v>#VALUE!</v>
      </c>
      <c r="L10" s="18">
        <f t="shared" si="0"/>
        <v>27</v>
      </c>
      <c r="M10" s="54" t="e">
        <f t="shared" si="1"/>
        <v>#VALUE!</v>
      </c>
      <c r="N10" s="40"/>
      <c r="O10" s="8"/>
      <c r="P10" s="8"/>
      <c r="Q10" s="8"/>
      <c r="R10" s="8"/>
    </row>
    <row r="11" spans="1:18" ht="15.75" customHeight="1">
      <c r="A11" s="55" t="str">
        <f>Primitives!A21</f>
        <v>duct tape</v>
      </c>
      <c r="B11" s="56" t="str">
        <f>Primitives!B21</f>
        <v>Resource</v>
      </c>
      <c r="C11" s="31">
        <f>COUNTA(Junk!H2:H70)</f>
        <v>13</v>
      </c>
      <c r="D11" s="33">
        <f>SUMIF(Junk!$C1:$C75,"1+",Junk!H1:H75)</f>
        <v>39</v>
      </c>
      <c r="E11" s="56">
        <f>SUM(Junk!H1:H75)</f>
        <v>41</v>
      </c>
      <c r="F11" s="31">
        <v>1</v>
      </c>
      <c r="G11" s="56"/>
      <c r="H11" s="28" t="e">
        <f>COUNTIFS(Junk!J1:J75,A11,Junk!A1:A75,"friend")+COUNTIFS(Junk!L1:M75,A11,Junk!A1:A75,"friend")</f>
        <v>#VALUE!</v>
      </c>
      <c r="I11" s="56" t="e">
        <f>SUMIFS(Junk!I1:I75,Junk!J1:J75,A11,Junk!A1:A75,"friend")+SUMIFS(Junk!K1:L75,Junk!L1:M75,A11,Junk!A1:A75,"friend")</f>
        <v>#VALUE!</v>
      </c>
      <c r="J11" s="31">
        <f>COUNTIF(Junk!A1:A75,A11)+COUNTIF(Junk!Q1:T75,A11)</f>
        <v>1</v>
      </c>
      <c r="K11" s="56" t="e">
        <f>SUMIFS(Junk!M1:N75,Junk!N1:O75,A11)+SUMIFS(Junk!P1:R75,Junk!Q1:T75,A11)</f>
        <v>#VALUE!</v>
      </c>
      <c r="L11" s="31">
        <f t="shared" si="0"/>
        <v>15</v>
      </c>
      <c r="M11" s="56" t="e">
        <f t="shared" si="1"/>
        <v>#VALUE!</v>
      </c>
      <c r="N11" s="43"/>
      <c r="O11" s="8"/>
      <c r="P11" s="8"/>
      <c r="Q11" s="8"/>
      <c r="R11" s="8"/>
    </row>
    <row r="12" spans="1:18" ht="16.5" customHeight="1">
      <c r="A12" s="11"/>
      <c r="B12" s="59"/>
      <c r="C12" s="60"/>
      <c r="D12" s="11"/>
      <c r="E12" s="59"/>
      <c r="F12" s="53"/>
      <c r="G12" s="61"/>
      <c r="H12" s="60"/>
      <c r="I12" s="62"/>
      <c r="J12" s="60"/>
      <c r="K12" s="62"/>
      <c r="L12" s="53"/>
      <c r="M12" s="61"/>
      <c r="N12" s="60"/>
      <c r="O12" s="8"/>
      <c r="P12" s="8"/>
      <c r="Q12" s="8"/>
      <c r="R12" s="8"/>
    </row>
    <row r="13" spans="1:18" ht="15.75" customHeight="1">
      <c r="A13" s="8"/>
      <c r="B13" s="11"/>
      <c r="C13" s="11"/>
      <c r="D13" s="63" t="s">
        <v>135</v>
      </c>
      <c r="E13" s="64" t="s">
        <v>136</v>
      </c>
      <c r="F13" s="75" t="s">
        <v>137</v>
      </c>
      <c r="G13" s="76"/>
      <c r="H13" s="77" t="s">
        <v>138</v>
      </c>
      <c r="I13" s="78"/>
      <c r="J13" s="53"/>
      <c r="K13" s="11"/>
      <c r="L13" s="8"/>
      <c r="M13" s="8"/>
      <c r="N13" s="11"/>
      <c r="O13" s="8"/>
      <c r="P13" s="8"/>
      <c r="Q13" s="8"/>
      <c r="R13" s="8"/>
    </row>
    <row r="14" spans="1:18" ht="17.100000000000001" customHeight="1">
      <c r="A14" s="6" t="s">
        <v>3</v>
      </c>
      <c r="B14" s="15" t="s">
        <v>120</v>
      </c>
      <c r="C14" s="8"/>
      <c r="D14" s="65">
        <f t="shared" ref="D14:E17" si="2">SUM(D$7:D$10)/D7</f>
        <v>3.1025641025641026</v>
      </c>
      <c r="E14" s="66">
        <f t="shared" si="2"/>
        <v>3.1122448979591835</v>
      </c>
      <c r="F14" s="67">
        <f>F7/C7</f>
        <v>3.3333333333333333E-2</v>
      </c>
      <c r="G14" s="68">
        <f>G7/E7</f>
        <v>0</v>
      </c>
      <c r="H14" s="67" t="e">
        <f>H7/C7</f>
        <v>#VALUE!</v>
      </c>
      <c r="I14" s="69">
        <f>I7/E7</f>
        <v>5.1020408163265307E-2</v>
      </c>
      <c r="J14" s="8"/>
      <c r="K14" s="8"/>
      <c r="L14" s="8"/>
      <c r="M14" s="8"/>
      <c r="N14" s="8"/>
      <c r="O14" s="8"/>
      <c r="P14" s="8"/>
      <c r="Q14" s="8"/>
      <c r="R14" s="8"/>
    </row>
    <row r="15" spans="1:18" ht="17.100000000000001" customHeight="1">
      <c r="A15" s="6" t="s">
        <v>4</v>
      </c>
      <c r="B15" s="15" t="s">
        <v>120</v>
      </c>
      <c r="C15" s="8"/>
      <c r="D15" s="65">
        <f t="shared" si="2"/>
        <v>3.903225806451613</v>
      </c>
      <c r="E15" s="66">
        <f t="shared" si="2"/>
        <v>3.9610389610389611</v>
      </c>
      <c r="F15" s="67">
        <f>F8/C8</f>
        <v>3.5714285714285712E-2</v>
      </c>
      <c r="G15" s="68">
        <f>G8/E8</f>
        <v>0</v>
      </c>
      <c r="H15" s="67" t="e">
        <f>H8/C8</f>
        <v>#VALUE!</v>
      </c>
      <c r="I15" s="69" t="e">
        <f>I8/E8</f>
        <v>#VALUE!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17.100000000000001" customHeight="1">
      <c r="A16" s="6" t="s">
        <v>5</v>
      </c>
      <c r="B16" s="15" t="s">
        <v>120</v>
      </c>
      <c r="C16" s="8"/>
      <c r="D16" s="65">
        <f t="shared" si="2"/>
        <v>3.8412698412698414</v>
      </c>
      <c r="E16" s="66">
        <f t="shared" si="2"/>
        <v>3.8607594936708862</v>
      </c>
      <c r="F16" s="67">
        <f>F9/C9</f>
        <v>3.2258064516129031E-2</v>
      </c>
      <c r="G16" s="68">
        <f>G9/E9</f>
        <v>0</v>
      </c>
      <c r="H16" s="67" t="e">
        <f>H9/C9</f>
        <v>#VALUE!</v>
      </c>
      <c r="I16" s="69" t="e">
        <f>I9/E9</f>
        <v>#VALUE!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>
      <c r="A17" s="55" t="s">
        <v>6</v>
      </c>
      <c r="B17" s="56" t="s">
        <v>120</v>
      </c>
      <c r="C17" s="43"/>
      <c r="D17" s="70">
        <f t="shared" si="2"/>
        <v>6.2051282051282053</v>
      </c>
      <c r="E17" s="71">
        <f t="shared" si="2"/>
        <v>5.9803921568627452</v>
      </c>
      <c r="F17" s="72">
        <f>F10/C10</f>
        <v>3.8461538461538464E-2</v>
      </c>
      <c r="G17" s="73">
        <f>G10/E10</f>
        <v>0</v>
      </c>
      <c r="H17" s="72" t="e">
        <f>H10/C10</f>
        <v>#VALUE!</v>
      </c>
      <c r="I17" s="73" t="e">
        <f>I10/E10</f>
        <v>#VALUE!</v>
      </c>
      <c r="J17" s="43"/>
      <c r="K17" s="30"/>
      <c r="L17" s="40"/>
      <c r="M17" s="13"/>
      <c r="N17" s="43"/>
      <c r="O17" s="8"/>
      <c r="P17" s="8"/>
      <c r="Q17" s="8"/>
      <c r="R17" s="8"/>
    </row>
    <row r="18" spans="1: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8"/>
      <c r="M18" s="13"/>
      <c r="N18" s="74" t="s">
        <v>139</v>
      </c>
      <c r="O18" s="8"/>
      <c r="P18" s="6" t="s">
        <v>4</v>
      </c>
      <c r="Q18" s="6" t="s">
        <v>5</v>
      </c>
      <c r="R18" s="6" t="s">
        <v>6</v>
      </c>
    </row>
    <row r="19" spans="1:18" ht="17.100000000000001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6" t="s">
        <v>3</v>
      </c>
      <c r="P19" s="6">
        <f>COUNTIFS(Junk!D1:D75,"&gt;0",Junk!E1:E75,"&gt;0")</f>
        <v>12</v>
      </c>
      <c r="Q19" s="6">
        <f>COUNTIFS(Junk!D1:D75,"&gt;0",Junk!F1:F75,"&gt;0")</f>
        <v>14</v>
      </c>
      <c r="R19" s="6">
        <f>COUNTIFS(Junk!D1:D75,"&gt;0",Junk!G1:G75,"&gt;0")</f>
        <v>10</v>
      </c>
    </row>
    <row r="20" spans="1:18" ht="17.100000000000001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 t="s">
        <v>4</v>
      </c>
      <c r="P20" s="8"/>
      <c r="Q20" s="6">
        <f>COUNTIFS(Junk!E1:E75,"&gt;0",Junk!F1:F75,"&gt;0")</f>
        <v>14</v>
      </c>
      <c r="R20" s="6">
        <f>COUNTIFS(Junk!E1:E75,"&gt;0",Junk!G1:G75,"&gt;0")</f>
        <v>11</v>
      </c>
    </row>
    <row r="21" spans="1:18" ht="17.100000000000001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 t="s">
        <v>5</v>
      </c>
      <c r="P21" s="8"/>
      <c r="Q21" s="8"/>
      <c r="R21" s="6">
        <f>COUNTIFS(Junk!F1:F75,"&gt;0",Junk!G1:G75,"&gt;0")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Junk</vt:lpstr>
      <vt:lpstr>Primitives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Meneely</cp:lastModifiedBy>
  <dcterms:modified xsi:type="dcterms:W3CDTF">2014-08-12T21:09:50Z</dcterms:modified>
</cp:coreProperties>
</file>