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Junk" sheetId="1" r:id="rId4"/>
    <sheet name="Primitives" sheetId="2" r:id="rId5"/>
    <sheet name="Stats" sheetId="3" r:id="rId6"/>
  </sheets>
</workbook>
</file>

<file path=xl/sharedStrings.xml><?xml version="1.0" encoding="utf-8"?>
<sst xmlns="http://schemas.openxmlformats.org/spreadsheetml/2006/main" uniqueCount="146">
  <si>
    <t>Type</t>
  </si>
  <si>
    <t>Name</t>
  </si>
  <si>
    <t>Players</t>
  </si>
  <si>
    <t>string</t>
  </si>
  <si>
    <t>wood</t>
  </si>
  <si>
    <t>metal</t>
  </si>
  <si>
    <t>glass</t>
  </si>
  <si>
    <t>duct tape</t>
  </si>
  <si>
    <t>Friend Cost 1</t>
  </si>
  <si>
    <t>Friend Requires</t>
  </si>
  <si>
    <t>Friend Cost 2</t>
  </si>
  <si>
    <t>Friend 2</t>
  </si>
  <si>
    <t>Bonus Cost 1</t>
  </si>
  <si>
    <t>Bonus 1</t>
  </si>
  <si>
    <t>Bonus Conjunction</t>
  </si>
  <si>
    <t>Bonus Cost 2</t>
  </si>
  <si>
    <t>Bonus 2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</si>
  <si>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</si>
  <si>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</si>
  <si>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</si>
  <si>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</si>
  <si>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</si>
  <si>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</si>
  <si>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</si>
  <si>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</si>
  <si>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</si>
  <si>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</si>
  <si>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x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</si>
  <si>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</si>
  <si>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</si>
  <si>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</si>
  <si>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</si>
  <si>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</si>
  <si>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</si>
  <si>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</si>
  <si>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</si>
  <si>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</si>
  <si>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</si>
  <si>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</si>
  <si>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</si>
  <si>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</si>
  <si>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</si>
  <si>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</si>
  <si>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</si>
  <si>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 xml:space="preserve">OR 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</si>
  <si>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</si>
  <si>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</si>
  <si>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</si>
  <si>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</si>
  <si>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</si>
  <si>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</si>
  <si>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</si>
  <si>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</si>
  <si>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</si>
  <si>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</si>
  <si>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</si>
  <si>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Bundle of Two-by-Fours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</si>
  <si>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</si>
  <si>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</si>
  <si>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</si>
  <si>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</si>
  <si>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</si>
  <si>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</si>
  <si>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</si>
  <si>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</si>
  <si>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</si>
  <si>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</si>
  <si>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</si>
  <si>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</si>
  <si>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</si>
  <si>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</si>
  <si>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TO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</si>
  <si>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</si>
  <si>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</si>
  <si>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</si>
  <si>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</si>
  <si>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</si>
  <si>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</si>
  <si>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</si>
  <si>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</si>
  <si>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</si>
  <si>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</si>
  <si>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</si>
  <si>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</si>
  <si>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</si>
  <si>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</si>
  <si>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</si>
  <si>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</si>
  <si>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</si>
  <si>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</si>
  <si>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</si>
  <si>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</si>
  <si>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</si>
  <si>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Duck Private</t>
  </si>
  <si>
    <t>Duck Admiral</t>
  </si>
  <si>
    <t>A Scavenger Crow</t>
  </si>
  <si>
    <t>convert anything to string</t>
  </si>
  <si>
    <t>Man Who Looks Rather Irritable</t>
  </si>
  <si>
    <t>Wise Hobo</t>
  </si>
  <si>
    <t>convert glass to metal</t>
  </si>
  <si>
    <t>Junkpile Sherpa</t>
  </si>
  <si>
    <t>Freddy the Glassblower</t>
  </si>
  <si>
    <t>convert glass to anything</t>
  </si>
  <si>
    <t>Mechanical Arnie</t>
  </si>
  <si>
    <t>A Trash Dweller</t>
  </si>
  <si>
    <t>The Gnu Guru</t>
  </si>
  <si>
    <t>Duck Sergeant</t>
  </si>
  <si>
    <t>The Initiative Arbiter</t>
  </si>
  <si>
    <t>arbitrate initiative</t>
  </si>
  <si>
    <t>Duck Major</t>
  </si>
  <si>
    <t>Lumber Jack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</si>
  <si>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</si>
  <si>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</si>
  <si>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</si>
  <si>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</si>
  <si>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</si>
  <si>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</si>
  <si>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</si>
  <si>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</si>
  <si>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</si>
  <si>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</si>
  <si>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</si>
  <si>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</si>
  <si>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</si>
  <si>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</si>
  <si>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</si>
  <si>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</si>
  <si>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</si>
  <si>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</si>
  <si>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</si>
  <si>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</si>
  <si>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</si>
  <si>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</si>
  <si>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</si>
  <si>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</si>
  <si>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</si>
  <si>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</si>
  <si>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</si>
  <si>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</si>
  <si>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</si>
  <si>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r>
      <rPr>
        <sz val="11"/>
        <color indexed="8"/>
        <rFont val="Calibri"/>
      </rPr>
      <t>Resource</t>
    </r>
  </si>
  <si>
    <t>1-2p Rel. Value</t>
  </si>
  <si>
    <t>Rel. Value</t>
  </si>
  <si>
    <t>Blueprint Demand</t>
  </si>
  <si>
    <t>Friend Demand</t>
  </si>
  <si>
    <t>Pairwise Analysis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</si>
</sst>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%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1"/>
      <color indexed="8"/>
      <name val="Calibri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bottom"/>
    </xf>
    <xf numFmtId="0" fontId="4" borderId="2" applyNumberFormat="1" applyFont="1" applyFill="0" applyBorder="1" applyAlignment="1" applyProtection="0">
      <alignment horizontal="center" vertical="bottom"/>
    </xf>
    <xf numFmtId="0" fontId="4" borderId="3" applyNumberFormat="1" applyFont="1" applyFill="0" applyBorder="1" applyAlignment="1" applyProtection="0">
      <alignment horizontal="center" vertical="bottom"/>
    </xf>
    <xf numFmtId="0" fontId="4" borderId="4" applyNumberFormat="1" applyFont="1" applyFill="0" applyBorder="1" applyAlignment="1" applyProtection="0">
      <alignment horizontal="center" vertical="bottom"/>
    </xf>
    <xf numFmtId="0" fontId="5" borderId="5" applyNumberFormat="1" applyFont="1" applyFill="0" applyBorder="1" applyAlignment="1" applyProtection="0">
      <alignment vertical="bottom"/>
    </xf>
    <xf numFmtId="0" fontId="5" borderId="6" applyNumberFormat="1" applyFont="1" applyFill="0" applyBorder="1" applyAlignment="1" applyProtection="0">
      <alignment vertical="bottom"/>
    </xf>
    <xf numFmtId="1" fontId="5" borderId="5" applyNumberFormat="1" applyFont="1" applyFill="0" applyBorder="1" applyAlignment="1" applyProtection="0">
      <alignment vertical="bottom"/>
    </xf>
    <xf numFmtId="0" fontId="5" borderId="7" applyNumberFormat="1" applyFont="1" applyFill="0" applyBorder="1" applyAlignment="1" applyProtection="0">
      <alignment horizontal="center" vertical="bottom"/>
    </xf>
    <xf numFmtId="0" fontId="5" borderId="7" applyNumberFormat="1" applyFont="1" applyFill="0" applyBorder="1" applyAlignment="1" applyProtection="0">
      <alignment vertical="bottom"/>
    </xf>
    <xf numFmtId="0" fontId="5" borderId="8" applyNumberFormat="1" applyFont="1" applyFill="0" applyBorder="1" applyAlignment="1" applyProtection="0">
      <alignment horizontal="center" vertical="bottom"/>
    </xf>
    <xf numFmtId="1" fontId="5" borderId="9" applyNumberFormat="1" applyFont="1" applyFill="0" applyBorder="1" applyAlignment="1" applyProtection="0">
      <alignment vertical="bottom"/>
    </xf>
    <xf numFmtId="0" fontId="5" borderId="9" applyNumberFormat="1" applyFont="1" applyFill="0" applyBorder="1" applyAlignment="1" applyProtection="0">
      <alignment horizontal="center" vertical="bottom"/>
    </xf>
    <xf numFmtId="1" fontId="5" borderId="6" applyNumberFormat="1" applyFont="1" applyFill="0" applyBorder="1" applyAlignment="1" applyProtection="0">
      <alignment vertical="bottom"/>
    </xf>
    <xf numFmtId="0" fontId="5" borderId="5" applyNumberFormat="1" applyFont="1" applyFill="0" applyBorder="1" applyAlignment="1" applyProtection="0">
      <alignment horizontal="left" vertical="bottom"/>
    </xf>
    <xf numFmtId="0" fontId="5" borderId="5" applyNumberFormat="1" applyFont="1" applyFill="0" applyBorder="1" applyAlignment="1" applyProtection="0">
      <alignment horizontal="center" vertical="bottom"/>
    </xf>
    <xf numFmtId="0" fontId="5" borderId="10" applyNumberFormat="1" applyFont="1" applyFill="0" applyBorder="1" applyAlignment="1" applyProtection="0">
      <alignment horizontal="center" vertical="bottom"/>
    </xf>
    <xf numFmtId="0" fontId="5" borderId="10" applyNumberFormat="1" applyFont="1" applyFill="0" applyBorder="1" applyAlignment="1" applyProtection="0">
      <alignment vertical="bottom"/>
    </xf>
    <xf numFmtId="0" fontId="5" borderId="11" applyNumberFormat="1" applyFont="1" applyFill="0" applyBorder="1" applyAlignment="1" applyProtection="0">
      <alignment horizontal="center" vertical="bottom"/>
    </xf>
    <xf numFmtId="0" fontId="5" borderId="5" applyNumberFormat="0" applyFont="1" applyFill="0" applyBorder="1" applyAlignment="1" applyProtection="0">
      <alignment horizontal="center" vertical="bottom"/>
    </xf>
    <xf numFmtId="0" fontId="5" borderId="10" applyNumberFormat="1" applyFont="1" applyFill="0" applyBorder="1" applyAlignment="1" applyProtection="0">
      <alignment horizontal="left" vertical="bottom"/>
    </xf>
    <xf numFmtId="1" fontId="5" borderId="5" applyNumberFormat="1" applyFont="1" applyFill="0" applyBorder="1" applyAlignment="1" applyProtection="0">
      <alignment horizontal="center" vertical="bottom"/>
    </xf>
    <xf numFmtId="1" fontId="5" borderId="11" applyNumberFormat="1" applyFont="1" applyFill="0" applyBorder="1" applyAlignment="1" applyProtection="0">
      <alignment horizontal="center" vertical="bottom"/>
    </xf>
    <xf numFmtId="1" fontId="5" borderId="6" applyNumberFormat="1" applyFont="1" applyFill="0" applyBorder="1" applyAlignment="1" applyProtection="0">
      <alignment horizontal="center" vertical="bottom"/>
    </xf>
    <xf numFmtId="1" fontId="4" borderId="5" applyNumberFormat="1" applyFont="1" applyFill="0" applyBorder="1" applyAlignment="1" applyProtection="0">
      <alignment horizontal="center" vertical="bottom"/>
    </xf>
    <xf numFmtId="1" fontId="5" borderId="5" applyNumberFormat="1" applyFont="1" applyFill="0" applyBorder="1" applyAlignment="1" applyProtection="0">
      <alignment horizontal="left" vertical="bottom"/>
    </xf>
    <xf numFmtId="1" fontId="4" borderId="6" applyNumberFormat="1" applyFont="1" applyFill="0" applyBorder="1" applyAlignment="1" applyProtection="0">
      <alignment horizontal="center" vertical="bottom"/>
    </xf>
    <xf numFmtId="0" fontId="5" borderId="1" applyNumberFormat="1" applyFont="1" applyFill="0" applyBorder="1" applyAlignment="1" applyProtection="0">
      <alignment horizontal="center" vertical="bottom"/>
    </xf>
    <xf numFmtId="0" fontId="5" borderId="1" applyNumberFormat="1" applyFont="1" applyFill="0" applyBorder="1" applyAlignment="1" applyProtection="0">
      <alignment horizontal="left" vertical="bottom"/>
    </xf>
    <xf numFmtId="1" fontId="5" borderId="2" applyNumberFormat="1" applyFont="1" applyFill="0" applyBorder="1" applyAlignment="1" applyProtection="0">
      <alignment horizontal="center" vertical="bottom"/>
    </xf>
    <xf numFmtId="1" fontId="5" borderId="3" applyNumberFormat="1" applyFont="1" applyFill="0" applyBorder="1" applyAlignment="1" applyProtection="0">
      <alignment vertical="bottom"/>
    </xf>
    <xf numFmtId="1" fontId="5" borderId="4" applyNumberFormat="1" applyFont="1" applyFill="0" applyBorder="1" applyAlignment="1" applyProtection="0">
      <alignment vertical="bottom"/>
    </xf>
    <xf numFmtId="0" fontId="5" borderId="2" applyNumberFormat="1" applyFont="1" applyFill="0" applyBorder="1" applyAlignment="1" applyProtection="0">
      <alignment horizontal="center" vertical="bottom"/>
    </xf>
    <xf numFmtId="0" fontId="5" borderId="3" applyNumberFormat="1" applyFont="1" applyFill="0" applyBorder="1" applyAlignment="1" applyProtection="0">
      <alignment horizontal="left" vertical="bottom"/>
    </xf>
    <xf numFmtId="0" fontId="5" borderId="3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top" wrapText="1"/>
    </xf>
    <xf numFmtId="0" fontId="4" borderId="4" applyNumberFormat="1" applyFont="1" applyFill="0" applyBorder="1" applyAlignment="1" applyProtection="0">
      <alignment horizontal="center" vertical="center"/>
    </xf>
    <xf numFmtId="0" fontId="4" borderId="1" applyNumberFormat="1" applyFont="1" applyFill="0" applyBorder="1" applyAlignment="1" applyProtection="0">
      <alignment horizontal="center" vertical="center"/>
    </xf>
    <xf numFmtId="0" fontId="5" borderId="12" applyNumberFormat="1" applyFont="1" applyFill="0" applyBorder="1" applyAlignment="1" applyProtection="0">
      <alignment horizontal="left" vertical="center"/>
    </xf>
    <xf numFmtId="0" fontId="5" borderId="7" applyNumberFormat="1" applyFont="1" applyFill="0" applyBorder="1" applyAlignment="1" applyProtection="0">
      <alignment horizontal="left" vertical="center"/>
    </xf>
    <xf numFmtId="1" fontId="4" borderId="8" applyNumberFormat="1" applyFont="1" applyFill="0" applyBorder="1" applyAlignment="1" applyProtection="0">
      <alignment horizontal="center" vertical="bottom"/>
    </xf>
    <xf numFmtId="1" fontId="5" borderId="11" applyNumberFormat="1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1" fontId="5" borderId="2" applyNumberFormat="1" applyFont="1" applyFill="0" applyBorder="1" applyAlignment="1" applyProtection="0">
      <alignment vertical="bottom"/>
    </xf>
    <xf numFmtId="0" fontId="5" borderId="12" applyNumberFormat="1" applyFont="1" applyFill="0" applyBorder="1" applyAlignment="1" applyProtection="0">
      <alignment vertical="bottom"/>
    </xf>
    <xf numFmtId="1" fontId="5" borderId="8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top" wrapText="1"/>
    </xf>
    <xf numFmtId="0" fontId="4" borderId="13" applyNumberFormat="1" applyFont="1" applyFill="0" applyBorder="1" applyAlignment="1" applyProtection="0">
      <alignment horizontal="center" vertical="bottom"/>
    </xf>
    <xf numFmtId="1" fontId="4" borderId="14" applyNumberFormat="1" applyFont="1" applyFill="0" applyBorder="1" applyAlignment="1" applyProtection="0">
      <alignment horizontal="center" vertical="bottom"/>
    </xf>
    <xf numFmtId="0" fontId="4" borderId="15" applyNumberFormat="1" applyFont="1" applyFill="0" applyBorder="1" applyAlignment="1" applyProtection="0">
      <alignment horizontal="center" vertical="bottom"/>
    </xf>
    <xf numFmtId="1" fontId="4" borderId="16" applyNumberFormat="1" applyFont="1" applyFill="0" applyBorder="1" applyAlignment="1" applyProtection="0">
      <alignment horizontal="center" vertical="bottom"/>
    </xf>
    <xf numFmtId="1" fontId="4" borderId="1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horizontal="center" vertical="bottom"/>
    </xf>
    <xf numFmtId="0" fontId="5" borderId="9" applyNumberFormat="1" applyFont="1" applyFill="0" applyBorder="1" applyAlignment="1" applyProtection="0">
      <alignment vertical="bottom"/>
    </xf>
    <xf numFmtId="0" fontId="5" borderId="12" applyNumberFormat="1" applyFont="1" applyFill="0" applyBorder="1" applyAlignment="1" applyProtection="0">
      <alignment horizontal="center" vertical="bottom"/>
    </xf>
    <xf numFmtId="1" fontId="5" borderId="9" applyNumberFormat="1" applyFont="1" applyFill="0" applyBorder="1" applyAlignment="1" applyProtection="0">
      <alignment horizontal="center" vertical="bottom"/>
    </xf>
    <xf numFmtId="1" fontId="5" borderId="12" applyNumberFormat="1" applyFont="1" applyFill="0" applyBorder="1" applyAlignment="1" applyProtection="0">
      <alignment horizontal="center" vertical="bottom"/>
    </xf>
    <xf numFmtId="1" fontId="5" borderId="8" applyNumberFormat="1" applyFont="1" applyFill="0" applyBorder="1" applyAlignment="1" applyProtection="0">
      <alignment vertical="bottom"/>
    </xf>
    <xf numFmtId="0" fontId="5" borderId="6" applyNumberFormat="1" applyFont="1" applyFill="0" applyBorder="1" applyAlignment="1" applyProtection="0">
      <alignment horizontal="center" vertical="bottom"/>
    </xf>
    <xf numFmtId="0" fontId="5" borderId="3" applyNumberFormat="1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horizontal="center" vertical="bottom"/>
    </xf>
    <xf numFmtId="1" fontId="5" borderId="3" applyNumberFormat="1" applyFont="1" applyFill="0" applyBorder="1" applyAlignment="1" applyProtection="0">
      <alignment horizontal="center" vertical="bottom"/>
    </xf>
    <xf numFmtId="1" fontId="5" borderId="4" applyNumberFormat="1" applyFont="1" applyFill="0" applyBorder="1" applyAlignment="1" applyProtection="0">
      <alignment horizontal="center" vertical="bottom"/>
    </xf>
    <xf numFmtId="1" fontId="5" borderId="17" applyNumberFormat="1" applyFont="1" applyFill="0" applyBorder="1" applyAlignment="1" applyProtection="0">
      <alignment horizontal="center" vertical="bottom"/>
    </xf>
    <xf numFmtId="1" fontId="5" borderId="18" applyNumberFormat="1" applyFont="1" applyFill="0" applyBorder="1" applyAlignment="1" applyProtection="0">
      <alignment vertical="bottom"/>
    </xf>
    <xf numFmtId="1" fontId="5" borderId="12" applyNumberFormat="1" applyFont="1" applyFill="0" applyBorder="1" applyAlignment="1" applyProtection="0">
      <alignment vertical="bottom"/>
    </xf>
    <xf numFmtId="1" fontId="5" borderId="17" applyNumberFormat="1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horizontal="center" vertical="bottom"/>
    </xf>
    <xf numFmtId="0" fontId="4" borderId="19" applyNumberFormat="1" applyFont="1" applyFill="0" applyBorder="1" applyAlignment="1" applyProtection="0">
      <alignment horizontal="center" vertical="bottom"/>
    </xf>
    <xf numFmtId="1" fontId="4" borderId="20" applyNumberFormat="1" applyFont="1" applyFill="0" applyBorder="1" applyAlignment="1" applyProtection="0">
      <alignment horizontal="center" vertical="bottom"/>
    </xf>
    <xf numFmtId="59" fontId="5" borderId="5" applyNumberFormat="1" applyFont="1" applyFill="0" applyBorder="1" applyAlignment="1" applyProtection="0">
      <alignment horizontal="center" vertical="bottom"/>
    </xf>
    <xf numFmtId="59" fontId="5" borderId="6" applyNumberFormat="1" applyFont="1" applyFill="0" applyBorder="1" applyAlignment="1" applyProtection="0">
      <alignment horizontal="center" vertical="bottom"/>
    </xf>
    <xf numFmtId="60" fontId="5" borderId="11" applyNumberFormat="1" applyFont="1" applyFill="0" applyBorder="1" applyAlignment="1" applyProtection="0">
      <alignment horizontal="center" vertical="bottom"/>
    </xf>
    <xf numFmtId="60" fontId="5" borderId="6" applyNumberFormat="1" applyFont="1" applyFill="0" applyBorder="1" applyAlignment="1" applyProtection="0">
      <alignment horizontal="center" vertical="bottom"/>
    </xf>
    <xf numFmtId="60" fontId="5" borderId="5" applyNumberFormat="1" applyFont="1" applyFill="0" applyBorder="1" applyAlignment="1" applyProtection="0">
      <alignment horizontal="center" vertical="bottom"/>
    </xf>
    <xf numFmtId="59" fontId="5" borderId="3" applyNumberFormat="1" applyFont="1" applyFill="0" applyBorder="1" applyAlignment="1" applyProtection="0">
      <alignment horizontal="center" vertical="bottom"/>
    </xf>
    <xf numFmtId="59" fontId="5" borderId="4" applyNumberFormat="1" applyFont="1" applyFill="0" applyBorder="1" applyAlignment="1" applyProtection="0">
      <alignment horizontal="center" vertical="bottom"/>
    </xf>
    <xf numFmtId="60" fontId="5" borderId="2" applyNumberFormat="1" applyFont="1" applyFill="0" applyBorder="1" applyAlignment="1" applyProtection="0">
      <alignment horizontal="center" vertical="bottom"/>
    </xf>
    <xf numFmtId="60" fontId="5" borderId="4" applyNumberFormat="1" applyFont="1" applyFill="0" applyBorder="1" applyAlignment="1" applyProtection="0">
      <alignment horizontal="center" vertical="bottom"/>
    </xf>
    <xf numFmtId="0" fontId="4" borderId="8" applyNumberFormat="1" applyFont="1" applyFill="0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R73"/>
  <sheetViews>
    <sheetView workbookViewId="0" showGridLines="0" defaultGridColor="1"/>
  </sheetViews>
  <sheetFormatPr defaultColWidth="6.625" defaultRowHeight="15" customHeight="1" outlineLevelRow="0" outlineLevelCol="0"/>
  <cols>
    <col min="1" max="1" width="7" style="1" customWidth="1"/>
    <col min="2" max="2" width="20.375" style="1" customWidth="1"/>
    <col min="3" max="3" width="5.625" style="1" customWidth="1"/>
    <col min="4" max="4" width="4.5" style="1" customWidth="1"/>
    <col min="5" max="5" width="4.5" style="1" customWidth="1"/>
    <col min="6" max="6" width="4.625" style="1" customWidth="1"/>
    <col min="7" max="7" width="4" style="1" customWidth="1"/>
    <col min="8" max="8" width="7" style="1" customWidth="1"/>
    <col min="9" max="9" width="9.25" style="1" customWidth="1"/>
    <col min="10" max="10" width="7" style="1" customWidth="1"/>
    <col min="11" max="11" width="1.5" style="1" customWidth="1"/>
    <col min="12" max="12" width="7" style="1" customWidth="1"/>
    <col min="13" max="13" width="8.875" style="1" customWidth="1"/>
    <col min="14" max="14" width="8.375" style="1" customWidth="1"/>
    <col min="15" max="15" width="2.625" style="1" customWidth="1"/>
    <col min="16" max="16" width="3" style="1" customWidth="1"/>
    <col min="17" max="17" width="1.5" style="1" customWidth="1"/>
    <col min="18" max="18" width="6.875" style="1" customWidth="1"/>
    <col min="19" max="256" width="6.625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3">
        <v>3</v>
      </c>
      <c r="E1" t="s" s="4">
        <v>4</v>
      </c>
      <c r="F1" t="s" s="4">
        <v>5</v>
      </c>
      <c r="G1" t="s" s="4">
        <v>6</v>
      </c>
      <c r="H1" t="s" s="5">
        <v>7</v>
      </c>
      <c r="I1" t="s" s="3">
        <v>8</v>
      </c>
      <c r="J1" t="s" s="6">
        <v>9</v>
      </c>
      <c r="K1" t="s" s="6">
        <v>10</v>
      </c>
      <c r="L1" t="s" s="7">
        <v>11</v>
      </c>
      <c r="M1" t="s" s="3">
        <v>12</v>
      </c>
      <c r="N1" t="s" s="6">
        <v>13</v>
      </c>
      <c r="O1" t="s" s="6">
        <v>14</v>
      </c>
      <c r="P1" t="s" s="6">
        <v>15</v>
      </c>
      <c r="Q1" s="8"/>
      <c r="R1" t="s" s="6">
        <v>16</v>
      </c>
    </row>
    <row r="2" ht="17" customHeight="1">
      <c r="A2" t="s" s="9">
        <v>17</v>
      </c>
      <c r="B2" t="s" s="10">
        <v>18</v>
      </c>
      <c r="C2" t="s" s="11">
        <v>19</v>
      </c>
      <c r="D2" s="12"/>
      <c r="E2" s="12"/>
      <c r="F2" s="13">
        <v>3</v>
      </c>
      <c r="G2" s="12"/>
      <c r="H2" s="12"/>
      <c r="I2" s="12"/>
      <c r="J2" s="8"/>
      <c r="K2" s="8"/>
      <c r="L2" s="14"/>
      <c r="M2" s="11">
        <v>1</v>
      </c>
      <c r="N2" t="s" s="15">
        <v>20</v>
      </c>
      <c r="O2" s="8"/>
      <c r="P2" s="8"/>
      <c r="Q2" t="s" s="16">
        <f>IF(ISBLANK(P2),"","x")</f>
      </c>
      <c r="R2" s="8"/>
    </row>
    <row r="3" ht="17" customHeight="1">
      <c r="A3" t="s" s="17">
        <v>17</v>
      </c>
      <c r="B3" t="s" s="18">
        <v>21</v>
      </c>
      <c r="C3" t="s" s="19">
        <v>19</v>
      </c>
      <c r="D3" s="8"/>
      <c r="E3" s="16">
        <v>1</v>
      </c>
      <c r="F3" s="8"/>
      <c r="G3" s="16">
        <v>1</v>
      </c>
      <c r="H3" s="8"/>
      <c r="I3" s="8"/>
      <c r="J3" s="8"/>
      <c r="K3" s="8"/>
      <c r="L3" s="14"/>
      <c r="M3" s="19">
        <v>1</v>
      </c>
      <c r="N3" t="s" s="15">
        <v>20</v>
      </c>
      <c r="O3" s="8"/>
      <c r="P3" s="8"/>
      <c r="Q3" t="s" s="16">
        <f>IF(ISBLANK(P3),"","x")</f>
      </c>
      <c r="R3" s="8"/>
    </row>
    <row r="4" ht="17" customHeight="1">
      <c r="A4" t="s" s="17">
        <v>17</v>
      </c>
      <c r="B4" t="s" s="18">
        <v>22</v>
      </c>
      <c r="C4" t="s" s="19">
        <v>19</v>
      </c>
      <c r="D4" s="8"/>
      <c r="E4" s="16">
        <v>1</v>
      </c>
      <c r="F4" s="16">
        <v>1</v>
      </c>
      <c r="G4" s="16">
        <v>1</v>
      </c>
      <c r="H4" s="8"/>
      <c r="I4" s="8"/>
      <c r="J4" s="8"/>
      <c r="K4" s="8"/>
      <c r="L4" s="14"/>
      <c r="M4" s="19">
        <v>2</v>
      </c>
      <c r="N4" t="s" s="15">
        <v>23</v>
      </c>
      <c r="O4" s="8"/>
      <c r="P4" s="8"/>
      <c r="Q4" t="s" s="16">
        <f>IF(ISBLANK(P4),"","x")</f>
      </c>
      <c r="R4" s="8"/>
    </row>
    <row r="5" ht="17" customHeight="1">
      <c r="A5" t="s" s="17">
        <v>17</v>
      </c>
      <c r="B5" t="s" s="18">
        <v>24</v>
      </c>
      <c r="C5" t="s" s="17">
        <v>19</v>
      </c>
      <c r="D5" s="19">
        <v>3</v>
      </c>
      <c r="E5" s="8"/>
      <c r="F5" s="16">
        <v>1</v>
      </c>
      <c r="G5" s="8"/>
      <c r="H5" s="8"/>
      <c r="I5" s="8"/>
      <c r="J5" s="8"/>
      <c r="K5" s="8"/>
      <c r="L5" s="14"/>
      <c r="M5" s="19">
        <v>2</v>
      </c>
      <c r="N5" t="s" s="15">
        <v>23</v>
      </c>
      <c r="O5" s="8"/>
      <c r="P5" s="8"/>
      <c r="Q5" t="s" s="16">
        <f>IF(ISBLANK(P5),"","x")</f>
      </c>
      <c r="R5" s="8"/>
    </row>
    <row r="6" ht="17" customHeight="1">
      <c r="A6" t="s" s="17">
        <v>17</v>
      </c>
      <c r="B6" t="s" s="18">
        <v>25</v>
      </c>
      <c r="C6" t="s" s="19">
        <v>19</v>
      </c>
      <c r="D6" s="8"/>
      <c r="E6" s="8"/>
      <c r="F6" s="16">
        <v>3</v>
      </c>
      <c r="G6" s="8"/>
      <c r="H6" s="8"/>
      <c r="I6" s="8"/>
      <c r="J6" s="8"/>
      <c r="K6" s="8"/>
      <c r="L6" s="14"/>
      <c r="M6" s="19">
        <v>1</v>
      </c>
      <c r="N6" t="s" s="15">
        <v>26</v>
      </c>
      <c r="O6" s="8"/>
      <c r="P6" s="16">
        <v>1</v>
      </c>
      <c r="Q6" t="s" s="16">
        <f>IF(ISBLANK(P6),"","x")</f>
        <v>27</v>
      </c>
      <c r="R6" t="s" s="15">
        <v>28</v>
      </c>
    </row>
    <row r="7" ht="17" customHeight="1">
      <c r="A7" t="s" s="17">
        <v>17</v>
      </c>
      <c r="B7" t="s" s="18">
        <v>29</v>
      </c>
      <c r="C7" t="s" s="19">
        <v>19</v>
      </c>
      <c r="D7" s="8"/>
      <c r="E7" s="16">
        <v>2</v>
      </c>
      <c r="F7" s="16">
        <v>1</v>
      </c>
      <c r="G7" s="8"/>
      <c r="H7" s="8"/>
      <c r="I7" s="8"/>
      <c r="J7" s="8"/>
      <c r="K7" s="8"/>
      <c r="L7" s="14"/>
      <c r="M7" s="19">
        <v>1</v>
      </c>
      <c r="N7" t="s" s="15">
        <v>26</v>
      </c>
      <c r="O7" s="8"/>
      <c r="P7" s="16">
        <v>1</v>
      </c>
      <c r="Q7" t="s" s="16">
        <v>27</v>
      </c>
      <c r="R7" t="s" s="15">
        <v>20</v>
      </c>
    </row>
    <row r="8" ht="17" customHeight="1">
      <c r="A8" t="s" s="17">
        <v>17</v>
      </c>
      <c r="B8" t="s" s="18">
        <v>30</v>
      </c>
      <c r="C8" t="s" s="17">
        <v>19</v>
      </c>
      <c r="D8" s="19">
        <v>2</v>
      </c>
      <c r="E8" s="16">
        <v>1</v>
      </c>
      <c r="F8" s="16">
        <v>1</v>
      </c>
      <c r="G8" s="8"/>
      <c r="H8" s="8"/>
      <c r="I8" s="8"/>
      <c r="J8" s="8"/>
      <c r="K8" s="8"/>
      <c r="L8" s="14"/>
      <c r="M8" s="19">
        <v>2</v>
      </c>
      <c r="N8" t="s" s="15">
        <v>23</v>
      </c>
      <c r="O8" s="8"/>
      <c r="P8" s="8"/>
      <c r="Q8" s="8"/>
      <c r="R8" s="8"/>
    </row>
    <row r="9" ht="17" customHeight="1">
      <c r="A9" t="s" s="17">
        <v>17</v>
      </c>
      <c r="B9" t="s" s="18">
        <v>31</v>
      </c>
      <c r="C9" t="s" s="17">
        <v>19</v>
      </c>
      <c r="D9" s="19">
        <v>2</v>
      </c>
      <c r="E9" s="16">
        <v>2</v>
      </c>
      <c r="F9" s="8"/>
      <c r="G9" s="8"/>
      <c r="H9" s="8"/>
      <c r="I9" s="8"/>
      <c r="J9" s="8"/>
      <c r="K9" s="8"/>
      <c r="L9" s="14"/>
      <c r="M9" s="19">
        <v>1</v>
      </c>
      <c r="N9" t="s" s="15">
        <v>20</v>
      </c>
      <c r="O9" s="8"/>
      <c r="P9" s="8"/>
      <c r="Q9" s="8"/>
      <c r="R9" s="8"/>
    </row>
    <row r="10" ht="17" customHeight="1">
      <c r="A10" t="s" s="17">
        <v>17</v>
      </c>
      <c r="B10" t="s" s="18">
        <v>32</v>
      </c>
      <c r="C10" t="s" s="17">
        <v>19</v>
      </c>
      <c r="D10" s="19">
        <v>5</v>
      </c>
      <c r="E10" s="8"/>
      <c r="F10" s="8"/>
      <c r="G10" s="8"/>
      <c r="H10" s="8"/>
      <c r="I10" s="8"/>
      <c r="J10" s="8"/>
      <c r="K10" s="8"/>
      <c r="L10" s="14"/>
      <c r="M10" s="19">
        <v>1</v>
      </c>
      <c r="N10" t="s" s="15">
        <v>26</v>
      </c>
      <c r="O10" s="8"/>
      <c r="P10" s="8"/>
      <c r="Q10" t="s" s="16">
        <f>IF(ISBLANK(P10),"","x")</f>
      </c>
      <c r="R10" s="8"/>
    </row>
    <row r="11" ht="17" customHeight="1">
      <c r="A11" t="s" s="17">
        <v>17</v>
      </c>
      <c r="B11" t="s" s="18">
        <v>33</v>
      </c>
      <c r="C11" t="s" s="17">
        <v>19</v>
      </c>
      <c r="D11" s="19">
        <v>3</v>
      </c>
      <c r="E11" s="8"/>
      <c r="F11" s="16">
        <v>2</v>
      </c>
      <c r="G11" s="8"/>
      <c r="H11" s="8"/>
      <c r="I11" s="8"/>
      <c r="J11" s="8"/>
      <c r="K11" s="8"/>
      <c r="L11" s="14"/>
      <c r="M11" s="19">
        <v>1</v>
      </c>
      <c r="N11" t="s" s="15">
        <v>26</v>
      </c>
      <c r="O11" s="8"/>
      <c r="P11" s="8"/>
      <c r="Q11" s="8"/>
      <c r="R11" s="8"/>
    </row>
    <row r="12" ht="17" customHeight="1">
      <c r="A12" t="s" s="17">
        <v>17</v>
      </c>
      <c r="B12" t="s" s="18">
        <v>34</v>
      </c>
      <c r="C12" t="s" s="17">
        <v>19</v>
      </c>
      <c r="D12" s="19">
        <v>2</v>
      </c>
      <c r="E12" s="8"/>
      <c r="F12" s="8"/>
      <c r="G12" s="16">
        <v>1</v>
      </c>
      <c r="H12" s="8"/>
      <c r="I12" s="8"/>
      <c r="J12" s="8"/>
      <c r="K12" s="8"/>
      <c r="L12" s="14"/>
      <c r="M12" s="19">
        <v>1</v>
      </c>
      <c r="N12" t="s" s="15">
        <v>23</v>
      </c>
      <c r="O12" s="8"/>
      <c r="P12" s="16">
        <v>1</v>
      </c>
      <c r="Q12" t="s" s="16">
        <v>27</v>
      </c>
      <c r="R12" t="s" s="15">
        <v>28</v>
      </c>
    </row>
    <row r="13" ht="17" customHeight="1">
      <c r="A13" t="s" s="17">
        <v>17</v>
      </c>
      <c r="B13" t="s" s="18">
        <v>35</v>
      </c>
      <c r="C13" t="s" s="19">
        <v>19</v>
      </c>
      <c r="D13" s="8"/>
      <c r="E13" s="16">
        <v>2</v>
      </c>
      <c r="F13" s="8"/>
      <c r="G13" s="16">
        <v>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ht="17" customHeight="1">
      <c r="A14" t="s" s="17">
        <v>17</v>
      </c>
      <c r="B14" t="s" s="18">
        <v>36</v>
      </c>
      <c r="C14" t="s" s="17">
        <v>19</v>
      </c>
      <c r="D14" s="19">
        <v>2</v>
      </c>
      <c r="E14" s="8"/>
      <c r="F14" s="8"/>
      <c r="G14" s="16">
        <v>1</v>
      </c>
      <c r="H14" s="8"/>
      <c r="I14" s="8"/>
      <c r="J14" s="8"/>
      <c r="K14" s="8"/>
      <c r="L14" s="14"/>
      <c r="M14" s="19">
        <v>1</v>
      </c>
      <c r="N14" t="s" s="15">
        <v>26</v>
      </c>
      <c r="O14" s="8"/>
      <c r="P14" s="16">
        <v>1</v>
      </c>
      <c r="Q14" t="s" s="16">
        <v>27</v>
      </c>
      <c r="R14" t="s" s="15">
        <v>28</v>
      </c>
    </row>
    <row r="15" ht="17" customHeight="1">
      <c r="A15" t="s" s="17">
        <v>17</v>
      </c>
      <c r="B15" t="s" s="18">
        <v>37</v>
      </c>
      <c r="C15" t="s" s="19">
        <v>19</v>
      </c>
      <c r="D15" s="8"/>
      <c r="E15" s="16">
        <v>2</v>
      </c>
      <c r="F15" s="16">
        <v>1</v>
      </c>
      <c r="G15" s="16">
        <v>1</v>
      </c>
      <c r="H15" s="8"/>
      <c r="I15" s="8"/>
      <c r="J15" s="8"/>
      <c r="K15" s="8"/>
      <c r="L15" s="14"/>
      <c r="M15" s="19">
        <v>1</v>
      </c>
      <c r="N15" t="s" s="15">
        <v>23</v>
      </c>
      <c r="O15" s="8"/>
      <c r="P15" s="8"/>
      <c r="Q15" s="8"/>
      <c r="R15" s="8"/>
    </row>
    <row r="16" ht="17" customHeight="1">
      <c r="A16" t="s" s="17">
        <v>17</v>
      </c>
      <c r="B16" t="s" s="18">
        <v>38</v>
      </c>
      <c r="C16" t="s" s="19">
        <v>19</v>
      </c>
      <c r="D16" s="8"/>
      <c r="E16" s="16">
        <v>1</v>
      </c>
      <c r="F16" s="16">
        <v>2</v>
      </c>
      <c r="G16" s="16">
        <v>1</v>
      </c>
      <c r="H16" s="8"/>
      <c r="I16" s="8"/>
      <c r="J16" s="8"/>
      <c r="K16" s="8"/>
      <c r="L16" s="14"/>
      <c r="M16" s="19">
        <v>1</v>
      </c>
      <c r="N16" t="s" s="15">
        <v>26</v>
      </c>
      <c r="O16" s="8"/>
      <c r="P16" s="8"/>
      <c r="Q16" s="8"/>
      <c r="R16" s="8"/>
    </row>
    <row r="17" ht="17" customHeight="1">
      <c r="A17" t="s" s="17">
        <v>17</v>
      </c>
      <c r="B17" t="s" s="18">
        <v>39</v>
      </c>
      <c r="C17" t="s" s="19">
        <v>19</v>
      </c>
      <c r="D17" s="8"/>
      <c r="E17" s="8"/>
      <c r="F17" s="8"/>
      <c r="G17" s="16">
        <v>3</v>
      </c>
      <c r="H17" s="8"/>
      <c r="I17" s="8"/>
      <c r="J17" s="8"/>
      <c r="K17" s="8"/>
      <c r="L17" s="14"/>
      <c r="M17" s="19">
        <v>1</v>
      </c>
      <c r="N17" t="s" s="15">
        <v>20</v>
      </c>
      <c r="O17" s="8"/>
      <c r="P17" s="8"/>
      <c r="Q17" s="8"/>
      <c r="R17" s="8"/>
    </row>
    <row r="18" ht="17" customHeight="1">
      <c r="A18" t="s" s="17">
        <v>17</v>
      </c>
      <c r="B18" t="s" s="18">
        <v>40</v>
      </c>
      <c r="C18" t="s" s="17">
        <v>19</v>
      </c>
      <c r="D18" s="19">
        <v>3</v>
      </c>
      <c r="E18" s="16">
        <v>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ht="17" customHeight="1">
      <c r="A19" t="s" s="17">
        <v>17</v>
      </c>
      <c r="B19" t="s" s="18">
        <v>41</v>
      </c>
      <c r="C19" t="s" s="19">
        <v>19</v>
      </c>
      <c r="D19" s="8"/>
      <c r="E19" s="8"/>
      <c r="F19" s="16">
        <v>3</v>
      </c>
      <c r="G19" s="16">
        <v>1</v>
      </c>
      <c r="H19" s="8"/>
      <c r="I19" s="8"/>
      <c r="J19" s="8"/>
      <c r="K19" s="8"/>
      <c r="L19" s="14"/>
      <c r="M19" s="19">
        <v>1</v>
      </c>
      <c r="N19" t="s" s="15">
        <v>20</v>
      </c>
      <c r="O19" s="8"/>
      <c r="P19" s="8"/>
      <c r="Q19" s="8"/>
      <c r="R19" s="8"/>
    </row>
    <row r="20" ht="17" customHeight="1">
      <c r="A20" t="s" s="17">
        <v>17</v>
      </c>
      <c r="B20" t="s" s="18">
        <v>42</v>
      </c>
      <c r="C20" t="s" s="19">
        <v>19</v>
      </c>
      <c r="D20" s="8"/>
      <c r="E20" s="16">
        <v>2</v>
      </c>
      <c r="F20" s="16">
        <v>2</v>
      </c>
      <c r="G20" s="8"/>
      <c r="H20" s="8"/>
      <c r="I20" s="8"/>
      <c r="J20" s="8"/>
      <c r="K20" s="8"/>
      <c r="L20" s="14"/>
      <c r="M20" s="19">
        <v>1</v>
      </c>
      <c r="N20" t="s" s="15">
        <v>43</v>
      </c>
      <c r="O20" t="s" s="16">
        <v>44</v>
      </c>
      <c r="P20" s="16">
        <v>1</v>
      </c>
      <c r="Q20" t="s" s="16">
        <v>27</v>
      </c>
      <c r="R20" t="s" s="15">
        <v>45</v>
      </c>
    </row>
    <row r="21" ht="17" customHeight="1">
      <c r="A21" t="s" s="17">
        <v>17</v>
      </c>
      <c r="B21" t="s" s="18">
        <v>46</v>
      </c>
      <c r="C21" t="s" s="17">
        <v>19</v>
      </c>
      <c r="D21" s="19">
        <v>4</v>
      </c>
      <c r="E21" s="16">
        <v>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ht="17" customHeight="1">
      <c r="A22" t="s" s="17">
        <v>17</v>
      </c>
      <c r="B22" t="s" s="18">
        <v>47</v>
      </c>
      <c r="C22" t="s" s="17">
        <v>19</v>
      </c>
      <c r="D22" s="19">
        <v>2</v>
      </c>
      <c r="E22" s="16">
        <v>1</v>
      </c>
      <c r="F22" s="16">
        <v>1</v>
      </c>
      <c r="G22" s="8"/>
      <c r="H22" s="8"/>
      <c r="I22" s="8"/>
      <c r="J22" s="8"/>
      <c r="K22" s="8"/>
      <c r="L22" s="14"/>
      <c r="M22" s="19">
        <v>1</v>
      </c>
      <c r="N22" t="s" s="15">
        <v>48</v>
      </c>
      <c r="O22" s="8"/>
      <c r="P22" s="8"/>
      <c r="Q22" s="8"/>
      <c r="R22" s="8"/>
    </row>
    <row r="23" ht="17" customHeight="1">
      <c r="A23" t="s" s="17">
        <v>17</v>
      </c>
      <c r="B23" t="s" s="18">
        <v>49</v>
      </c>
      <c r="C23" t="s" s="17">
        <v>19</v>
      </c>
      <c r="D23" s="19">
        <v>3</v>
      </c>
      <c r="E23" s="16">
        <v>2</v>
      </c>
      <c r="F23" s="16">
        <v>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ht="17" customHeight="1">
      <c r="A24" t="s" s="17">
        <v>17</v>
      </c>
      <c r="B24" t="s" s="18">
        <v>50</v>
      </c>
      <c r="C24" t="s" s="17">
        <v>19</v>
      </c>
      <c r="D24" s="19">
        <v>3</v>
      </c>
      <c r="E24" s="8"/>
      <c r="F24" s="16">
        <v>1</v>
      </c>
      <c r="G24" s="16">
        <v>1</v>
      </c>
      <c r="H24" s="8"/>
      <c r="I24" s="8"/>
      <c r="J24" s="8"/>
      <c r="K24" s="8"/>
      <c r="L24" s="14"/>
      <c r="M24" s="19">
        <v>1</v>
      </c>
      <c r="N24" t="s" s="15">
        <v>26</v>
      </c>
      <c r="O24" s="8"/>
      <c r="P24" s="8"/>
      <c r="Q24" s="8"/>
      <c r="R24" s="8"/>
    </row>
    <row r="25" ht="17" customHeight="1">
      <c r="A25" t="s" s="17">
        <v>17</v>
      </c>
      <c r="B25" t="s" s="18">
        <v>51</v>
      </c>
      <c r="C25" t="s" s="17">
        <v>19</v>
      </c>
      <c r="D25" s="19">
        <v>2</v>
      </c>
      <c r="E25" s="16">
        <v>2</v>
      </c>
      <c r="F25" s="8"/>
      <c r="G25" s="16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ht="17" customHeight="1">
      <c r="A26" t="s" s="17">
        <v>17</v>
      </c>
      <c r="B26" t="s" s="18">
        <v>52</v>
      </c>
      <c r="C26" t="s" s="17">
        <v>19</v>
      </c>
      <c r="D26" s="19">
        <v>2</v>
      </c>
      <c r="E26" s="8"/>
      <c r="F26" s="8"/>
      <c r="G26" s="16">
        <v>2</v>
      </c>
      <c r="H26" s="8"/>
      <c r="I26" s="8"/>
      <c r="J26" s="8"/>
      <c r="K26" s="8"/>
      <c r="L26" s="14"/>
      <c r="M26" s="19">
        <v>2</v>
      </c>
      <c r="N26" t="s" s="15">
        <v>20</v>
      </c>
      <c r="O26" s="8"/>
      <c r="P26" s="8"/>
      <c r="Q26" s="8"/>
      <c r="R26" s="8"/>
    </row>
    <row r="27" ht="17" customHeight="1">
      <c r="A27" t="s" s="17">
        <v>17</v>
      </c>
      <c r="B27" t="s" s="18">
        <v>53</v>
      </c>
      <c r="C27" t="s" s="19">
        <v>54</v>
      </c>
      <c r="D27" s="8"/>
      <c r="E27" s="8"/>
      <c r="F27" s="16">
        <v>1</v>
      </c>
      <c r="G27" s="16">
        <v>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ht="17" customHeight="1">
      <c r="A28" t="s" s="17">
        <v>17</v>
      </c>
      <c r="B28" t="s" s="18">
        <v>55</v>
      </c>
      <c r="C28" t="s" s="17">
        <v>54</v>
      </c>
      <c r="D28" s="19">
        <v>5</v>
      </c>
      <c r="E28" s="8"/>
      <c r="F28" s="8"/>
      <c r="G28" s="8"/>
      <c r="H28" s="8"/>
      <c r="I28" s="8"/>
      <c r="J28" s="8"/>
      <c r="K28" s="8"/>
      <c r="L28" s="14"/>
      <c r="M28" s="19">
        <v>2</v>
      </c>
      <c r="N28" t="s" s="15">
        <v>23</v>
      </c>
      <c r="O28" s="8"/>
      <c r="P28" s="8"/>
      <c r="Q28" s="8"/>
      <c r="R28" s="8"/>
    </row>
    <row r="29" ht="17" customHeight="1">
      <c r="A29" t="s" s="17">
        <v>17</v>
      </c>
      <c r="B29" t="s" s="18">
        <v>56</v>
      </c>
      <c r="C29" t="s" s="17">
        <v>54</v>
      </c>
      <c r="D29" s="19">
        <v>2</v>
      </c>
      <c r="E29" s="16">
        <v>2</v>
      </c>
      <c r="F29" s="8"/>
      <c r="G29" s="8"/>
      <c r="H29" s="8"/>
      <c r="I29" s="8"/>
      <c r="J29" s="8"/>
      <c r="K29" s="8"/>
      <c r="L29" s="14"/>
      <c r="M29" s="19">
        <v>1</v>
      </c>
      <c r="N29" t="s" s="15">
        <v>26</v>
      </c>
      <c r="O29" s="8"/>
      <c r="P29" s="8"/>
      <c r="Q29" s="8"/>
      <c r="R29" s="8"/>
    </row>
    <row r="30" ht="17" customHeight="1">
      <c r="A30" t="s" s="17">
        <v>17</v>
      </c>
      <c r="B30" t="s" s="18">
        <v>57</v>
      </c>
      <c r="C30" t="s" s="19">
        <v>54</v>
      </c>
      <c r="D30" s="8"/>
      <c r="E30" s="16">
        <v>2</v>
      </c>
      <c r="F30" s="16">
        <v>2</v>
      </c>
      <c r="G30" s="8"/>
      <c r="H30" s="8"/>
      <c r="I30" s="8"/>
      <c r="J30" s="8"/>
      <c r="K30" s="8"/>
      <c r="L30" s="14"/>
      <c r="M30" s="19">
        <v>1</v>
      </c>
      <c r="N30" t="s" s="15">
        <v>23</v>
      </c>
      <c r="O30" s="8"/>
      <c r="P30" s="8"/>
      <c r="Q30" s="8"/>
      <c r="R30" s="8"/>
    </row>
    <row r="31" ht="17" customHeight="1">
      <c r="A31" t="s" s="17">
        <v>17</v>
      </c>
      <c r="B31" t="s" s="18">
        <v>58</v>
      </c>
      <c r="C31" t="s" s="17">
        <v>54</v>
      </c>
      <c r="D31" s="19">
        <v>1</v>
      </c>
      <c r="E31" s="8"/>
      <c r="F31" s="16">
        <v>1</v>
      </c>
      <c r="G31" s="16">
        <v>1</v>
      </c>
      <c r="H31" s="8"/>
      <c r="I31" s="8"/>
      <c r="J31" s="8"/>
      <c r="K31" s="8"/>
      <c r="L31" s="14"/>
      <c r="M31" s="19">
        <v>2</v>
      </c>
      <c r="N31" t="s" s="15">
        <v>23</v>
      </c>
      <c r="O31" s="8"/>
      <c r="P31" s="8"/>
      <c r="Q31" s="8"/>
      <c r="R31" s="8"/>
    </row>
    <row r="32" ht="17" customHeight="1">
      <c r="A32" t="s" s="17">
        <v>17</v>
      </c>
      <c r="B32" t="s" s="18">
        <v>59</v>
      </c>
      <c r="C32" t="s" s="17">
        <v>54</v>
      </c>
      <c r="D32" s="19">
        <v>3</v>
      </c>
      <c r="E32" s="8"/>
      <c r="F32" s="16">
        <v>2</v>
      </c>
      <c r="G32" s="8"/>
      <c r="H32" s="8"/>
      <c r="I32" s="8"/>
      <c r="J32" s="8"/>
      <c r="K32" s="8"/>
      <c r="L32" s="14"/>
      <c r="M32" s="19">
        <v>1</v>
      </c>
      <c r="N32" t="s" s="15">
        <v>20</v>
      </c>
      <c r="O32" s="8"/>
      <c r="P32" s="8"/>
      <c r="Q32" s="8"/>
      <c r="R32" s="8"/>
    </row>
    <row r="33" ht="17" customHeight="1">
      <c r="A33" t="s" s="17">
        <v>17</v>
      </c>
      <c r="B33" t="s" s="18">
        <v>60</v>
      </c>
      <c r="C33" t="s" s="19">
        <v>54</v>
      </c>
      <c r="D33" s="8"/>
      <c r="E33" s="16">
        <v>2</v>
      </c>
      <c r="F33" s="16">
        <v>2</v>
      </c>
      <c r="G33" s="8"/>
      <c r="H33" s="8"/>
      <c r="I33" s="8"/>
      <c r="J33" s="8"/>
      <c r="K33" s="8"/>
      <c r="L33" s="14"/>
      <c r="M33" s="19">
        <v>1</v>
      </c>
      <c r="N33" t="s" s="15">
        <v>20</v>
      </c>
      <c r="O33" s="8"/>
      <c r="P33" s="8"/>
      <c r="Q33" s="8"/>
      <c r="R33" s="8"/>
    </row>
    <row r="34" ht="17" customHeight="1">
      <c r="A34" t="s" s="17">
        <v>17</v>
      </c>
      <c r="B34" t="s" s="18">
        <v>61</v>
      </c>
      <c r="C34" t="s" s="17">
        <v>54</v>
      </c>
      <c r="D34" s="19">
        <v>3</v>
      </c>
      <c r="E34" s="16">
        <v>2</v>
      </c>
      <c r="F34" s="8"/>
      <c r="G34" s="16">
        <v>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ht="17" customHeight="1">
      <c r="A35" t="s" s="17">
        <v>17</v>
      </c>
      <c r="B35" t="s" s="18">
        <v>62</v>
      </c>
      <c r="C35" t="s" s="17">
        <v>54</v>
      </c>
      <c r="D35" s="19">
        <v>2</v>
      </c>
      <c r="E35" s="8"/>
      <c r="F35" s="16">
        <v>1</v>
      </c>
      <c r="G35" s="16">
        <v>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ht="17" customHeight="1">
      <c r="A36" t="s" s="17">
        <v>63</v>
      </c>
      <c r="B36" t="s" s="18">
        <v>64</v>
      </c>
      <c r="C36" t="s" s="19">
        <v>19</v>
      </c>
      <c r="D36" s="8"/>
      <c r="E36" s="8"/>
      <c r="F36" s="16">
        <v>2</v>
      </c>
      <c r="G36" s="16">
        <v>1</v>
      </c>
      <c r="H36" s="8"/>
      <c r="I36" s="8"/>
      <c r="J36" s="8"/>
      <c r="K36" s="8"/>
      <c r="L36" s="14"/>
      <c r="M36" s="19">
        <v>1</v>
      </c>
      <c r="N36" t="s" s="15">
        <v>26</v>
      </c>
      <c r="O36" s="8"/>
      <c r="P36" s="16">
        <v>1</v>
      </c>
      <c r="Q36" t="s" s="16">
        <v>27</v>
      </c>
      <c r="R36" t="s" s="15">
        <v>28</v>
      </c>
    </row>
    <row r="37" ht="17" customHeight="1">
      <c r="A37" t="s" s="17">
        <v>63</v>
      </c>
      <c r="B37" t="s" s="18">
        <v>65</v>
      </c>
      <c r="C37" t="s" s="19">
        <v>19</v>
      </c>
      <c r="D37" s="8"/>
      <c r="E37" s="16">
        <v>2</v>
      </c>
      <c r="F37" s="8"/>
      <c r="G37" s="16">
        <v>1</v>
      </c>
      <c r="H37" s="8"/>
      <c r="I37" s="8"/>
      <c r="J37" s="8"/>
      <c r="K37" s="8"/>
      <c r="L37" s="14"/>
      <c r="M37" s="19">
        <v>1</v>
      </c>
      <c r="N37" t="s" s="15">
        <v>26</v>
      </c>
      <c r="O37" s="8"/>
      <c r="P37" s="16">
        <v>1</v>
      </c>
      <c r="Q37" t="s" s="16">
        <f>IF(ISBLANK(P37),"","x")</f>
        <v>27</v>
      </c>
      <c r="R37" t="s" s="15">
        <v>28</v>
      </c>
    </row>
    <row r="38" ht="17" customHeight="1">
      <c r="A38" t="s" s="17">
        <v>63</v>
      </c>
      <c r="B38" t="s" s="18">
        <v>66</v>
      </c>
      <c r="C38" t="s" s="19">
        <v>19</v>
      </c>
      <c r="D38" s="8"/>
      <c r="E38" s="16">
        <v>2</v>
      </c>
      <c r="F38" s="8"/>
      <c r="G38" s="16">
        <v>1</v>
      </c>
      <c r="H38" s="16">
        <v>1</v>
      </c>
      <c r="I38" s="8"/>
      <c r="J38" s="8"/>
      <c r="K38" s="8"/>
      <c r="L38" s="14"/>
      <c r="M38" s="19">
        <v>2</v>
      </c>
      <c r="N38" t="s" s="15">
        <v>26</v>
      </c>
      <c r="O38" s="8"/>
      <c r="P38" s="16">
        <v>2</v>
      </c>
      <c r="Q38" t="s" s="16">
        <v>27</v>
      </c>
      <c r="R38" t="s" s="15">
        <v>4</v>
      </c>
    </row>
    <row r="39" ht="17" customHeight="1">
      <c r="A39" t="s" s="17">
        <v>63</v>
      </c>
      <c r="B39" t="s" s="18">
        <v>67</v>
      </c>
      <c r="C39" t="s" s="17">
        <v>19</v>
      </c>
      <c r="D39" s="19">
        <v>2</v>
      </c>
      <c r="E39" s="8"/>
      <c r="F39" s="8"/>
      <c r="G39" s="16">
        <v>1</v>
      </c>
      <c r="H39" s="16">
        <v>1</v>
      </c>
      <c r="I39" s="8"/>
      <c r="J39" s="8"/>
      <c r="K39" s="8"/>
      <c r="L39" s="14"/>
      <c r="M39" s="19">
        <v>3</v>
      </c>
      <c r="N39" t="s" s="15">
        <v>45</v>
      </c>
      <c r="O39" s="8"/>
      <c r="P39" s="16">
        <v>1</v>
      </c>
      <c r="Q39" t="s" s="16">
        <v>27</v>
      </c>
      <c r="R39" t="s" s="15">
        <v>26</v>
      </c>
    </row>
    <row r="40" ht="17" customHeight="1">
      <c r="A40" t="s" s="17">
        <v>63</v>
      </c>
      <c r="B40" t="s" s="18">
        <v>68</v>
      </c>
      <c r="C40" t="s" s="19">
        <v>19</v>
      </c>
      <c r="D40" s="8"/>
      <c r="E40" s="8"/>
      <c r="F40" s="8"/>
      <c r="G40" s="8"/>
      <c r="H40" s="16">
        <v>3</v>
      </c>
      <c r="I40" s="8"/>
      <c r="J40" s="8"/>
      <c r="K40" s="8"/>
      <c r="L40" s="14"/>
      <c r="M40" s="19">
        <v>2</v>
      </c>
      <c r="N40" t="s" s="15">
        <v>23</v>
      </c>
      <c r="O40" s="8"/>
      <c r="P40" s="16">
        <v>2</v>
      </c>
      <c r="Q40" t="s" s="16">
        <f>IF(ISBLANK(P40),"","x")</f>
        <v>27</v>
      </c>
      <c r="R40" t="s" s="15">
        <v>26</v>
      </c>
    </row>
    <row r="41" ht="17" customHeight="1">
      <c r="A41" t="s" s="17">
        <v>63</v>
      </c>
      <c r="B41" t="s" s="18">
        <v>69</v>
      </c>
      <c r="C41" t="s" s="17">
        <v>19</v>
      </c>
      <c r="D41" s="19">
        <v>2</v>
      </c>
      <c r="E41" s="8"/>
      <c r="F41" s="16">
        <v>2</v>
      </c>
      <c r="G41" s="8"/>
      <c r="H41" s="16">
        <v>1</v>
      </c>
      <c r="I41" s="8"/>
      <c r="J41" s="8"/>
      <c r="K41" s="8"/>
      <c r="L41" s="14"/>
      <c r="M41" s="19">
        <v>1</v>
      </c>
      <c r="N41" t="s" s="15">
        <v>70</v>
      </c>
      <c r="O41" t="s" s="16">
        <v>71</v>
      </c>
      <c r="P41" s="20"/>
      <c r="Q41" s="20"/>
      <c r="R41" s="8"/>
    </row>
    <row r="42" ht="17" customHeight="1">
      <c r="A42" t="s" s="17">
        <v>63</v>
      </c>
      <c r="B42" t="s" s="18">
        <v>72</v>
      </c>
      <c r="C42" t="s" s="17">
        <v>19</v>
      </c>
      <c r="D42" s="19">
        <v>2</v>
      </c>
      <c r="E42" s="16">
        <v>2</v>
      </c>
      <c r="F42" s="16">
        <v>2</v>
      </c>
      <c r="G42" s="8"/>
      <c r="H42" s="8"/>
      <c r="I42" s="8"/>
      <c r="J42" s="8"/>
      <c r="K42" s="8"/>
      <c r="L42" s="14"/>
      <c r="M42" s="19">
        <v>1</v>
      </c>
      <c r="N42" t="s" s="15">
        <v>73</v>
      </c>
      <c r="O42" t="s" s="16">
        <v>71</v>
      </c>
      <c r="P42" s="20"/>
      <c r="Q42" s="20"/>
      <c r="R42" s="8"/>
    </row>
    <row r="43" ht="17" customHeight="1">
      <c r="A43" t="s" s="17">
        <v>63</v>
      </c>
      <c r="B43" t="s" s="18">
        <v>74</v>
      </c>
      <c r="C43" t="s" s="19">
        <v>19</v>
      </c>
      <c r="D43" s="8"/>
      <c r="E43" s="8"/>
      <c r="F43" s="16">
        <v>1</v>
      </c>
      <c r="G43" s="16">
        <v>1</v>
      </c>
      <c r="H43" s="16">
        <v>1</v>
      </c>
      <c r="I43" s="8"/>
      <c r="J43" s="8"/>
      <c r="K43" s="8"/>
      <c r="L43" s="14"/>
      <c r="M43" s="19">
        <v>3</v>
      </c>
      <c r="N43" t="s" s="15">
        <v>43</v>
      </c>
      <c r="O43" s="8"/>
      <c r="P43" s="8"/>
      <c r="Q43" s="8"/>
      <c r="R43" s="8"/>
    </row>
    <row r="44" ht="17" customHeight="1">
      <c r="A44" t="s" s="17">
        <v>63</v>
      </c>
      <c r="B44" t="s" s="18">
        <v>75</v>
      </c>
      <c r="C44" t="s" s="19">
        <v>19</v>
      </c>
      <c r="D44" s="8"/>
      <c r="E44" s="16">
        <v>1</v>
      </c>
      <c r="F44" s="8"/>
      <c r="G44" s="16">
        <v>1</v>
      </c>
      <c r="H44" s="16">
        <v>1</v>
      </c>
      <c r="I44" s="8"/>
      <c r="J44" s="8"/>
      <c r="K44" s="8"/>
      <c r="L44" s="14"/>
      <c r="M44" s="19">
        <v>3</v>
      </c>
      <c r="N44" t="s" s="6">
        <v>45</v>
      </c>
      <c r="O44" s="8"/>
      <c r="P44" s="8"/>
      <c r="Q44" t="s" s="16">
        <f>IF(ISBLANK(P44),"","x")</f>
      </c>
      <c r="R44" s="8"/>
    </row>
    <row r="45" ht="17" customHeight="1">
      <c r="A45" t="s" s="17">
        <v>63</v>
      </c>
      <c r="B45" t="s" s="21">
        <v>76</v>
      </c>
      <c r="C45" t="s" s="17">
        <v>19</v>
      </c>
      <c r="D45" s="19">
        <v>4</v>
      </c>
      <c r="E45" s="8"/>
      <c r="F45" s="8"/>
      <c r="G45" s="8"/>
      <c r="H45" s="16">
        <v>1</v>
      </c>
      <c r="I45" s="8"/>
      <c r="J45" s="8"/>
      <c r="K45" s="8"/>
      <c r="L45" s="14"/>
      <c r="M45" s="19">
        <v>3</v>
      </c>
      <c r="N45" t="s" s="15">
        <v>20</v>
      </c>
      <c r="O45" s="8"/>
      <c r="P45" s="8"/>
      <c r="Q45" s="8"/>
      <c r="R45" s="8"/>
    </row>
    <row r="46" ht="17" customHeight="1">
      <c r="A46" t="s" s="17">
        <v>63</v>
      </c>
      <c r="B46" t="s" s="21">
        <v>77</v>
      </c>
      <c r="C46" t="s" s="17">
        <v>19</v>
      </c>
      <c r="D46" s="19">
        <v>4</v>
      </c>
      <c r="E46" s="8"/>
      <c r="F46" s="8"/>
      <c r="G46" s="8"/>
      <c r="H46" s="8"/>
      <c r="I46" s="8"/>
      <c r="J46" s="8"/>
      <c r="K46" s="8"/>
      <c r="L46" s="14"/>
      <c r="M46" s="19">
        <v>2</v>
      </c>
      <c r="N46" t="s" s="15">
        <v>23</v>
      </c>
      <c r="O46" s="8"/>
      <c r="P46" s="8"/>
      <c r="Q46" t="s" s="16">
        <f>IF(ISBLANK(P46),"","x")</f>
      </c>
      <c r="R46" s="8"/>
    </row>
    <row r="47" ht="17" customHeight="1">
      <c r="A47" t="s" s="17">
        <v>63</v>
      </c>
      <c r="B47" t="s" s="21">
        <v>78</v>
      </c>
      <c r="C47" t="s" s="17">
        <v>19</v>
      </c>
      <c r="D47" s="19">
        <v>2</v>
      </c>
      <c r="E47" s="8"/>
      <c r="F47" s="16">
        <v>2</v>
      </c>
      <c r="G47" s="8"/>
      <c r="H47" s="8"/>
      <c r="I47" s="8"/>
      <c r="J47" s="8"/>
      <c r="K47" s="8"/>
      <c r="L47" s="14"/>
      <c r="M47" s="19">
        <v>2</v>
      </c>
      <c r="N47" t="s" s="15">
        <v>23</v>
      </c>
      <c r="O47" s="8"/>
      <c r="P47" s="16">
        <v>1</v>
      </c>
      <c r="Q47" t="s" s="16">
        <f>IF(ISBLANK(P47),"","x")</f>
        <v>27</v>
      </c>
      <c r="R47" t="s" s="15">
        <v>26</v>
      </c>
    </row>
    <row r="48" ht="17" customHeight="1">
      <c r="A48" t="s" s="17">
        <v>79</v>
      </c>
      <c r="B48" t="s" s="21">
        <v>80</v>
      </c>
      <c r="C48" t="s" s="17">
        <v>19</v>
      </c>
      <c r="D48" s="19">
        <v>12</v>
      </c>
      <c r="E48" s="8"/>
      <c r="F48" s="16">
        <v>10</v>
      </c>
      <c r="G48" s="8"/>
      <c r="H48" s="16">
        <v>6</v>
      </c>
      <c r="I48" s="8"/>
      <c r="J48" s="8"/>
      <c r="K48" s="8"/>
      <c r="L48" s="8"/>
      <c r="M48" s="8"/>
      <c r="N48" t="s" s="15">
        <v>79</v>
      </c>
      <c r="O48" s="8"/>
      <c r="P48" s="8"/>
      <c r="Q48" s="8"/>
      <c r="R48" s="8"/>
    </row>
    <row r="49" ht="17" customHeight="1">
      <c r="A49" t="s" s="17">
        <v>79</v>
      </c>
      <c r="B49" t="s" s="21">
        <v>81</v>
      </c>
      <c r="C49" t="s" s="19">
        <v>19</v>
      </c>
      <c r="D49" s="8"/>
      <c r="E49" s="16">
        <v>10</v>
      </c>
      <c r="F49" s="16">
        <v>10</v>
      </c>
      <c r="G49" s="8"/>
      <c r="H49" s="16">
        <v>6</v>
      </c>
      <c r="I49" s="8"/>
      <c r="J49" s="8"/>
      <c r="K49" s="8"/>
      <c r="L49" s="8"/>
      <c r="M49" s="8"/>
      <c r="N49" t="s" s="15">
        <v>79</v>
      </c>
      <c r="O49" s="8"/>
      <c r="P49" s="8"/>
      <c r="Q49" s="8"/>
      <c r="R49" s="8"/>
    </row>
    <row r="50" ht="17" customHeight="1">
      <c r="A50" t="s" s="17">
        <v>79</v>
      </c>
      <c r="B50" t="s" s="18">
        <v>82</v>
      </c>
      <c r="C50" t="s" s="17">
        <v>19</v>
      </c>
      <c r="D50" s="19">
        <v>12</v>
      </c>
      <c r="E50" s="16">
        <v>10</v>
      </c>
      <c r="F50" s="8"/>
      <c r="G50" s="8"/>
      <c r="H50" s="16">
        <v>6</v>
      </c>
      <c r="I50" s="8"/>
      <c r="J50" s="8"/>
      <c r="K50" s="8"/>
      <c r="L50" s="8"/>
      <c r="M50" s="8"/>
      <c r="N50" t="s" s="15">
        <v>79</v>
      </c>
      <c r="O50" s="8"/>
      <c r="P50" s="8"/>
      <c r="Q50" s="8"/>
      <c r="R50" s="8"/>
    </row>
    <row r="51" ht="17" customHeight="1">
      <c r="A51" t="s" s="17">
        <v>79</v>
      </c>
      <c r="B51" t="s" s="21">
        <v>83</v>
      </c>
      <c r="C51" t="s" s="19">
        <v>19</v>
      </c>
      <c r="D51" s="8"/>
      <c r="E51" s="8"/>
      <c r="F51" s="16">
        <v>10</v>
      </c>
      <c r="G51" s="16">
        <v>8</v>
      </c>
      <c r="H51" s="16">
        <v>6</v>
      </c>
      <c r="I51" s="8"/>
      <c r="J51" s="8"/>
      <c r="K51" s="8"/>
      <c r="L51" s="8"/>
      <c r="M51" s="8"/>
      <c r="N51" t="s" s="15">
        <v>79</v>
      </c>
      <c r="O51" s="8"/>
      <c r="P51" s="8"/>
      <c r="Q51" s="8"/>
      <c r="R51" s="8"/>
    </row>
    <row r="52" ht="17" customHeight="1">
      <c r="A52" t="s" s="17">
        <v>79</v>
      </c>
      <c r="B52" t="s" s="18">
        <v>84</v>
      </c>
      <c r="C52" t="s" s="19">
        <v>19</v>
      </c>
      <c r="D52" s="8"/>
      <c r="E52" s="16">
        <v>10</v>
      </c>
      <c r="F52" s="8"/>
      <c r="G52" s="16">
        <v>8</v>
      </c>
      <c r="H52" s="16">
        <v>6</v>
      </c>
      <c r="I52" s="8"/>
      <c r="J52" s="8"/>
      <c r="K52" s="8"/>
      <c r="L52" s="8"/>
      <c r="M52" s="8"/>
      <c r="N52" t="s" s="15">
        <v>79</v>
      </c>
      <c r="O52" s="8"/>
      <c r="P52" s="8"/>
      <c r="Q52" s="8"/>
      <c r="R52" s="8"/>
    </row>
    <row r="53" ht="17" customHeight="1">
      <c r="A53" t="s" s="17">
        <v>63</v>
      </c>
      <c r="B53" t="s" s="18">
        <v>85</v>
      </c>
      <c r="C53" t="s" s="17">
        <v>54</v>
      </c>
      <c r="D53" s="19">
        <v>2</v>
      </c>
      <c r="E53" s="8"/>
      <c r="F53" s="8"/>
      <c r="G53" s="16">
        <v>2</v>
      </c>
      <c r="H53" s="8"/>
      <c r="I53" s="8"/>
      <c r="J53" s="8"/>
      <c r="K53" s="8"/>
      <c r="L53" s="14"/>
      <c r="M53" s="19">
        <v>2</v>
      </c>
      <c r="N53" t="s" s="15">
        <v>26</v>
      </c>
      <c r="O53" s="8"/>
      <c r="P53" s="16">
        <v>1</v>
      </c>
      <c r="Q53" t="s" s="16">
        <v>27</v>
      </c>
      <c r="R53" t="s" s="15">
        <v>28</v>
      </c>
    </row>
    <row r="54" ht="17" customHeight="1">
      <c r="A54" t="s" s="17">
        <v>63</v>
      </c>
      <c r="B54" t="s" s="18">
        <v>86</v>
      </c>
      <c r="C54" t="s" s="19">
        <v>54</v>
      </c>
      <c r="D54" s="8"/>
      <c r="E54" s="8"/>
      <c r="F54" s="16">
        <v>3</v>
      </c>
      <c r="G54" s="8"/>
      <c r="H54" s="8"/>
      <c r="I54" s="8"/>
      <c r="J54" s="8"/>
      <c r="K54" s="8"/>
      <c r="L54" s="14"/>
      <c r="M54" s="19">
        <v>1</v>
      </c>
      <c r="N54" t="s" s="15">
        <v>20</v>
      </c>
      <c r="O54" s="8"/>
      <c r="P54" s="16">
        <v>1</v>
      </c>
      <c r="Q54" t="s" s="16">
        <v>27</v>
      </c>
      <c r="R54" t="s" s="15">
        <v>4</v>
      </c>
    </row>
    <row r="55" ht="17" customHeight="1">
      <c r="A55" t="s" s="17">
        <v>63</v>
      </c>
      <c r="B55" t="s" s="18">
        <v>87</v>
      </c>
      <c r="C55" t="s" s="19">
        <v>54</v>
      </c>
      <c r="D55" s="8"/>
      <c r="E55" s="16">
        <v>3</v>
      </c>
      <c r="F55" s="8"/>
      <c r="G55" s="8"/>
      <c r="H55" s="8"/>
      <c r="I55" s="8"/>
      <c r="J55" s="8"/>
      <c r="K55" s="8"/>
      <c r="L55" s="14"/>
      <c r="M55" s="19">
        <v>1</v>
      </c>
      <c r="N55" t="s" s="15">
        <v>20</v>
      </c>
      <c r="O55" s="8"/>
      <c r="P55" s="16">
        <v>1</v>
      </c>
      <c r="Q55" t="s" s="16">
        <v>27</v>
      </c>
      <c r="R55" t="s" s="15">
        <v>5</v>
      </c>
    </row>
    <row r="56" ht="17" customHeight="1">
      <c r="A56" t="s" s="17">
        <v>63</v>
      </c>
      <c r="B56" t="s" s="18">
        <v>88</v>
      </c>
      <c r="C56" t="s" s="17">
        <v>54</v>
      </c>
      <c r="D56" s="19">
        <v>2</v>
      </c>
      <c r="E56" s="16">
        <v>2</v>
      </c>
      <c r="F56" s="16">
        <v>2</v>
      </c>
      <c r="G56" s="8"/>
      <c r="H56" s="16">
        <v>2</v>
      </c>
      <c r="I56" s="8"/>
      <c r="J56" s="8"/>
      <c r="K56" s="8"/>
      <c r="L56" s="14"/>
      <c r="M56" s="19">
        <v>1</v>
      </c>
      <c r="N56" t="s" s="15">
        <v>89</v>
      </c>
      <c r="O56" t="s" s="16">
        <v>71</v>
      </c>
      <c r="P56" s="16">
        <v>1</v>
      </c>
      <c r="Q56" t="s" s="16">
        <v>27</v>
      </c>
      <c r="R56" s="8"/>
    </row>
    <row r="57" ht="17" customHeight="1">
      <c r="A57" t="s" s="17">
        <v>63</v>
      </c>
      <c r="B57" t="s" s="18">
        <v>90</v>
      </c>
      <c r="C57" t="s" s="19">
        <v>54</v>
      </c>
      <c r="D57" s="8"/>
      <c r="E57" s="8"/>
      <c r="F57" s="8"/>
      <c r="G57" s="16">
        <v>3</v>
      </c>
      <c r="H57" s="8"/>
      <c r="I57" s="8"/>
      <c r="J57" s="8"/>
      <c r="K57" s="8"/>
      <c r="L57" s="14"/>
      <c r="M57" s="19">
        <v>2</v>
      </c>
      <c r="N57" t="s" s="15">
        <v>23</v>
      </c>
      <c r="O57" s="8"/>
      <c r="P57" s="8"/>
      <c r="Q57" s="8"/>
      <c r="R57" s="8"/>
    </row>
    <row r="58" ht="17" customHeight="1">
      <c r="A58" t="s" s="17">
        <v>63</v>
      </c>
      <c r="B58" t="s" s="18">
        <v>91</v>
      </c>
      <c r="C58" t="s" s="19">
        <v>54</v>
      </c>
      <c r="D58" s="8"/>
      <c r="E58" s="16">
        <v>2</v>
      </c>
      <c r="F58" s="16">
        <v>2</v>
      </c>
      <c r="G58" s="8"/>
      <c r="H58" s="8"/>
      <c r="I58" s="8"/>
      <c r="J58" s="8"/>
      <c r="K58" s="8"/>
      <c r="L58" s="14"/>
      <c r="M58" s="19">
        <v>1</v>
      </c>
      <c r="N58" t="s" s="15">
        <v>23</v>
      </c>
      <c r="O58" s="8"/>
      <c r="P58" s="16">
        <v>1</v>
      </c>
      <c r="Q58" t="s" s="16">
        <v>27</v>
      </c>
      <c r="R58" t="s" s="15">
        <v>26</v>
      </c>
    </row>
    <row r="59" ht="17" customHeight="1">
      <c r="A59" t="s" s="17">
        <v>92</v>
      </c>
      <c r="B59" t="s" s="18">
        <v>93</v>
      </c>
      <c r="C59" t="s" s="19">
        <v>19</v>
      </c>
      <c r="D59" s="8"/>
      <c r="E59" s="8"/>
      <c r="F59" s="8"/>
      <c r="G59" s="8"/>
      <c r="H59" s="8"/>
      <c r="I59" s="8"/>
      <c r="J59" s="8"/>
      <c r="K59" s="8"/>
      <c r="L59" s="14"/>
      <c r="M59" s="19">
        <v>2</v>
      </c>
      <c r="N59" t="s" s="15">
        <v>73</v>
      </c>
      <c r="O59" t="s" s="16">
        <v>71</v>
      </c>
      <c r="P59" s="16">
        <v>1</v>
      </c>
      <c r="Q59" t="s" s="16">
        <f>IF(ISBLANK(P59),"","x")</f>
        <v>27</v>
      </c>
      <c r="R59" s="8"/>
    </row>
    <row r="60" ht="17" customHeight="1">
      <c r="A60" t="s" s="17">
        <v>92</v>
      </c>
      <c r="B60" t="s" s="18">
        <v>94</v>
      </c>
      <c r="C60" t="s" s="19">
        <v>19</v>
      </c>
      <c r="D60" s="8"/>
      <c r="E60" s="8"/>
      <c r="F60" s="8"/>
      <c r="G60" s="8"/>
      <c r="H60" s="14"/>
      <c r="I60" s="19">
        <v>1</v>
      </c>
      <c r="J60" t="s" s="6">
        <v>6</v>
      </c>
      <c r="K60" s="16">
        <v>1</v>
      </c>
      <c r="L60" t="s" s="7">
        <v>5</v>
      </c>
      <c r="M60" s="19">
        <v>1</v>
      </c>
      <c r="N60" t="s" s="15">
        <v>73</v>
      </c>
      <c r="O60" t="s" s="16">
        <v>71</v>
      </c>
      <c r="P60" s="16">
        <v>1</v>
      </c>
      <c r="Q60" t="s" s="16">
        <f>IF(ISBLANK(P60),"","x")</f>
        <v>27</v>
      </c>
      <c r="R60" s="8"/>
    </row>
    <row r="61" ht="17" customHeight="1">
      <c r="A61" t="s" s="17">
        <v>92</v>
      </c>
      <c r="B61" t="s" s="18">
        <v>95</v>
      </c>
      <c r="C61" t="s" s="19">
        <v>19</v>
      </c>
      <c r="D61" s="8"/>
      <c r="E61" s="8"/>
      <c r="F61" s="8"/>
      <c r="G61" s="8"/>
      <c r="H61" s="14"/>
      <c r="I61" s="19">
        <v>2</v>
      </c>
      <c r="J61" t="s" s="6">
        <v>4</v>
      </c>
      <c r="K61" s="22"/>
      <c r="L61" s="14"/>
      <c r="M61" s="19">
        <v>1</v>
      </c>
      <c r="N61" t="s" s="15">
        <v>96</v>
      </c>
      <c r="O61" t="s" s="16">
        <v>71</v>
      </c>
      <c r="P61" s="16">
        <v>2</v>
      </c>
      <c r="Q61" t="s" s="16">
        <f>IF(ISBLANK(P61),"","x")</f>
        <v>27</v>
      </c>
      <c r="R61" s="8"/>
    </row>
    <row r="62" ht="17" customHeight="1">
      <c r="A62" t="s" s="17">
        <v>92</v>
      </c>
      <c r="B62" t="s" s="18">
        <v>97</v>
      </c>
      <c r="C62" t="s" s="19">
        <v>19</v>
      </c>
      <c r="D62" s="8"/>
      <c r="E62" s="8"/>
      <c r="F62" s="8"/>
      <c r="G62" s="8"/>
      <c r="H62" s="8"/>
      <c r="I62" s="8"/>
      <c r="J62" s="8"/>
      <c r="K62" s="22"/>
      <c r="L62" s="14"/>
      <c r="M62" s="19">
        <v>1</v>
      </c>
      <c r="N62" t="s" s="15">
        <v>26</v>
      </c>
      <c r="O62" s="8"/>
      <c r="P62" s="8"/>
      <c r="Q62" s="8"/>
      <c r="R62" s="8"/>
    </row>
    <row r="63" ht="17" customHeight="1">
      <c r="A63" t="s" s="17">
        <v>92</v>
      </c>
      <c r="B63" t="s" s="18">
        <v>98</v>
      </c>
      <c r="C63" t="s" s="19">
        <v>19</v>
      </c>
      <c r="D63" s="8"/>
      <c r="E63" s="8"/>
      <c r="F63" s="8"/>
      <c r="G63" s="8"/>
      <c r="H63" s="14"/>
      <c r="I63" s="19">
        <v>2</v>
      </c>
      <c r="J63" t="s" s="6">
        <v>3</v>
      </c>
      <c r="K63" s="22"/>
      <c r="L63" s="14"/>
      <c r="M63" s="19">
        <v>1</v>
      </c>
      <c r="N63" t="s" s="15">
        <v>99</v>
      </c>
      <c r="O63" t="s" s="16">
        <v>71</v>
      </c>
      <c r="P63" s="16">
        <v>2</v>
      </c>
      <c r="Q63" t="s" s="16">
        <f>IF(ISBLANK(P63),"","x")</f>
        <v>27</v>
      </c>
      <c r="R63" s="8"/>
    </row>
    <row r="64" ht="17" customHeight="1">
      <c r="A64" t="s" s="17">
        <v>92</v>
      </c>
      <c r="B64" t="s" s="18">
        <v>100</v>
      </c>
      <c r="C64" t="s" s="19">
        <v>19</v>
      </c>
      <c r="D64" s="8"/>
      <c r="E64" s="8"/>
      <c r="F64" s="8"/>
      <c r="G64" s="8"/>
      <c r="H64" s="8"/>
      <c r="I64" s="8"/>
      <c r="J64" s="8"/>
      <c r="K64" s="22"/>
      <c r="L64" s="14"/>
      <c r="M64" s="19">
        <v>1</v>
      </c>
      <c r="N64" t="s" s="15">
        <v>23</v>
      </c>
      <c r="O64" s="8"/>
      <c r="P64" s="8"/>
      <c r="Q64" s="8"/>
      <c r="R64" s="8"/>
    </row>
    <row r="65" ht="17" customHeight="1">
      <c r="A65" t="s" s="17">
        <v>92</v>
      </c>
      <c r="B65" t="s" s="18">
        <v>101</v>
      </c>
      <c r="C65" t="s" s="19">
        <v>19</v>
      </c>
      <c r="D65" s="8"/>
      <c r="E65" s="8"/>
      <c r="F65" s="8"/>
      <c r="G65" s="8"/>
      <c r="H65" s="14"/>
      <c r="I65" s="19">
        <v>3</v>
      </c>
      <c r="J65" t="s" s="6">
        <v>3</v>
      </c>
      <c r="K65" s="22"/>
      <c r="L65" s="14"/>
      <c r="M65" s="19">
        <v>1</v>
      </c>
      <c r="N65" t="s" s="15">
        <v>102</v>
      </c>
      <c r="O65" t="s" s="16">
        <v>71</v>
      </c>
      <c r="P65" s="16">
        <v>1</v>
      </c>
      <c r="Q65" t="s" s="16">
        <f>IF(ISBLANK(P65),"","x")</f>
        <v>27</v>
      </c>
      <c r="R65" s="8"/>
    </row>
    <row r="66" ht="17" customHeight="1">
      <c r="A66" t="s" s="17">
        <v>92</v>
      </c>
      <c r="B66" t="s" s="18">
        <v>103</v>
      </c>
      <c r="C66" t="s" s="19">
        <v>19</v>
      </c>
      <c r="D66" s="8"/>
      <c r="E66" s="8"/>
      <c r="F66" s="8"/>
      <c r="G66" s="8"/>
      <c r="H66" s="14"/>
      <c r="I66" s="19">
        <v>1</v>
      </c>
      <c r="J66" t="s" s="6">
        <v>6</v>
      </c>
      <c r="K66" s="22"/>
      <c r="L66" s="14"/>
      <c r="M66" s="19">
        <v>1</v>
      </c>
      <c r="N66" t="s" s="6">
        <v>45</v>
      </c>
      <c r="O66" t="s" s="16">
        <v>44</v>
      </c>
      <c r="P66" s="16">
        <v>1</v>
      </c>
      <c r="Q66" t="s" s="16">
        <f>IF(ISBLANK(P66),"","x")</f>
        <v>27</v>
      </c>
      <c r="R66" t="s" s="15">
        <v>43</v>
      </c>
    </row>
    <row r="67" ht="17" customHeight="1">
      <c r="A67" t="s" s="17">
        <v>92</v>
      </c>
      <c r="B67" t="s" s="18">
        <v>104</v>
      </c>
      <c r="C67" t="s" s="19">
        <v>19</v>
      </c>
      <c r="D67" s="8"/>
      <c r="E67" s="8"/>
      <c r="F67" s="8"/>
      <c r="G67" s="8"/>
      <c r="H67" s="14"/>
      <c r="I67" s="19">
        <v>2</v>
      </c>
      <c r="J67" t="s" s="6">
        <v>5</v>
      </c>
      <c r="K67" s="22"/>
      <c r="L67" s="14"/>
      <c r="M67" s="19">
        <v>1</v>
      </c>
      <c r="N67" t="s" s="15">
        <v>23</v>
      </c>
      <c r="O67" s="8"/>
      <c r="P67" s="16">
        <v>1</v>
      </c>
      <c r="Q67" t="s" s="16">
        <f>IF(ISBLANK(P67),"","x")</f>
        <v>27</v>
      </c>
      <c r="R67" t="s" s="15">
        <v>26</v>
      </c>
    </row>
    <row r="68" ht="17" customHeight="1">
      <c r="A68" t="s" s="17">
        <v>92</v>
      </c>
      <c r="B68" t="s" s="18">
        <v>105</v>
      </c>
      <c r="C68" t="s" s="19">
        <v>19</v>
      </c>
      <c r="D68" s="8"/>
      <c r="E68" s="8"/>
      <c r="F68" s="8"/>
      <c r="G68" s="8"/>
      <c r="H68" s="14"/>
      <c r="I68" s="19">
        <v>2</v>
      </c>
      <c r="J68" t="s" s="6">
        <v>7</v>
      </c>
      <c r="K68" s="22"/>
      <c r="L68" s="14"/>
      <c r="M68" s="19">
        <v>1</v>
      </c>
      <c r="N68" t="s" s="15">
        <v>89</v>
      </c>
      <c r="O68" t="s" s="16">
        <v>71</v>
      </c>
      <c r="P68" s="16">
        <v>1</v>
      </c>
      <c r="Q68" t="s" s="16">
        <f>IF(ISBLANK(P68),"","x")</f>
        <v>27</v>
      </c>
      <c r="R68" s="8"/>
    </row>
    <row r="69" ht="17" customHeight="1">
      <c r="A69" t="s" s="17">
        <v>92</v>
      </c>
      <c r="B69" t="s" s="18">
        <v>106</v>
      </c>
      <c r="C69" t="s" s="19">
        <v>19</v>
      </c>
      <c r="D69" s="8"/>
      <c r="E69" s="8"/>
      <c r="F69" s="8"/>
      <c r="G69" s="8"/>
      <c r="H69" s="14"/>
      <c r="I69" s="19">
        <v>1</v>
      </c>
      <c r="J69" t="s" s="6">
        <v>4</v>
      </c>
      <c r="K69" s="16">
        <v>2</v>
      </c>
      <c r="L69" t="s" s="7">
        <v>3</v>
      </c>
      <c r="M69" s="19">
        <v>1</v>
      </c>
      <c r="N69" t="s" s="15">
        <v>73</v>
      </c>
      <c r="O69" t="s" s="16">
        <v>71</v>
      </c>
      <c r="P69" s="16">
        <v>1</v>
      </c>
      <c r="Q69" t="s" s="16">
        <f>IF(ISBLANK(P69),"","x")</f>
        <v>27</v>
      </c>
      <c r="R69" s="8"/>
    </row>
    <row r="70" ht="17" customHeight="1">
      <c r="A70" t="s" s="17">
        <v>92</v>
      </c>
      <c r="B70" t="s" s="21">
        <v>107</v>
      </c>
      <c r="C70" t="s" s="17">
        <v>19</v>
      </c>
      <c r="D70" s="23"/>
      <c r="E70" s="22"/>
      <c r="F70" s="22"/>
      <c r="G70" s="22"/>
      <c r="H70" s="24"/>
      <c r="I70" s="23"/>
      <c r="J70" s="8"/>
      <c r="K70" s="8"/>
      <c r="L70" s="14"/>
      <c r="M70" s="19">
        <v>1</v>
      </c>
      <c r="N70" t="s" s="15">
        <v>108</v>
      </c>
      <c r="O70" s="25"/>
      <c r="P70" s="22"/>
      <c r="Q70" s="22"/>
      <c r="R70" s="26"/>
    </row>
    <row r="71" ht="17" customHeight="1">
      <c r="A71" t="s" s="17">
        <v>92</v>
      </c>
      <c r="B71" t="s" s="21">
        <v>109</v>
      </c>
      <c r="C71" t="s" s="17">
        <v>54</v>
      </c>
      <c r="D71" s="23"/>
      <c r="E71" s="8"/>
      <c r="F71" s="8"/>
      <c r="G71" s="8"/>
      <c r="H71" s="14"/>
      <c r="I71" s="19">
        <v>1</v>
      </c>
      <c r="J71" t="s" s="15">
        <v>6</v>
      </c>
      <c r="K71" s="25"/>
      <c r="L71" s="27"/>
      <c r="M71" s="19">
        <v>1</v>
      </c>
      <c r="N71" t="s" s="15">
        <v>73</v>
      </c>
      <c r="O71" t="s" s="16">
        <v>71</v>
      </c>
      <c r="P71" s="16">
        <v>1</v>
      </c>
      <c r="Q71" t="s" s="16">
        <v>27</v>
      </c>
      <c r="R71" t="s" s="15">
        <v>7</v>
      </c>
    </row>
    <row r="72" ht="17" customHeight="1">
      <c r="A72" t="s" s="17">
        <v>92</v>
      </c>
      <c r="B72" t="s" s="21">
        <v>110</v>
      </c>
      <c r="C72" t="s" s="17">
        <v>54</v>
      </c>
      <c r="D72" s="23"/>
      <c r="E72" s="8"/>
      <c r="F72" s="8"/>
      <c r="G72" s="8"/>
      <c r="H72" s="14"/>
      <c r="I72" s="19">
        <v>2</v>
      </c>
      <c r="J72" t="s" s="15">
        <v>4</v>
      </c>
      <c r="K72" s="25"/>
      <c r="L72" s="27"/>
      <c r="M72" s="19">
        <v>1</v>
      </c>
      <c r="N72" t="s" s="15">
        <v>111</v>
      </c>
      <c r="O72" t="s" s="16">
        <v>71</v>
      </c>
      <c r="P72" s="16">
        <v>1</v>
      </c>
      <c r="Q72" t="s" s="16">
        <v>27</v>
      </c>
      <c r="R72" s="26"/>
    </row>
    <row r="73" ht="15.75" customHeight="1">
      <c r="A73" t="s" s="28">
        <v>92</v>
      </c>
      <c r="B73" t="s" s="29">
        <v>112</v>
      </c>
      <c r="C73" t="s" s="28">
        <v>54</v>
      </c>
      <c r="D73" s="30"/>
      <c r="E73" s="31"/>
      <c r="F73" s="31"/>
      <c r="G73" s="31"/>
      <c r="H73" s="32"/>
      <c r="I73" s="33">
        <v>1</v>
      </c>
      <c r="J73" t="s" s="15">
        <v>7</v>
      </c>
      <c r="K73" s="8"/>
      <c r="L73" s="24"/>
      <c r="M73" s="33">
        <v>1</v>
      </c>
      <c r="N73" t="s" s="34">
        <v>26</v>
      </c>
      <c r="O73" s="31"/>
      <c r="P73" s="35">
        <v>1</v>
      </c>
      <c r="Q73" t="s" s="35">
        <v>27</v>
      </c>
      <c r="R73" t="s" s="34">
        <v>23</v>
      </c>
    </row>
  </sheetData>
  <conditionalFormatting sqref="C1:C73">
    <cfRule type="containsText" dxfId="0" priority="1" stopIfTrue="1" text="3+">
      <formula>NOT(ISERROR(FIND(UPPER("3+"),UPPER(C1))))</formula>
      <formula>"3+"</formula>
    </cfRule>
    <cfRule type="containsText" dxfId="1" priority="2" stopIfTrue="1" text="1+">
      <formula>NOT(ISERROR(FIND(UPPER("1+"),UPPER(C1))))</formula>
      <formula>"1+"</formula>
    </cfRule>
    <cfRule type="containsText" dxfId="2" priority="3" stopIfTrue="1" text="1-4">
      <formula>NOT(ISERROR(FIND(UPPER("1-4"),UPPER(C1))))</formula>
      <formula>"1-4"</formula>
    </cfRule>
    <cfRule type="containsText" dxfId="3" priority="4" stopIfTrue="1" text="1-2">
      <formula>NOT(ISERROR(FIND(UPPER("1-2"),UPPER(C1))))</formula>
      <formula>"1-2"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6.625" defaultRowHeight="15" customHeight="1" outlineLevelRow="0" outlineLevelCol="0"/>
  <cols>
    <col min="1" max="1" width="20.625" style="36" customWidth="1"/>
    <col min="2" max="2" width="9" style="36" customWidth="1"/>
    <col min="3" max="3" width="15.75" style="36" customWidth="1"/>
    <col min="4" max="4" width="6.125" style="36" customWidth="1"/>
    <col min="5" max="5" width="6.625" style="36" customWidth="1"/>
    <col min="6" max="256" width="6.625" style="36" customWidth="1"/>
  </cols>
  <sheetData>
    <row r="1" ht="17" customHeight="1">
      <c r="A1" t="s" s="37">
        <v>1</v>
      </c>
      <c r="B1" t="s" s="38">
        <v>0</v>
      </c>
      <c r="C1" t="s" s="38">
        <v>113</v>
      </c>
      <c r="D1" t="s" s="3">
        <v>114</v>
      </c>
      <c r="E1" s="8"/>
    </row>
    <row r="2" ht="17" customHeight="1">
      <c r="A2" t="s" s="39">
        <v>115</v>
      </c>
      <c r="B2" t="s" s="10">
        <v>116</v>
      </c>
      <c r="C2" t="s" s="40">
        <v>117</v>
      </c>
      <c r="D2" s="41"/>
      <c r="E2" s="8"/>
    </row>
    <row r="3" ht="17" customHeight="1">
      <c r="A3" t="s" s="7">
        <v>26</v>
      </c>
      <c r="B3" t="s" s="18">
        <v>116</v>
      </c>
      <c r="C3" t="s" s="18">
        <v>118</v>
      </c>
      <c r="D3" s="42"/>
      <c r="E3" s="8"/>
    </row>
    <row r="4" ht="17" customHeight="1">
      <c r="A4" t="s" s="7">
        <v>23</v>
      </c>
      <c r="B4" t="s" s="18">
        <v>116</v>
      </c>
      <c r="C4" t="s" s="18">
        <v>119</v>
      </c>
      <c r="D4" s="42"/>
      <c r="E4" s="8"/>
    </row>
    <row r="5" ht="17" customHeight="1">
      <c r="A5" t="s" s="7">
        <v>120</v>
      </c>
      <c r="B5" t="s" s="18">
        <v>116</v>
      </c>
      <c r="C5" t="s" s="18">
        <v>121</v>
      </c>
      <c r="D5" s="42"/>
      <c r="E5" s="8"/>
    </row>
    <row r="6" ht="17" customHeight="1">
      <c r="A6" t="s" s="7">
        <v>28</v>
      </c>
      <c r="B6" t="s" s="18">
        <v>116</v>
      </c>
      <c r="C6" t="s" s="18">
        <v>122</v>
      </c>
      <c r="D6" s="42"/>
      <c r="E6" s="8"/>
    </row>
    <row r="7" ht="17" customHeight="1">
      <c r="A7" t="s" s="7">
        <v>79</v>
      </c>
      <c r="B7" t="s" s="18">
        <v>116</v>
      </c>
      <c r="C7" s="42"/>
      <c r="D7" s="8"/>
      <c r="E7" s="8"/>
    </row>
    <row r="8" ht="17" customHeight="1">
      <c r="A8" t="s" s="7">
        <v>73</v>
      </c>
      <c r="B8" t="s" s="18">
        <v>116</v>
      </c>
      <c r="C8" s="42"/>
      <c r="D8" s="8"/>
      <c r="E8" s="8"/>
    </row>
    <row r="9" ht="17" customHeight="1">
      <c r="A9" t="s" s="7">
        <v>70</v>
      </c>
      <c r="B9" t="s" s="18">
        <v>116</v>
      </c>
      <c r="C9" s="42"/>
      <c r="D9" s="8"/>
      <c r="E9" s="8"/>
    </row>
    <row r="10" ht="17" customHeight="1">
      <c r="A10" t="s" s="7">
        <v>89</v>
      </c>
      <c r="B10" t="s" s="18">
        <v>116</v>
      </c>
      <c r="C10" s="42"/>
      <c r="D10" s="8"/>
      <c r="E10" s="8"/>
    </row>
    <row r="11" ht="17" customHeight="1">
      <c r="A11" t="s" s="7">
        <v>96</v>
      </c>
      <c r="B11" t="s" s="18">
        <v>116</v>
      </c>
      <c r="C11" s="42"/>
      <c r="D11" s="8"/>
      <c r="E11" s="8"/>
    </row>
    <row r="12" ht="17" customHeight="1">
      <c r="A12" t="s" s="7">
        <v>102</v>
      </c>
      <c r="B12" t="s" s="18">
        <v>116</v>
      </c>
      <c r="C12" s="42"/>
      <c r="D12" s="8"/>
      <c r="E12" s="8"/>
    </row>
    <row r="13" ht="17" customHeight="1">
      <c r="A13" t="s" s="7">
        <v>99</v>
      </c>
      <c r="B13" t="s" s="18">
        <v>116</v>
      </c>
      <c r="C13" s="42"/>
      <c r="D13" s="8"/>
      <c r="E13" s="8"/>
    </row>
    <row r="14" ht="17" customHeight="1">
      <c r="A14" t="s" s="7">
        <v>111</v>
      </c>
      <c r="B14" t="s" s="18">
        <v>116</v>
      </c>
      <c r="C14" s="42"/>
      <c r="D14" s="8"/>
      <c r="E14" s="8"/>
    </row>
    <row r="15" ht="17" customHeight="1">
      <c r="A15" t="s" s="7">
        <v>108</v>
      </c>
      <c r="B15" t="s" s="18">
        <v>116</v>
      </c>
      <c r="C15" s="42"/>
      <c r="D15" s="8"/>
      <c r="E15" s="8"/>
    </row>
    <row r="16" ht="17" customHeight="1">
      <c r="A16" t="s" s="7">
        <v>123</v>
      </c>
      <c r="B16" t="s" s="18">
        <v>116</v>
      </c>
      <c r="C16" s="42"/>
      <c r="D16" s="8"/>
      <c r="E16" s="8"/>
    </row>
    <row r="17" ht="17" customHeight="1">
      <c r="A17" t="s" s="7">
        <v>43</v>
      </c>
      <c r="B17" t="s" s="18">
        <v>116</v>
      </c>
      <c r="C17" s="42"/>
      <c r="D17" s="8"/>
      <c r="E17" s="8"/>
    </row>
    <row r="18" ht="17" customHeight="1">
      <c r="A18" t="s" s="7">
        <v>45</v>
      </c>
      <c r="B18" t="s" s="18">
        <v>116</v>
      </c>
      <c r="C18" s="42"/>
      <c r="D18" s="8"/>
      <c r="E18" s="8"/>
    </row>
    <row r="19" ht="17" customHeight="1">
      <c r="A19" t="s" s="7">
        <v>48</v>
      </c>
      <c r="B19" t="s" s="18">
        <v>116</v>
      </c>
      <c r="C19" s="42"/>
      <c r="D19" s="8"/>
      <c r="E19" s="8"/>
    </row>
    <row r="20" ht="17" customHeight="1">
      <c r="A20" t="s" s="43">
        <v>20</v>
      </c>
      <c r="B20" t="s" s="44">
        <v>116</v>
      </c>
      <c r="C20" t="s" s="44">
        <v>124</v>
      </c>
      <c r="D20" s="45"/>
      <c r="E20" s="8"/>
    </row>
    <row r="21" ht="17" customHeight="1">
      <c r="A21" t="s" s="46">
        <v>7</v>
      </c>
      <c r="B21" t="s" s="10">
        <v>125</v>
      </c>
      <c r="C21" t="s" s="10">
        <v>126</v>
      </c>
      <c r="D21" s="47"/>
      <c r="E21" s="8"/>
    </row>
    <row r="22" ht="17" customHeight="1">
      <c r="A22" t="s" s="7">
        <v>6</v>
      </c>
      <c r="B22" t="s" s="18">
        <v>125</v>
      </c>
      <c r="C22" t="s" s="18">
        <v>127</v>
      </c>
      <c r="D22" s="42"/>
      <c r="E22" s="8"/>
    </row>
    <row r="23" ht="17" customHeight="1">
      <c r="A23" t="s" s="7">
        <v>5</v>
      </c>
      <c r="B23" t="s" s="18">
        <v>125</v>
      </c>
      <c r="C23" t="s" s="18">
        <v>128</v>
      </c>
      <c r="D23" s="42"/>
      <c r="E23" s="8"/>
    </row>
    <row r="24" ht="17" customHeight="1">
      <c r="A24" t="s" s="7">
        <v>3</v>
      </c>
      <c r="B24" t="s" s="18">
        <v>125</v>
      </c>
      <c r="C24" t="s" s="18">
        <v>129</v>
      </c>
      <c r="D24" s="42"/>
      <c r="E24" s="8"/>
    </row>
    <row r="25" ht="17" customHeight="1">
      <c r="A25" t="s" s="7">
        <v>4</v>
      </c>
      <c r="B25" t="s" s="18">
        <v>125</v>
      </c>
      <c r="C25" t="s" s="18">
        <v>130</v>
      </c>
      <c r="D25" s="42"/>
      <c r="E25" s="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R21"/>
  <sheetViews>
    <sheetView workbookViewId="0" showGridLines="0" defaultGridColor="1"/>
  </sheetViews>
  <sheetFormatPr defaultColWidth="6.625" defaultRowHeight="15" customHeight="1" outlineLevelRow="0" outlineLevelCol="0"/>
  <cols>
    <col min="1" max="1" width="8.375" style="48" customWidth="1"/>
    <col min="2" max="2" width="6.875" style="48" customWidth="1"/>
    <col min="3" max="3" width="8.625" style="48" customWidth="1"/>
    <col min="4" max="4" width="8.625" style="48" customWidth="1"/>
    <col min="5" max="5" width="8.125" style="48" customWidth="1"/>
    <col min="6" max="6" width="9.375" style="48" customWidth="1"/>
    <col min="7" max="7" width="8.375" style="48" customWidth="1"/>
    <col min="8" max="8" width="7.625" style="48" customWidth="1"/>
    <col min="9" max="9" width="8.375" style="48" customWidth="1"/>
    <col min="10" max="10" width="7.625" style="48" customWidth="1"/>
    <col min="11" max="11" width="7.875" style="48" customWidth="1"/>
    <col min="12" max="12" width="9.875" style="48" customWidth="1"/>
    <col min="13" max="13" width="8.375" style="48" customWidth="1"/>
    <col min="14" max="14" width="10.5" style="48" customWidth="1"/>
    <col min="15" max="15" width="6.625" style="48" customWidth="1"/>
    <col min="16" max="16" width="6.625" style="48" customWidth="1"/>
    <col min="17" max="17" width="6.625" style="48" customWidth="1"/>
    <col min="18" max="18" width="6.625" style="48" customWidth="1"/>
    <col min="19" max="256" width="6.625" style="48" customWidth="1"/>
  </cols>
  <sheetData>
    <row r="1" ht="17" customHeight="1">
      <c r="A1" t="s" s="49">
        <v>131</v>
      </c>
      <c r="B1" s="50"/>
      <c r="C1" t="s" s="51">
        <v>132</v>
      </c>
      <c r="D1" s="52"/>
      <c r="E1" s="50"/>
      <c r="F1" t="s" s="51">
        <v>133</v>
      </c>
      <c r="G1" s="50"/>
      <c r="H1" t="s" s="51">
        <v>134</v>
      </c>
      <c r="I1" s="50"/>
      <c r="J1" t="s" s="51">
        <v>116</v>
      </c>
      <c r="K1" s="50"/>
      <c r="L1" s="42"/>
      <c r="M1" s="14"/>
      <c r="N1" s="53"/>
      <c r="O1" s="8"/>
      <c r="P1" s="8"/>
      <c r="Q1" s="8"/>
      <c r="R1" s="8"/>
    </row>
    <row r="2" ht="17" customHeight="1">
      <c r="A2" t="s" s="4">
        <v>1</v>
      </c>
      <c r="B2" t="s" s="5">
        <v>0</v>
      </c>
      <c r="C2" t="s" s="3">
        <v>135</v>
      </c>
      <c r="D2" t="s" s="4">
        <v>136</v>
      </c>
      <c r="E2" t="s" s="5">
        <v>137</v>
      </c>
      <c r="F2" t="s" s="3">
        <v>135</v>
      </c>
      <c r="G2" t="s" s="5">
        <v>137</v>
      </c>
      <c r="H2" t="s" s="3">
        <v>135</v>
      </c>
      <c r="I2" t="s" s="5">
        <v>137</v>
      </c>
      <c r="J2" t="s" s="3">
        <v>135</v>
      </c>
      <c r="K2" t="s" s="5">
        <v>137</v>
      </c>
      <c r="L2" t="s" s="3">
        <v>138</v>
      </c>
      <c r="M2" t="s" s="5">
        <v>139</v>
      </c>
      <c r="N2" s="54"/>
      <c r="O2" s="8"/>
      <c r="P2" s="8"/>
      <c r="Q2" s="8"/>
      <c r="R2" s="8"/>
    </row>
    <row r="3" ht="17" customHeight="1">
      <c r="A3" t="s" s="55">
        <f>'Primitives'!A3</f>
        <v>26</v>
      </c>
      <c r="B3" t="s" s="56">
        <f>'Primitives'!B3</f>
        <v>116</v>
      </c>
      <c r="C3" s="47"/>
      <c r="D3" s="57"/>
      <c r="E3" s="58"/>
      <c r="F3" s="47"/>
      <c r="G3" s="58"/>
      <c r="H3" s="47"/>
      <c r="I3" s="58"/>
      <c r="J3" s="11">
        <f>COUNTIF('Junk'!A1:A75,A3)+COUNTIF('Junk'!R1:U75,A3)</f>
      </c>
      <c r="K3" s="56">
        <f>SUMIFS('Junk'!M1:N75,'Junk'!N1:O75,A3)+SUMIFS('Junk'!P1:S75,'Junk'!R1:U75,A3)</f>
      </c>
      <c r="L3" s="11">
        <f>C3+F3+J3</f>
      </c>
      <c r="M3" s="56">
        <f>E3+G3+K3</f>
      </c>
      <c r="N3" s="59"/>
      <c r="O3" s="8"/>
      <c r="P3" s="8"/>
      <c r="Q3" s="8"/>
      <c r="R3" s="8"/>
    </row>
    <row r="4" ht="17" customHeight="1">
      <c r="A4" t="s" s="6">
        <f>'Primitives'!A4</f>
        <v>23</v>
      </c>
      <c r="B4" t="s" s="60">
        <f>'Primitives'!B4</f>
        <v>116</v>
      </c>
      <c r="C4" s="23"/>
      <c r="D4" s="22"/>
      <c r="E4" s="24"/>
      <c r="F4" s="23"/>
      <c r="G4" s="24"/>
      <c r="H4" s="23"/>
      <c r="I4" s="24"/>
      <c r="J4" s="19">
        <f>COUNTIF('Junk'!A1:A75,A4)+COUNTIF('Junk'!R1:U75,A4)</f>
      </c>
      <c r="K4" s="60">
        <f>SUMIFS('Junk'!M1:N75,'Junk'!N1:O75,A4)+SUMIFS('Junk'!P1:S75,'Junk'!R1:U75,A4)</f>
      </c>
      <c r="L4" s="19">
        <f>C4+F4+J4</f>
      </c>
      <c r="M4" s="16">
        <f>E4+G4+K4</f>
      </c>
      <c r="N4" s="8"/>
      <c r="O4" s="8"/>
      <c r="P4" s="8"/>
      <c r="Q4" s="8"/>
      <c r="R4" s="8"/>
    </row>
    <row r="5" ht="17" customHeight="1">
      <c r="A5" s="8"/>
      <c r="B5" s="24"/>
      <c r="C5" s="23"/>
      <c r="D5" s="22"/>
      <c r="E5" s="24"/>
      <c r="F5" s="23"/>
      <c r="G5" s="24"/>
      <c r="H5" s="23"/>
      <c r="I5" s="24"/>
      <c r="J5" s="19">
        <f>COUNTIF('Junk'!A1:A75,A5)+COUNTIF('Junk'!R1:U75,A5)</f>
      </c>
      <c r="K5" s="60">
        <f>SUMIFS('Junk'!M1:N75,'Junk'!N1:O75,A5)+SUMIFS('Junk'!P1:S75,'Junk'!R1:U75,A5)</f>
      </c>
      <c r="L5" s="19">
        <f>C5+F5+J5</f>
      </c>
      <c r="M5" s="16">
        <f>E5+G5+K5</f>
      </c>
      <c r="N5" s="8"/>
      <c r="O5" s="8"/>
      <c r="P5" s="8"/>
      <c r="Q5" s="8"/>
      <c r="R5" s="8"/>
    </row>
    <row r="6" ht="17" customHeight="1">
      <c r="A6" t="s" s="61">
        <f>'Primitives'!A20</f>
        <v>20</v>
      </c>
      <c r="B6" t="s" s="62">
        <f>'Primitives'!B20</f>
        <v>116</v>
      </c>
      <c r="C6" s="30"/>
      <c r="D6" s="63"/>
      <c r="E6" s="64"/>
      <c r="F6" s="30"/>
      <c r="G6" s="64"/>
      <c r="H6" s="30"/>
      <c r="I6" s="64"/>
      <c r="J6" s="33">
        <f>COUNTIF('Junk'!A1:A75,A6)+COUNTIF('Junk'!R1:U75,A6)</f>
      </c>
      <c r="K6" s="62">
        <f>SUMIFS('Junk'!M1:N75,'Junk'!N1:O75,A6)+SUMIFS('Junk'!P1:S75,'Junk'!R1:U75,A6)</f>
      </c>
      <c r="L6" s="33">
        <f>C6+F6+J6</f>
      </c>
      <c r="M6" s="35">
        <f>E6+G6+K6</f>
      </c>
      <c r="N6" s="31"/>
      <c r="O6" s="8"/>
      <c r="P6" s="8"/>
      <c r="Q6" s="8"/>
      <c r="R6" s="8"/>
    </row>
    <row r="7" ht="17" customHeight="1">
      <c r="A7" t="s" s="55">
        <f>'Primitives'!A24</f>
        <v>3</v>
      </c>
      <c r="B7" t="s" s="56">
        <f>'Primitives'!B22</f>
        <v>125</v>
      </c>
      <c r="C7" s="11">
        <f>COUNTA('Junk'!D2:D70)</f>
        <v>30</v>
      </c>
      <c r="D7" s="13">
        <f>SUMIF('Junk'!$C1:$C75,"1+",'Junk'!D1:D75)</f>
      </c>
      <c r="E7" s="56">
        <f>SUM('Junk'!D1:D75)</f>
      </c>
      <c r="F7" s="11">
        <v>1</v>
      </c>
      <c r="G7" s="56"/>
      <c r="H7" s="47">
        <f>COUNTIFS('Junk'!J1:J75,A7,'Junk'!A1:A75,"friend")+COUNTIFS('Junk'!L1:M75,A7,'Junk'!A1:A75,"friend")</f>
      </c>
      <c r="I7" s="56">
        <v>5</v>
      </c>
      <c r="J7" s="11">
        <f>COUNTIF('Junk'!A1:A75,A7)+COUNTIF('Junk'!R1:U75,A7)</f>
      </c>
      <c r="K7" s="56">
        <f>SUMIFS('Junk'!M1:N75,'Junk'!N1:O75,A7)+SUMIFS('Junk'!P1:S75,'Junk'!R1:U75,A7)</f>
      </c>
      <c r="L7" s="11">
        <f>C7+F7+J7</f>
      </c>
      <c r="M7" s="56">
        <f>E7+G7+K7</f>
      </c>
      <c r="N7" s="59"/>
      <c r="O7" s="8"/>
      <c r="P7" s="8"/>
      <c r="Q7" s="8"/>
      <c r="R7" s="8"/>
    </row>
    <row r="8" ht="17" customHeight="1">
      <c r="A8" t="s" s="6">
        <f>'Primitives'!A25</f>
        <v>4</v>
      </c>
      <c r="B8" t="s" s="60">
        <f>'Primitives'!B23</f>
        <v>125</v>
      </c>
      <c r="C8" s="19">
        <f>COUNTA('Junk'!E2:E70)</f>
        <v>28</v>
      </c>
      <c r="D8" s="16">
        <f>SUMIF('Junk'!$C1:$C75,"1+",'Junk'!E1:E75)</f>
      </c>
      <c r="E8" s="60">
        <f>SUM('Junk'!E1:E75)</f>
      </c>
      <c r="F8" s="19">
        <v>1</v>
      </c>
      <c r="G8" s="60"/>
      <c r="H8" s="23">
        <f>COUNTIFS('Junk'!J1:J75,A8,'Junk'!A1:A75,"friend")+COUNTIFS('Junk'!L1:M75,A8,'Junk'!A1:A75,"friend")</f>
      </c>
      <c r="I8" s="60">
        <f>SUMIFS('Junk'!I1:I75,'Junk'!J1:J75,A8,'Junk'!A1:A75,"friend")+SUMIFS('Junk'!K1:L75,'Junk'!L1:M75,A8,'Junk'!A1:A75,"friend")</f>
      </c>
      <c r="J8" s="19">
        <f>COUNTIF('Junk'!A1:A75,A8)+COUNTIF('Junk'!R1:U75,A8)</f>
      </c>
      <c r="K8" s="60">
        <f>SUMIFS('Junk'!M1:N75,'Junk'!N1:O75,A8)+SUMIFS('Junk'!P1:S75,'Junk'!R1:U75,A8)</f>
      </c>
      <c r="L8" s="19">
        <f>C8+F8+J8</f>
      </c>
      <c r="M8" s="16">
        <f>E8+G8+K8</f>
      </c>
      <c r="N8" s="8"/>
      <c r="O8" s="8"/>
      <c r="P8" s="8"/>
      <c r="Q8" s="8"/>
      <c r="R8" s="8"/>
    </row>
    <row r="9" ht="17" customHeight="1">
      <c r="A9" t="s" s="6">
        <f>'Primitives'!A23</f>
        <v>5</v>
      </c>
      <c r="B9" t="s" s="60">
        <f>'Primitives'!B24</f>
        <v>125</v>
      </c>
      <c r="C9" s="19">
        <f>COUNTA('Junk'!F2:F70)</f>
        <v>31</v>
      </c>
      <c r="D9" s="16">
        <f>SUMIF('Junk'!$C1:$C75,"1+",'Junk'!F1:F75)</f>
      </c>
      <c r="E9" s="60">
        <f>SUM('Junk'!F1:F75)</f>
      </c>
      <c r="F9" s="19">
        <v>1</v>
      </c>
      <c r="G9" s="60"/>
      <c r="H9" s="23">
        <f>COUNTIFS('Junk'!J1:J75,A9,'Junk'!A1:A75,"friend")+COUNTIFS('Junk'!L1:M75,A9,'Junk'!A1:A75,"friend")</f>
      </c>
      <c r="I9" s="60">
        <f>SUMIFS('Junk'!I1:I75,'Junk'!J1:J75,A9,'Junk'!A1:A75,"friend")+SUMIFS('Junk'!K1:L75,'Junk'!L1:M75,A9,'Junk'!A1:A75,"friend")</f>
      </c>
      <c r="J9" s="19">
        <f>COUNTIF('Junk'!A1:A75,A9)+COUNTIF('Junk'!R1:U75,A9)</f>
      </c>
      <c r="K9" s="60">
        <f>SUMIFS('Junk'!M1:N75,'Junk'!N1:O75,A9)+SUMIFS('Junk'!P1:S75,'Junk'!R1:U75,A9)</f>
      </c>
      <c r="L9" s="19">
        <f>C9+F9+J9</f>
      </c>
      <c r="M9" s="16">
        <f>E9+G9+K9</f>
      </c>
      <c r="N9" s="8"/>
      <c r="O9" s="8"/>
      <c r="P9" s="8"/>
      <c r="Q9" s="8"/>
      <c r="R9" s="8"/>
    </row>
    <row r="10" ht="17" customHeight="1">
      <c r="A10" t="s" s="6">
        <v>6</v>
      </c>
      <c r="B10" t="s" s="60">
        <f>'Primitives'!B25</f>
        <v>125</v>
      </c>
      <c r="C10" s="19">
        <f>COUNTA('Junk'!G2:G70)</f>
        <v>26</v>
      </c>
      <c r="D10" s="16">
        <f>SUMIF('Junk'!$C1:$C75,"1+",'Junk'!G1:G75)</f>
      </c>
      <c r="E10" s="60">
        <f>SUM('Junk'!G1:G75)</f>
      </c>
      <c r="F10" s="19">
        <v>1</v>
      </c>
      <c r="G10" s="60"/>
      <c r="H10" s="23">
        <f>COUNTIFS('Junk'!J1:J75,A10,'Junk'!A1:A75,"friend")+COUNTIFS('Junk'!L1:M75,A10,'Junk'!A1:A75,"friend")</f>
      </c>
      <c r="I10" s="60">
        <f>SUMIFS('Junk'!I1:I75,'Junk'!J1:J75,A10,'Junk'!A1:A75,"friend")+SUMIFS('Junk'!K1:L75,'Junk'!L1:M75,A10,'Junk'!A1:A75,"friend")</f>
      </c>
      <c r="J10" s="19">
        <f>COUNTIF('Junk'!A1:A75,A10)+COUNTIF('Junk'!R1:U75,A10)</f>
      </c>
      <c r="K10" s="60">
        <f>SUMIFS('Junk'!M1:N75,'Junk'!N1:O75,A10)+SUMIFS('Junk'!P1:S75,'Junk'!R1:U75,A10)</f>
      </c>
      <c r="L10" s="19">
        <f>C10+F10+J10</f>
      </c>
      <c r="M10" s="60">
        <f>E10+G10+K10</f>
      </c>
      <c r="N10" s="42"/>
      <c r="O10" s="8"/>
      <c r="P10" s="8"/>
      <c r="Q10" s="8"/>
      <c r="R10" s="8"/>
    </row>
    <row r="11" ht="15.75" customHeight="1">
      <c r="A11" t="s" s="61">
        <f>'Primitives'!A21</f>
        <v>7</v>
      </c>
      <c r="B11" t="s" s="62">
        <f>'Primitives'!B21</f>
        <v>140</v>
      </c>
      <c r="C11" s="33">
        <f>COUNTA('Junk'!H2:H70)</f>
        <v>13</v>
      </c>
      <c r="D11" s="35">
        <f>SUMIF('Junk'!$C1:$C75,"1+",'Junk'!H1:H75)</f>
      </c>
      <c r="E11" s="62">
        <f>SUM('Junk'!H1:H75)</f>
      </c>
      <c r="F11" s="33">
        <v>1</v>
      </c>
      <c r="G11" s="62"/>
      <c r="H11" s="30">
        <f>COUNTIFS('Junk'!J1:J75,A11,'Junk'!A1:A75,"friend")+COUNTIFS('Junk'!L1:M75,A11,'Junk'!A1:A75,"friend")</f>
      </c>
      <c r="I11" s="62">
        <f>SUMIFS('Junk'!I1:I75,'Junk'!J1:J75,A11,'Junk'!A1:A75,"friend")+SUMIFS('Junk'!K1:L75,'Junk'!L1:M75,A11,'Junk'!A1:A75,"friend")</f>
      </c>
      <c r="J11" s="33">
        <f>COUNTIF('Junk'!A1:A75,A11)+COUNTIF('Junk'!R1:U75,A11)</f>
      </c>
      <c r="K11" s="62">
        <f>SUMIFS('Junk'!M1:N75,'Junk'!N1:O75,A11)+SUMIFS('Junk'!P1:S75,'Junk'!R1:U75,A11)</f>
      </c>
      <c r="L11" s="33">
        <f>C11+F11+J11</f>
      </c>
      <c r="M11" s="62">
        <f>E11+G11+K11</f>
      </c>
      <c r="N11" s="45"/>
      <c r="O11" s="8"/>
      <c r="P11" s="8"/>
      <c r="Q11" s="8"/>
      <c r="R11" s="8"/>
    </row>
    <row r="12" ht="16.5" customHeight="1">
      <c r="A12" s="12"/>
      <c r="B12" s="65"/>
      <c r="C12" s="66"/>
      <c r="D12" s="12"/>
      <c r="E12" s="65"/>
      <c r="F12" s="59"/>
      <c r="G12" s="67"/>
      <c r="H12" s="66"/>
      <c r="I12" s="68"/>
      <c r="J12" s="66"/>
      <c r="K12" s="68"/>
      <c r="L12" s="59"/>
      <c r="M12" s="67"/>
      <c r="N12" s="66"/>
      <c r="O12" s="8"/>
      <c r="P12" s="8"/>
      <c r="Q12" s="8"/>
      <c r="R12" s="8"/>
    </row>
    <row r="13" ht="15.75" customHeight="1">
      <c r="A13" s="8"/>
      <c r="B13" s="12"/>
      <c r="C13" s="12"/>
      <c r="D13" t="s" s="69">
        <v>141</v>
      </c>
      <c r="E13" t="s" s="70">
        <v>142</v>
      </c>
      <c r="F13" t="s" s="51">
        <v>143</v>
      </c>
      <c r="G13" s="50"/>
      <c r="H13" t="s" s="71">
        <v>144</v>
      </c>
      <c r="I13" s="72"/>
      <c r="J13" s="59"/>
      <c r="K13" s="12"/>
      <c r="L13" s="8"/>
      <c r="M13" s="8"/>
      <c r="N13" s="12"/>
      <c r="O13" s="8"/>
      <c r="P13" s="8"/>
      <c r="Q13" s="8"/>
      <c r="R13" s="8"/>
    </row>
    <row r="14" ht="17" customHeight="1">
      <c r="A14" t="s" s="6">
        <v>3</v>
      </c>
      <c r="B14" t="s" s="16">
        <v>125</v>
      </c>
      <c r="C14" s="8"/>
      <c r="D14" s="73">
        <f>SUM(D$7:D$10)/D7</f>
      </c>
      <c r="E14" s="74">
        <f>SUM(E$7:E$10)/E7</f>
      </c>
      <c r="F14" s="75">
        <f>F7/C7</f>
        <v>0.03333333333333333</v>
      </c>
      <c r="G14" s="76">
        <f>G7/E7</f>
      </c>
      <c r="H14" s="75">
        <f>H7/C7</f>
      </c>
      <c r="I14" s="77">
        <f>I7/E7</f>
      </c>
      <c r="J14" s="8"/>
      <c r="K14" s="8"/>
      <c r="L14" s="8"/>
      <c r="M14" s="8"/>
      <c r="N14" s="8"/>
      <c r="O14" s="8"/>
      <c r="P14" s="8"/>
      <c r="Q14" s="8"/>
      <c r="R14" s="8"/>
    </row>
    <row r="15" ht="17" customHeight="1">
      <c r="A15" t="s" s="6">
        <v>4</v>
      </c>
      <c r="B15" t="s" s="16">
        <v>125</v>
      </c>
      <c r="C15" s="8"/>
      <c r="D15" s="73">
        <f>SUM(D$7:D$10)/D8</f>
      </c>
      <c r="E15" s="74">
        <f>SUM(E$7:E$10)/E8</f>
      </c>
      <c r="F15" s="75">
        <f>F8/C8</f>
        <v>0.03571428571428571</v>
      </c>
      <c r="G15" s="76">
        <f>G8/E8</f>
      </c>
      <c r="H15" s="75">
        <f>H8/C8</f>
      </c>
      <c r="I15" s="77">
        <f>I8/E8</f>
      </c>
      <c r="J15" s="8"/>
      <c r="K15" s="8"/>
      <c r="L15" s="8"/>
      <c r="M15" s="8"/>
      <c r="N15" s="8"/>
      <c r="O15" s="8"/>
      <c r="P15" s="8"/>
      <c r="Q15" s="8"/>
      <c r="R15" s="8"/>
    </row>
    <row r="16" ht="17" customHeight="1">
      <c r="A16" t="s" s="6">
        <v>5</v>
      </c>
      <c r="B16" t="s" s="16">
        <v>125</v>
      </c>
      <c r="C16" s="8"/>
      <c r="D16" s="73">
        <f>SUM(D$7:D$10)/D9</f>
      </c>
      <c r="E16" s="74">
        <f>SUM(E$7:E$10)/E9</f>
      </c>
      <c r="F16" s="75">
        <f>F9/C9</f>
        <v>0.03225806451612903</v>
      </c>
      <c r="G16" s="76">
        <f>G9/E9</f>
      </c>
      <c r="H16" s="75">
        <f>H9/C9</f>
      </c>
      <c r="I16" s="77">
        <f>I9/E9</f>
      </c>
      <c r="J16" s="8"/>
      <c r="K16" s="8"/>
      <c r="L16" s="8"/>
      <c r="M16" s="8"/>
      <c r="N16" s="8"/>
      <c r="O16" s="8"/>
      <c r="P16" s="8"/>
      <c r="Q16" s="8"/>
      <c r="R16" s="8"/>
    </row>
    <row r="17" ht="15.75" customHeight="1">
      <c r="A17" t="s" s="61">
        <v>6</v>
      </c>
      <c r="B17" t="s" s="62">
        <v>125</v>
      </c>
      <c r="C17" s="45"/>
      <c r="D17" s="78">
        <f>SUM(D$7:D$10)/D10</f>
      </c>
      <c r="E17" s="79">
        <f>SUM(E$7:E$10)/E10</f>
      </c>
      <c r="F17" s="80">
        <f>F10/C10</f>
        <v>0.03846153846153846</v>
      </c>
      <c r="G17" s="81">
        <f>G10/E10</f>
      </c>
      <c r="H17" s="80">
        <f>H10/C10</f>
      </c>
      <c r="I17" s="81">
        <f>I10/E10</f>
      </c>
      <c r="J17" s="45"/>
      <c r="K17" s="32"/>
      <c r="L17" s="42"/>
      <c r="M17" s="14"/>
      <c r="N17" s="45"/>
      <c r="O17" s="8"/>
      <c r="P17" s="8"/>
      <c r="Q17" s="8"/>
      <c r="R17" s="8"/>
    </row>
    <row r="18" ht="15.7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8"/>
      <c r="M18" s="14"/>
      <c r="N18" t="s" s="82">
        <v>145</v>
      </c>
      <c r="O18" s="8"/>
      <c r="P18" t="s" s="6">
        <v>4</v>
      </c>
      <c r="Q18" t="s" s="6">
        <v>5</v>
      </c>
      <c r="R18" t="s" s="6">
        <v>6</v>
      </c>
    </row>
    <row r="19" ht="17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t="s" s="6">
        <v>3</v>
      </c>
      <c r="P19" s="6">
        <f>COUNTIFS('Junk'!D1:D75,"&gt;0",'Junk'!E1:E75,"&gt;0")</f>
      </c>
      <c r="Q19" s="6">
        <f>COUNTIFS('Junk'!D1:D75,"&gt;0",'Junk'!F1:F75,"&gt;0")</f>
      </c>
      <c r="R19" s="6">
        <f>COUNTIFS('Junk'!D1:D75,"&gt;0",'Junk'!G1:G75,"&gt;0")</f>
      </c>
    </row>
    <row r="20" ht="17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t="s" s="6">
        <v>4</v>
      </c>
      <c r="P20" s="8"/>
      <c r="Q20" s="6">
        <f>COUNTIFS('Junk'!E1:E75,"&gt;0",'Junk'!F1:F75,"&gt;0")</f>
      </c>
      <c r="R20" s="6">
        <f>COUNTIFS('Junk'!E1:E75,"&gt;0",'Junk'!G1:G75,"&gt;0")</f>
      </c>
    </row>
    <row r="21" ht="17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t="s" s="6">
        <v>5</v>
      </c>
      <c r="P21" s="8"/>
      <c r="Q21" s="8"/>
      <c r="R21" s="6">
        <f>COUNTIFS('Junk'!F1:F75,"&gt;0",'Junk'!G1:G75,"&gt;0")</f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