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Junk" sheetId="1" r:id="rId4"/>
    <sheet name="Primitives" sheetId="2" r:id="rId5"/>
    <sheet name="Stats" sheetId="3" r:id="rId6"/>
  </sheets>
</workbook>
</file>

<file path=xl/sharedStrings.xml><?xml version="1.0" encoding="utf-8"?>
<sst xmlns="http://schemas.openxmlformats.org/spreadsheetml/2006/main" uniqueCount="142">
  <si>
    <t>Type</t>
  </si>
  <si>
    <t>Name</t>
  </si>
  <si>
    <t>Players</t>
  </si>
  <si>
    <t>Item Components</t>
  </si>
  <si>
    <t>Blueprint Requires</t>
  </si>
  <si>
    <t>Friend Cost</t>
  </si>
  <si>
    <t>Bonus</t>
  </si>
  <si>
    <t>Built-in Resources</t>
  </si>
  <si>
    <t>Artwork Priority</t>
  </si>
  <si>
    <t>string</t>
  </si>
  <si>
    <t>wood</t>
  </si>
  <si>
    <t>metal</t>
  </si>
  <si>
    <t>glass</t>
  </si>
  <si>
    <t>duct tape</t>
  </si>
  <si>
    <t>#</t>
  </si>
  <si>
    <t>Economic Value</t>
  </si>
  <si>
    <t>item</t>
  </si>
  <si>
    <t>Pile of Handwashed Soup Cans</t>
  </si>
  <si>
    <t>1+</t>
  </si>
  <si>
    <t>x</t>
  </si>
  <si>
    <t>take one</t>
  </si>
  <si>
    <t>Handcrafted Jewelry Box</t>
  </si>
  <si>
    <t>Stylish Grandfather Clock</t>
  </si>
  <si>
    <t>capacity</t>
  </si>
  <si>
    <t>Sack of Door Knobs</t>
  </si>
  <si>
    <t>Rusty Bicycle Chain</t>
  </si>
  <si>
    <t>initiative</t>
  </si>
  <si>
    <t>remove</t>
  </si>
  <si>
    <t>Folksy Acoustic Guitar</t>
  </si>
  <si>
    <t>Rockin' Skateboard</t>
  </si>
  <si>
    <t>Colorful Circus Tent</t>
  </si>
  <si>
    <t>Nice Sweater</t>
  </si>
  <si>
    <t>Biker Jacket</t>
  </si>
  <si>
    <t>Ancient Tapestry</t>
  </si>
  <si>
    <t>Busted Screen Door</t>
  </si>
  <si>
    <t>Novelty Glass Keychain</t>
  </si>
  <si>
    <t>Massive Fishtank</t>
  </si>
  <si>
    <t>Weird Art Sculpture</t>
  </si>
  <si>
    <t>Antique Wine Collection</t>
  </si>
  <si>
    <t>Weathered Couch</t>
  </si>
  <si>
    <t>Old Computer</t>
  </si>
  <si>
    <t>Saggy Park Bench</t>
  </si>
  <si>
    <t>take wood</t>
  </si>
  <si>
    <t xml:space="preserve">OR </t>
  </si>
  <si>
    <t>take metal</t>
  </si>
  <si>
    <t>Yarn-Bombed Tree</t>
  </si>
  <si>
    <t>Box Marked "Misc"</t>
  </si>
  <si>
    <t>take glass</t>
  </si>
  <si>
    <t>Shack with Nice Curtains</t>
  </si>
  <si>
    <t>Perfectly Folded Laundry</t>
  </si>
  <si>
    <t>Famous Oil Painting</t>
  </si>
  <si>
    <t>Sleek Digital Camera</t>
  </si>
  <si>
    <t xml:space="preserve">Expensive Chandelier </t>
  </si>
  <si>
    <t>3+</t>
  </si>
  <si>
    <t>Cuddly Baby Blanket</t>
  </si>
  <si>
    <t>Bundle of Two-by-Fours</t>
  </si>
  <si>
    <t>Abandoned Fruit Cart</t>
  </si>
  <si>
    <t>Classic Muscle Car</t>
  </si>
  <si>
    <t>Vintage Coat Rack</t>
  </si>
  <si>
    <t>Classy Clarinet</t>
  </si>
  <si>
    <t>Fancy Desk</t>
  </si>
  <si>
    <t>Bin Marked "Donate"</t>
  </si>
  <si>
    <t>blueprint</t>
  </si>
  <si>
    <t>Tetanus Mace</t>
  </si>
  <si>
    <t>Whacking Plank</t>
  </si>
  <si>
    <t>Man-Sized Trap</t>
  </si>
  <si>
    <t>Laser Metal Cutter</t>
  </si>
  <si>
    <t>Duct Tape Wallet</t>
  </si>
  <si>
    <t>Shiny Glassery</t>
  </si>
  <si>
    <t>convert anything to glass</t>
  </si>
  <si>
    <t>TO</t>
  </si>
  <si>
    <t>Junk Store</t>
  </si>
  <si>
    <t>convert anything to duct tape</t>
  </si>
  <si>
    <t>Lumber Mill</t>
  </si>
  <si>
    <t>Can Magnet</t>
  </si>
  <si>
    <t>String Doll Familiar</t>
  </si>
  <si>
    <t>Suprisingly Spacious Bindle</t>
  </si>
  <si>
    <t>Militaristic Duffle Bag</t>
  </si>
  <si>
    <t>victory</t>
  </si>
  <si>
    <t>Steampunk Zeppelin</t>
  </si>
  <si>
    <t>Post-Modern Tree House</t>
  </si>
  <si>
    <t>Cow-Throwing Trebuchet</t>
  </si>
  <si>
    <t>Pollution-Powered Submarine</t>
  </si>
  <si>
    <t>Pretentious Exhibit of Junk</t>
  </si>
  <si>
    <t>Glass Shard Sling</t>
  </si>
  <si>
    <t>Top of the Line Forklift</t>
  </si>
  <si>
    <t>Cross-Country Skis</t>
  </si>
  <si>
    <t>Portable Flea Market</t>
  </si>
  <si>
    <t>convert anything to anything</t>
  </si>
  <si>
    <t>Sophisticated Shelving Unit</t>
  </si>
  <si>
    <t>Barrel Monster</t>
  </si>
  <si>
    <t>friend</t>
  </si>
  <si>
    <t>Duck Private</t>
  </si>
  <si>
    <t>Duck Admiral</t>
  </si>
  <si>
    <t>A Scavenger Crow</t>
  </si>
  <si>
    <t>convert anything to string</t>
  </si>
  <si>
    <t>Man Who Looks Rather Irritable</t>
  </si>
  <si>
    <t>Wise Hobo</t>
  </si>
  <si>
    <t>convert glass to metal</t>
  </si>
  <si>
    <t>Junkpile Sherpa</t>
  </si>
  <si>
    <t>Freddy the Glassblower</t>
  </si>
  <si>
    <t>convert glass to anything</t>
  </si>
  <si>
    <t>Mechanical Arnie</t>
  </si>
  <si>
    <t>A Trash Dweller</t>
  </si>
  <si>
    <t>The Gnu Guru</t>
  </si>
  <si>
    <t>Duck Sergeant</t>
  </si>
  <si>
    <t>The Initiative Arbiter</t>
  </si>
  <si>
    <t>arbitrate initiative</t>
  </si>
  <si>
    <t>Duck Major</t>
  </si>
  <si>
    <t>Lumber Jack</t>
  </si>
  <si>
    <t>convert wood to anything</t>
  </si>
  <si>
    <t>Veteran of the Garbage Wars</t>
  </si>
  <si>
    <t>Icon File</t>
  </si>
  <si>
    <t>Amount</t>
  </si>
  <si>
    <t>anything</t>
  </si>
  <si>
    <t>anything.png</t>
  </si>
  <si>
    <t>baseball bat.png</t>
  </si>
  <si>
    <t>capacity.png</t>
  </si>
  <si>
    <t>junk dive</t>
  </si>
  <si>
    <t>junk pile.png</t>
  </si>
  <si>
    <t>remove.png</t>
  </si>
  <si>
    <t>take string</t>
  </si>
  <si>
    <t>take one resource.png</t>
  </si>
  <si>
    <t>Resource</t>
  </si>
  <si>
    <t>duct tape card.png</t>
  </si>
  <si>
    <t>glass card.png</t>
  </si>
  <si>
    <t>metal card.png</t>
  </si>
  <si>
    <t>string card.png</t>
  </si>
  <si>
    <t>wood card.png</t>
  </si>
  <si>
    <t>Primitives</t>
  </si>
  <si>
    <t>Item</t>
  </si>
  <si>
    <t>Friend Costs</t>
  </si>
  <si>
    <t># Cards</t>
  </si>
  <si>
    <t>1-2p Total</t>
  </si>
  <si>
    <t>Total</t>
  </si>
  <si>
    <t>Grand # Cards</t>
  </si>
  <si>
    <t>Grand Total</t>
  </si>
  <si>
    <t>1-2p Rel. Value</t>
  </si>
  <si>
    <t>Rel. Value</t>
  </si>
  <si>
    <t>Blueprint Demand</t>
  </si>
  <si>
    <t>Friend Demand</t>
  </si>
  <si>
    <t>Pairwise Analysis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</si>
</sst>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"/>
    <numFmt numFmtId="60" formatCode="0.0%"/>
  </numFmts>
  <fonts count="6">
    <font>
      <sz val="12"/>
      <color indexed="8"/>
      <name val="Verdana"/>
    </font>
    <font>
      <sz val="12"/>
      <color indexed="8"/>
      <name val="Helvetica"/>
    </font>
    <font>
      <sz val="11"/>
      <color indexed="8"/>
      <name val="Calibri"/>
    </font>
    <font>
      <sz val="14"/>
      <color indexed="8"/>
      <name val="Calibri"/>
    </font>
    <font>
      <b val="1"/>
      <sz val="11"/>
      <color indexed="8"/>
      <name val="Calibri"/>
    </font>
    <font>
      <sz val="10"/>
      <color indexed="8"/>
      <name val="Helvetica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4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4" borderId="1" applyNumberFormat="1" applyFont="1" applyFill="0" applyBorder="1" applyAlignment="1" applyProtection="0">
      <alignment horizontal="center" vertical="bottom"/>
    </xf>
    <xf numFmtId="0" fontId="4" borderId="2" applyNumberFormat="1" applyFont="1" applyFill="0" applyBorder="1" applyAlignment="1" applyProtection="0">
      <alignment horizontal="center" vertical="bottom"/>
    </xf>
    <xf numFmtId="1" fontId="4" borderId="3" applyNumberFormat="1" applyFont="1" applyFill="0" applyBorder="1" applyAlignment="1" applyProtection="0">
      <alignment horizontal="center" vertical="bottom"/>
    </xf>
    <xf numFmtId="1" fontId="4" borderId="4" applyNumberFormat="1" applyFont="1" applyFill="0" applyBorder="1" applyAlignment="1" applyProtection="0">
      <alignment horizontal="center" vertical="bottom"/>
    </xf>
    <xf numFmtId="0" fontId="4" borderId="3" applyNumberFormat="1" applyFont="1" applyFill="0" applyBorder="1" applyAlignment="1" applyProtection="0">
      <alignment horizontal="center" vertical="bottom" wrapText="1"/>
    </xf>
    <xf numFmtId="1" fontId="4" borderId="5" applyNumberFormat="1" applyFont="1" applyFill="0" applyBorder="1" applyAlignment="1" applyProtection="0">
      <alignment horizontal="center" vertical="bottom"/>
    </xf>
    <xf numFmtId="0" fontId="4" borderId="5" applyNumberFormat="1" applyFont="1" applyFill="0" applyBorder="1" applyAlignment="1" applyProtection="0">
      <alignment horizontal="center" vertical="bottom"/>
    </xf>
    <xf numFmtId="0" fontId="4" borderId="6" applyNumberFormat="1" applyFont="1" applyFill="0" applyBorder="1" applyAlignment="1" applyProtection="0">
      <alignment horizontal="center" vertical="bottom"/>
    </xf>
    <xf numFmtId="0" fontId="4" borderId="7" applyNumberFormat="1" applyFont="1" applyFill="0" applyBorder="1" applyAlignment="1" applyProtection="0">
      <alignment horizontal="center" vertical="bottom"/>
    </xf>
    <xf numFmtId="0" fontId="4" borderId="8" applyNumberFormat="1" applyFont="1" applyFill="0" applyBorder="1" applyAlignment="1" applyProtection="0">
      <alignment horizontal="center" vertical="bottom"/>
    </xf>
    <xf numFmtId="1" fontId="4" borderId="6" applyNumberFormat="1" applyFont="1" applyFill="0" applyBorder="1" applyAlignment="1" applyProtection="0">
      <alignment horizontal="center" vertical="bottom"/>
    </xf>
    <xf numFmtId="0" fontId="2" borderId="3" applyNumberFormat="0" applyFont="1" applyFill="0" applyBorder="1" applyAlignment="1" applyProtection="0">
      <alignment vertical="bottom"/>
    </xf>
    <xf numFmtId="0" fontId="2" borderId="4" applyNumberFormat="0" applyFont="1" applyFill="0" applyBorder="1" applyAlignment="1" applyProtection="0">
      <alignment vertical="bottom"/>
    </xf>
    <xf numFmtId="1" fontId="4" borderId="8" applyNumberFormat="1" applyFont="1" applyFill="0" applyBorder="1" applyAlignment="1" applyProtection="0">
      <alignment horizontal="center" vertical="bottom"/>
    </xf>
    <xf numFmtId="1" fontId="4" borderId="7" applyNumberFormat="1" applyFont="1" applyFill="0" applyBorder="1" applyAlignment="1" applyProtection="0">
      <alignment horizontal="center" vertical="bottom" wrapText="1"/>
    </xf>
    <xf numFmtId="0" fontId="2" borderId="9" applyNumberFormat="1" applyFont="1" applyFill="0" applyBorder="1" applyAlignment="1" applyProtection="0">
      <alignment horizontal="center" vertical="bottom"/>
    </xf>
    <xf numFmtId="0" fontId="2" borderId="9" applyNumberFormat="1" applyFont="1" applyFill="0" applyBorder="1" applyAlignment="1" applyProtection="0">
      <alignment vertical="bottom"/>
    </xf>
    <xf numFmtId="0" fontId="2" borderId="10" applyNumberFormat="1" applyFont="1" applyFill="0" applyBorder="1" applyAlignment="1" applyProtection="0">
      <alignment horizontal="center" vertical="bottom"/>
    </xf>
    <xf numFmtId="0" fontId="2" borderId="11" applyNumberFormat="0" applyFont="1" applyFill="0" applyBorder="1" applyAlignment="1" applyProtection="0">
      <alignment vertical="bottom"/>
    </xf>
    <xf numFmtId="0" fontId="2" borderId="11" applyNumberFormat="1" applyFont="1" applyFill="0" applyBorder="1" applyAlignment="1" applyProtection="0">
      <alignment horizontal="center" vertical="bottom"/>
    </xf>
    <xf numFmtId="0" fontId="2" borderId="3" applyNumberFormat="1" applyFont="1" applyFill="0" applyBorder="1" applyAlignment="1" applyProtection="0">
      <alignment horizontal="center" vertical="bottom"/>
    </xf>
    <xf numFmtId="0" fontId="2" borderId="3" applyNumberFormat="1" applyFont="1" applyFill="0" applyBorder="1" applyAlignment="1" applyProtection="0">
      <alignment horizontal="left" vertical="bottom"/>
    </xf>
    <xf numFmtId="0" fontId="2" borderId="12" applyNumberFormat="0" applyFont="1" applyFill="0" applyBorder="1" applyAlignment="1" applyProtection="0">
      <alignment vertical="bottom"/>
    </xf>
    <xf numFmtId="59" fontId="2" borderId="11" applyNumberFormat="1" applyFont="1" applyFill="0" applyBorder="1" applyAlignment="1" applyProtection="0">
      <alignment horizontal="center" vertical="bottom"/>
    </xf>
    <xf numFmtId="0" fontId="2" borderId="1" applyNumberFormat="1" applyFont="1" applyFill="0" applyBorder="1" applyAlignment="1" applyProtection="0">
      <alignment horizontal="center" vertical="bottom"/>
    </xf>
    <xf numFmtId="0" fontId="2" borderId="1" applyNumberFormat="1" applyFont="1" applyFill="0" applyBorder="1" applyAlignment="1" applyProtection="0">
      <alignment vertical="bottom"/>
    </xf>
    <xf numFmtId="0" fontId="2" borderId="2" applyNumberFormat="1" applyFont="1" applyFill="0" applyBorder="1" applyAlignment="1" applyProtection="0">
      <alignment horizontal="center" vertical="bottom"/>
    </xf>
    <xf numFmtId="59" fontId="2" borderId="3" applyNumberFormat="1" applyFont="1" applyFill="0" applyBorder="1" applyAlignment="1" applyProtection="0">
      <alignment horizontal="center" vertical="bottom"/>
    </xf>
    <xf numFmtId="6" fontId="2" borderId="3" applyNumberFormat="1" applyFont="1" applyFill="0" applyBorder="1" applyAlignment="1" applyProtection="0">
      <alignment horizontal="left" vertical="bottom"/>
    </xf>
    <xf numFmtId="59" fontId="2" borderId="4" applyNumberFormat="1" applyFont="1" applyFill="0" applyBorder="1" applyAlignment="1" applyProtection="0">
      <alignment horizontal="center" vertical="bottom"/>
    </xf>
    <xf numFmtId="0" fontId="5" borderId="4" applyNumberFormat="1" applyFont="1" applyFill="0" applyBorder="1" applyAlignment="1" applyProtection="0">
      <alignment vertical="bottom"/>
    </xf>
    <xf numFmtId="1" fontId="2" borderId="3" applyNumberFormat="1" applyFont="1" applyFill="0" applyBorder="1" applyAlignment="1" applyProtection="0">
      <alignment horizontal="left" vertical="bottom"/>
    </xf>
    <xf numFmtId="0" fontId="2" borderId="3" applyNumberFormat="1" applyFont="1" applyFill="0" applyBorder="1" applyAlignment="1" applyProtection="0">
      <alignment vertical="bottom"/>
    </xf>
    <xf numFmtId="1" fontId="2" borderId="3" applyNumberFormat="1" applyFont="1" applyFill="0" applyBorder="1" applyAlignment="1" applyProtection="0">
      <alignment vertical="bottom"/>
    </xf>
    <xf numFmtId="0" fontId="2" borderId="1" applyNumberFormat="1" applyFont="1" applyFill="0" applyBorder="1" applyAlignment="1" applyProtection="0">
      <alignment horizontal="left" vertical="bottom"/>
    </xf>
    <xf numFmtId="0" fontId="5" borderId="3" applyNumberFormat="1" applyFont="1" applyFill="0" applyBorder="1" applyAlignment="1" applyProtection="0">
      <alignment vertical="bottom"/>
    </xf>
    <xf numFmtId="0" fontId="2" borderId="4" applyNumberFormat="1" applyFont="1" applyFill="0" applyBorder="1" applyAlignment="1" applyProtection="0">
      <alignment vertical="bottom"/>
    </xf>
    <xf numFmtId="1" fontId="2" borderId="3" applyNumberFormat="1" applyFont="1" applyFill="0" applyBorder="1" applyAlignment="1" applyProtection="0">
      <alignment horizontal="center" vertical="bottom"/>
    </xf>
    <xf numFmtId="1" fontId="2" borderId="4" applyNumberFormat="1" applyFont="1" applyFill="0" applyBorder="1" applyAlignment="1" applyProtection="0">
      <alignment vertical="bottom"/>
    </xf>
    <xf numFmtId="1" fontId="2" borderId="2" applyNumberFormat="1" applyFont="1" applyFill="0" applyBorder="1" applyAlignment="1" applyProtection="0">
      <alignment horizontal="center" vertical="bottom"/>
    </xf>
    <xf numFmtId="1" fontId="2" borderId="4" applyNumberFormat="1" applyFont="1" applyFill="0" applyBorder="1" applyAlignment="1" applyProtection="0">
      <alignment horizontal="center" vertical="bottom"/>
    </xf>
    <xf numFmtId="1" fontId="4" borderId="2" applyNumberFormat="1" applyFont="1" applyFill="0" applyBorder="1" applyAlignment="1" applyProtection="0">
      <alignment horizontal="center" vertical="bottom"/>
    </xf>
    <xf numFmtId="59" fontId="4" borderId="4" applyNumberFormat="1" applyFont="1" applyFill="0" applyBorder="1" applyAlignment="1" applyProtection="0">
      <alignment horizontal="center" vertical="bottom"/>
    </xf>
    <xf numFmtId="0" fontId="2" borderId="5" applyNumberFormat="1" applyFont="1" applyFill="0" applyBorder="1" applyAlignment="1" applyProtection="0">
      <alignment horizontal="center" vertical="bottom"/>
    </xf>
    <xf numFmtId="0" fontId="2" borderId="5" applyNumberFormat="1" applyFont="1" applyFill="0" applyBorder="1" applyAlignment="1" applyProtection="0">
      <alignment horizontal="left" vertical="bottom"/>
    </xf>
    <xf numFmtId="1" fontId="2" borderId="6" applyNumberFormat="1" applyFont="1" applyFill="0" applyBorder="1" applyAlignment="1" applyProtection="0">
      <alignment horizontal="center" vertical="bottom"/>
    </xf>
    <xf numFmtId="0" fontId="2" borderId="7" applyNumberFormat="0" applyFont="1" applyFill="0" applyBorder="1" applyAlignment="1" applyProtection="0">
      <alignment vertical="bottom"/>
    </xf>
    <xf numFmtId="0" fontId="2" borderId="8" applyNumberFormat="0" applyFont="1" applyFill="0" applyBorder="1" applyAlignment="1" applyProtection="0">
      <alignment vertical="bottom"/>
    </xf>
    <xf numFmtId="0" fontId="2" borderId="6" applyNumberFormat="1" applyFont="1" applyFill="0" applyBorder="1" applyAlignment="1" applyProtection="0">
      <alignment horizontal="center" vertical="bottom"/>
    </xf>
    <xf numFmtId="0" fontId="2" borderId="7" applyNumberFormat="1" applyFont="1" applyFill="0" applyBorder="1" applyAlignment="1" applyProtection="0">
      <alignment horizontal="center" vertical="bottom"/>
    </xf>
    <xf numFmtId="0" fontId="2" borderId="7" applyNumberFormat="1" applyFont="1" applyFill="0" applyBorder="1" applyAlignment="1" applyProtection="0">
      <alignment horizontal="left" vertical="bottom"/>
    </xf>
    <xf numFmtId="1" fontId="2" borderId="7" applyNumberFormat="1" applyFont="1" applyFill="0" applyBorder="1" applyAlignment="1" applyProtection="0">
      <alignment vertical="bottom"/>
    </xf>
    <xf numFmtId="1" fontId="2" borderId="8" applyNumberFormat="1" applyFont="1" applyFill="0" applyBorder="1" applyAlignment="1" applyProtection="0">
      <alignment horizontal="center" vertical="bottom"/>
    </xf>
    <xf numFmtId="59" fontId="2" borderId="8" applyNumberFormat="1" applyFont="1" applyFill="0" applyBorder="1" applyAlignment="1" applyProtection="0">
      <alignment horizontal="center" vertical="bottom"/>
    </xf>
    <xf numFmtId="1" fontId="2" borderId="9" applyNumberFormat="1" applyFont="1" applyFill="0" applyBorder="1" applyAlignment="1" applyProtection="0">
      <alignment horizontal="center" vertical="bottom"/>
    </xf>
    <xf numFmtId="1" fontId="2" borderId="9" applyNumberFormat="1" applyFont="1" applyFill="0" applyBorder="1" applyAlignment="1" applyProtection="0">
      <alignment vertical="bottom"/>
    </xf>
    <xf numFmtId="1" fontId="2" borderId="10" applyNumberFormat="1" applyFont="1" applyFill="0" applyBorder="1" applyAlignment="1" applyProtection="0">
      <alignment horizontal="center" vertical="bottom"/>
    </xf>
    <xf numFmtId="1" fontId="2" borderId="11" applyNumberFormat="1" applyFont="1" applyFill="0" applyBorder="1" applyAlignment="1" applyProtection="0">
      <alignment horizontal="center" vertical="bottom"/>
    </xf>
    <xf numFmtId="1" fontId="2" borderId="12" applyNumberFormat="1" applyFont="1" applyFill="0" applyBorder="1" applyAlignment="1" applyProtection="0">
      <alignment horizontal="center" vertical="bottom"/>
    </xf>
    <xf numFmtId="1" fontId="2" borderId="11" applyNumberFormat="1" applyFont="1" applyFill="0" applyBorder="1" applyAlignment="1" applyProtection="0">
      <alignment horizontal="left" vertical="bottom"/>
    </xf>
    <xf numFmtId="1" fontId="2" borderId="12" applyNumberFormat="1" applyFont="1" applyFill="0" applyBorder="1" applyAlignment="1" applyProtection="0">
      <alignment horizontal="left" vertical="bottom"/>
    </xf>
    <xf numFmtId="59" fontId="2" borderId="12" applyNumberFormat="1" applyFont="1" applyFill="0" applyBorder="1" applyAlignment="1" applyProtection="0">
      <alignment horizontal="center" vertical="bottom"/>
    </xf>
    <xf numFmtId="0" fontId="2" applyNumberFormat="1" applyFont="1" applyFill="0" applyBorder="0" applyAlignment="1" applyProtection="0">
      <alignment vertical="bottom"/>
    </xf>
    <xf numFmtId="0" fontId="4" borderId="8" applyNumberFormat="1" applyFont="1" applyFill="0" applyBorder="1" applyAlignment="1" applyProtection="0">
      <alignment horizontal="center" vertical="center"/>
    </xf>
    <xf numFmtId="0" fontId="4" borderId="5" applyNumberFormat="1" applyFont="1" applyFill="0" applyBorder="1" applyAlignment="1" applyProtection="0">
      <alignment horizontal="center" vertical="center"/>
    </xf>
    <xf numFmtId="0" fontId="2" borderId="12" applyNumberFormat="1" applyFont="1" applyFill="0" applyBorder="1" applyAlignment="1" applyProtection="0">
      <alignment horizontal="left" vertical="center"/>
    </xf>
    <xf numFmtId="0" fontId="2" borderId="9" applyNumberFormat="1" applyFont="1" applyFill="0" applyBorder="1" applyAlignment="1" applyProtection="0">
      <alignment horizontal="left" vertical="center"/>
    </xf>
    <xf numFmtId="1" fontId="4" borderId="10" applyNumberFormat="1" applyFont="1" applyFill="0" applyBorder="1" applyAlignment="1" applyProtection="0">
      <alignment horizontal="center" vertical="bottom"/>
    </xf>
    <xf numFmtId="0" fontId="2" borderId="2" applyNumberFormat="0" applyFont="1" applyFill="0" applyBorder="1" applyAlignment="1" applyProtection="0">
      <alignment vertical="bottom"/>
    </xf>
    <xf numFmtId="0" fontId="2" borderId="8" applyNumberFormat="1" applyFont="1" applyFill="0" applyBorder="1" applyAlignment="1" applyProtection="0">
      <alignment vertical="bottom"/>
    </xf>
    <xf numFmtId="0" fontId="2" borderId="5" applyNumberFormat="1" applyFont="1" applyFill="0" applyBorder="1" applyAlignment="1" applyProtection="0">
      <alignment vertical="bottom"/>
    </xf>
    <xf numFmtId="0" fontId="2" borderId="6" applyNumberFormat="0" applyFont="1" applyFill="0" applyBorder="1" applyAlignment="1" applyProtection="0">
      <alignment vertical="bottom"/>
    </xf>
    <xf numFmtId="0" fontId="2" borderId="12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4" borderId="3" applyNumberFormat="1" applyFont="1" applyFill="0" applyBorder="1" applyAlignment="1" applyProtection="0">
      <alignment horizontal="center" vertical="bottom"/>
    </xf>
    <xf numFmtId="1" fontId="4" borderId="2" applyNumberFormat="1" applyFont="1" applyFill="0" applyBorder="1" applyAlignment="1" applyProtection="0">
      <alignment vertical="bottom"/>
    </xf>
    <xf numFmtId="0" fontId="2" borderId="11" applyNumberFormat="1" applyFont="1" applyFill="0" applyBorder="1" applyAlignment="1" applyProtection="0">
      <alignment vertical="bottom"/>
    </xf>
    <xf numFmtId="0" fontId="2" borderId="12" applyNumberFormat="1" applyFont="1" applyFill="0" applyBorder="1" applyAlignment="1" applyProtection="0">
      <alignment horizontal="center" vertical="bottom"/>
    </xf>
    <xf numFmtId="1" fontId="2" borderId="10" applyNumberFormat="1" applyFont="1" applyFill="0" applyBorder="1" applyAlignment="1" applyProtection="0">
      <alignment vertical="bottom"/>
    </xf>
    <xf numFmtId="0" fontId="2" borderId="4" applyNumberFormat="1" applyFont="1" applyFill="0" applyBorder="1" applyAlignment="1" applyProtection="0">
      <alignment horizontal="center" vertical="bottom"/>
    </xf>
    <xf numFmtId="0" fontId="2" borderId="7" applyNumberFormat="1" applyFont="1" applyFill="0" applyBorder="1" applyAlignment="1" applyProtection="0">
      <alignment vertical="bottom"/>
    </xf>
    <xf numFmtId="0" fontId="2" borderId="8" applyNumberFormat="1" applyFont="1" applyFill="0" applyBorder="1" applyAlignment="1" applyProtection="0">
      <alignment horizontal="center" vertical="bottom"/>
    </xf>
    <xf numFmtId="1" fontId="2" borderId="7" applyNumberFormat="1" applyFont="1" applyFill="0" applyBorder="1" applyAlignment="1" applyProtection="0">
      <alignment horizontal="center" vertical="bottom"/>
    </xf>
    <xf numFmtId="1" fontId="2" borderId="2" applyNumberFormat="1" applyFont="1" applyFill="0" applyBorder="1" applyAlignment="1" applyProtection="0">
      <alignment vertical="bottom"/>
    </xf>
    <xf numFmtId="1" fontId="2" borderId="6" applyNumberFormat="1" applyFont="1" applyFill="0" applyBorder="1" applyAlignment="1" applyProtection="0">
      <alignment vertical="bottom"/>
    </xf>
    <xf numFmtId="1" fontId="2" borderId="13" applyNumberFormat="1" applyFont="1" applyFill="0" applyBorder="1" applyAlignment="1" applyProtection="0">
      <alignment horizontal="center" vertical="bottom"/>
    </xf>
    <xf numFmtId="1" fontId="2" borderId="14" applyNumberFormat="1" applyFont="1" applyFill="0" applyBorder="1" applyAlignment="1" applyProtection="0">
      <alignment vertical="bottom"/>
    </xf>
    <xf numFmtId="0" fontId="2" borderId="10" applyNumberFormat="0" applyFont="1" applyFill="0" applyBorder="1" applyAlignment="1" applyProtection="0">
      <alignment vertical="bottom"/>
    </xf>
    <xf numFmtId="0" fontId="2" borderId="13" applyNumberFormat="0" applyFont="1" applyFill="0" applyBorder="1" applyAlignment="1" applyProtection="0">
      <alignment vertical="bottom"/>
    </xf>
    <xf numFmtId="1" fontId="2" borderId="13" applyNumberFormat="1" applyFont="1" applyFill="0" applyBorder="1" applyAlignment="1" applyProtection="0">
      <alignment vertical="bottom"/>
    </xf>
    <xf numFmtId="0" fontId="4" borderId="3" applyNumberFormat="1" applyFont="1" applyFill="0" applyBorder="1" applyAlignment="1" applyProtection="0">
      <alignment vertical="bottom"/>
    </xf>
    <xf numFmtId="0" fontId="4" borderId="12" applyNumberFormat="1" applyFont="1" applyFill="0" applyBorder="1" applyAlignment="1" applyProtection="0">
      <alignment horizontal="center" vertical="bottom"/>
    </xf>
    <xf numFmtId="0" fontId="4" borderId="10" applyNumberFormat="1" applyFont="1" applyFill="0" applyBorder="1" applyAlignment="1" applyProtection="0">
      <alignment horizontal="center" vertical="bottom"/>
    </xf>
    <xf numFmtId="1" fontId="4" borderId="12" applyNumberFormat="1" applyFont="1" applyFill="0" applyBorder="1" applyAlignment="1" applyProtection="0">
      <alignment horizontal="center" vertical="bottom"/>
    </xf>
    <xf numFmtId="60" fontId="2" borderId="2" applyNumberFormat="1" applyFont="1" applyFill="0" applyBorder="1" applyAlignment="1" applyProtection="0">
      <alignment horizontal="center" vertical="bottom"/>
    </xf>
    <xf numFmtId="60" fontId="2" borderId="4" applyNumberFormat="1" applyFont="1" applyFill="0" applyBorder="1" applyAlignment="1" applyProtection="0">
      <alignment horizontal="center" vertical="bottom"/>
    </xf>
    <xf numFmtId="60" fontId="2" borderId="3" applyNumberFormat="1" applyFont="1" applyFill="0" applyBorder="1" applyAlignment="1" applyProtection="0">
      <alignment horizontal="center" vertical="bottom"/>
    </xf>
    <xf numFmtId="59" fontId="2" borderId="7" applyNumberFormat="1" applyFont="1" applyFill="0" applyBorder="1" applyAlignment="1" applyProtection="0">
      <alignment horizontal="center" vertical="bottom"/>
    </xf>
    <xf numFmtId="60" fontId="2" borderId="6" applyNumberFormat="1" applyFont="1" applyFill="0" applyBorder="1" applyAlignment="1" applyProtection="0">
      <alignment horizontal="center" vertical="bottom"/>
    </xf>
    <xf numFmtId="60" fontId="2" borderId="8" applyNumberFormat="1" applyFont="1" applyFill="0" applyBorder="1" applyAlignment="1" applyProtection="0">
      <alignment horizontal="center" vertical="bottom"/>
    </xf>
    <xf numFmtId="1" fontId="2" borderId="8" applyNumberFormat="1" applyFont="1" applyFill="0" applyBorder="1" applyAlignment="1" applyProtection="0">
      <alignment vertical="bottom"/>
    </xf>
    <xf numFmtId="0" fontId="4" borderId="10" applyNumberFormat="1" applyFont="1" applyFill="0" applyBorder="1" applyAlignment="1" applyProtection="0">
      <alignment vertical="bottom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000000"/>
      <rgbColor rgb="ffc6efce"/>
      <rgbColor rgb="ff006100"/>
      <rgbColor rgb="ffffeb9c"/>
      <rgbColor rgb="ff9c65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F75"/>
  <sheetViews>
    <sheetView workbookViewId="0" showGridLines="0" defaultGridColor="1"/>
  </sheetViews>
  <sheetFormatPr defaultColWidth="6.625" defaultRowHeight="15" customHeight="1" outlineLevelRow="0" outlineLevelCol="0"/>
  <cols>
    <col min="1" max="1" width="7" style="1" customWidth="1"/>
    <col min="2" max="2" width="20.375" style="1" customWidth="1"/>
    <col min="3" max="3" width="5.625" style="1" customWidth="1"/>
    <col min="4" max="4" width="4.5" style="1" customWidth="1"/>
    <col min="5" max="5" width="4.5" style="1" customWidth="1"/>
    <col min="6" max="6" width="4.625" style="1" customWidth="1"/>
    <col min="7" max="7" width="4" style="1" customWidth="1"/>
    <col min="8" max="8" width="7" style="1" customWidth="1"/>
    <col min="9" max="9" width="4.5" style="1" customWidth="1"/>
    <col min="10" max="10" width="4.5" style="1" customWidth="1"/>
    <col min="11" max="11" width="4.625" style="1" customWidth="1"/>
    <col min="12" max="12" width="4" style="1" customWidth="1"/>
    <col min="13" max="13" width="7" style="1" customWidth="1"/>
    <col min="14" max="14" width="1.5" style="1" customWidth="1"/>
    <col min="15" max="15" width="1.5" style="1" customWidth="1"/>
    <col min="16" max="16" width="7" style="1" customWidth="1"/>
    <col min="17" max="17" width="1.5" style="1" customWidth="1"/>
    <col min="18" max="18" width="1.5" style="1" customWidth="1"/>
    <col min="19" max="19" width="1.5" style="1" customWidth="1"/>
    <col min="20" max="20" width="7" style="1" customWidth="1"/>
    <col min="21" max="21" width="1.5" style="1" customWidth="1"/>
    <col min="22" max="22" width="1.5" style="1" customWidth="1"/>
    <col min="23" max="23" width="8.375" style="1" customWidth="1"/>
    <col min="24" max="24" width="10.125" style="1" customWidth="1"/>
    <col min="25" max="25" width="2.625" style="1" customWidth="1"/>
    <col min="26" max="26" width="3" style="1" customWidth="1"/>
    <col min="27" max="27" width="1.5" style="1" customWidth="1"/>
    <col min="28" max="28" width="6.875" style="1" customWidth="1"/>
    <col min="29" max="29" width="9.625" style="1" customWidth="1"/>
    <col min="30" max="30" width="8.25" style="1" customWidth="1"/>
    <col min="31" max="31" width="11.625" style="1" customWidth="1"/>
    <col min="32" max="32" width="6.125" style="1" customWidth="1"/>
    <col min="33" max="256" width="6.625" style="1" customWidth="1"/>
  </cols>
  <sheetData>
    <row r="1" ht="30" customHeight="1">
      <c r="A1" t="s" s="2">
        <v>0</v>
      </c>
      <c r="B1" t="s" s="2">
        <v>1</v>
      </c>
      <c r="C1" t="s" s="2">
        <v>2</v>
      </c>
      <c r="D1" t="s" s="3">
        <v>3</v>
      </c>
      <c r="E1" s="4"/>
      <c r="F1" s="4"/>
      <c r="G1" s="4"/>
      <c r="H1" s="5"/>
      <c r="I1" t="s" s="3">
        <v>4</v>
      </c>
      <c r="J1" s="4"/>
      <c r="K1" s="4"/>
      <c r="L1" s="4"/>
      <c r="M1" s="5"/>
      <c r="N1" t="s" s="3">
        <v>5</v>
      </c>
      <c r="O1" s="4"/>
      <c r="P1" s="4"/>
      <c r="Q1" s="4"/>
      <c r="R1" s="4"/>
      <c r="S1" s="4"/>
      <c r="T1" s="5"/>
      <c r="U1" t="s" s="3">
        <v>6</v>
      </c>
      <c r="V1" s="4"/>
      <c r="W1" s="4"/>
      <c r="X1" s="4"/>
      <c r="Y1" s="4"/>
      <c r="Z1" s="4"/>
      <c r="AA1" s="4"/>
      <c r="AB1" s="4"/>
      <c r="AC1" s="5"/>
      <c r="AD1" t="s" s="3">
        <v>7</v>
      </c>
      <c r="AE1" s="4"/>
      <c r="AF1" t="s" s="6">
        <v>8</v>
      </c>
    </row>
    <row r="2" ht="17" customHeight="1">
      <c r="A2" s="7"/>
      <c r="B2" s="7"/>
      <c r="C2" s="8"/>
      <c r="D2" t="s" s="9">
        <v>9</v>
      </c>
      <c r="E2" t="s" s="10">
        <v>10</v>
      </c>
      <c r="F2" t="s" s="10">
        <v>11</v>
      </c>
      <c r="G2" t="s" s="10">
        <v>12</v>
      </c>
      <c r="H2" t="s" s="11">
        <v>13</v>
      </c>
      <c r="I2" t="s" s="9">
        <v>9</v>
      </c>
      <c r="J2" t="s" s="10">
        <v>10</v>
      </c>
      <c r="K2" t="s" s="10">
        <v>11</v>
      </c>
      <c r="L2" t="s" s="10">
        <v>12</v>
      </c>
      <c r="M2" t="s" s="11">
        <v>13</v>
      </c>
      <c r="N2" s="12"/>
      <c r="O2" s="13"/>
      <c r="P2" s="13"/>
      <c r="Q2" s="13"/>
      <c r="R2" s="13"/>
      <c r="S2" s="13"/>
      <c r="T2" s="14"/>
      <c r="U2" s="12"/>
      <c r="V2" s="13"/>
      <c r="W2" s="13"/>
      <c r="X2" s="13"/>
      <c r="Y2" s="13"/>
      <c r="Z2" s="13"/>
      <c r="AA2" s="13"/>
      <c r="AB2" s="13"/>
      <c r="AC2" s="15"/>
      <c r="AD2" t="s" s="9">
        <v>14</v>
      </c>
      <c r="AE2" t="s" s="10">
        <v>15</v>
      </c>
      <c r="AF2" s="16"/>
    </row>
    <row r="3" ht="17" customHeight="1">
      <c r="A3" t="s" s="17">
        <v>16</v>
      </c>
      <c r="B3" t="s" s="18">
        <v>17</v>
      </c>
      <c r="C3" t="s" s="19">
        <v>18</v>
      </c>
      <c r="D3" s="20"/>
      <c r="E3" s="20"/>
      <c r="F3" s="21">
        <v>3</v>
      </c>
      <c r="G3" s="20"/>
      <c r="H3" s="20"/>
      <c r="I3" s="20"/>
      <c r="J3" s="20"/>
      <c r="K3" s="20"/>
      <c r="L3" s="20"/>
      <c r="M3" s="20"/>
      <c r="N3" s="20"/>
      <c r="O3" s="13"/>
      <c r="P3" s="13"/>
      <c r="Q3" s="13"/>
      <c r="R3" s="13"/>
      <c r="S3" s="13"/>
      <c r="T3" s="14"/>
      <c r="U3" s="19">
        <v>1</v>
      </c>
      <c r="V3" t="s" s="22">
        <f>IF(ISBLANK(U3),"","x")</f>
        <v>19</v>
      </c>
      <c r="W3" t="s" s="23">
        <v>20</v>
      </c>
      <c r="X3" s="13"/>
      <c r="Y3" s="13"/>
      <c r="Z3" s="13"/>
      <c r="AA3" t="s" s="22">
        <f>IF(ISBLANK(Z3),"","x")</f>
      </c>
      <c r="AB3" s="13"/>
      <c r="AC3" s="24"/>
      <c r="AD3" s="19">
        <f>SUM(D3:H3)</f>
        <v>3</v>
      </c>
      <c r="AE3" s="25">
        <v>17.45454545454545</v>
      </c>
      <c r="AF3" s="20"/>
    </row>
    <row r="4" ht="17" customHeight="1">
      <c r="A4" t="s" s="26">
        <v>16</v>
      </c>
      <c r="B4" t="s" s="27">
        <v>21</v>
      </c>
      <c r="C4" t="s" s="28">
        <v>18</v>
      </c>
      <c r="D4" s="13"/>
      <c r="E4" s="22">
        <v>1</v>
      </c>
      <c r="F4" s="13"/>
      <c r="G4" s="22">
        <v>1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4"/>
      <c r="U4" s="28">
        <v>1</v>
      </c>
      <c r="V4" t="s" s="22">
        <f>IF(ISBLANK(U4),"","x")</f>
        <v>19</v>
      </c>
      <c r="W4" t="s" s="23">
        <v>20</v>
      </c>
      <c r="X4" s="13"/>
      <c r="Y4" s="13"/>
      <c r="Z4" s="13"/>
      <c r="AA4" t="s" s="22">
        <f>IF(ISBLANK(Z4),"","x")</f>
      </c>
      <c r="AB4" s="13"/>
      <c r="AC4" s="14"/>
      <c r="AD4" s="28">
        <f>SUM(D4:H4)</f>
        <v>2</v>
      </c>
      <c r="AE4" s="29">
        <v>14.72727272727273</v>
      </c>
      <c r="AF4" s="13"/>
    </row>
    <row r="5" ht="17" customHeight="1">
      <c r="A5" t="s" s="26">
        <v>16</v>
      </c>
      <c r="B5" t="s" s="27">
        <v>22</v>
      </c>
      <c r="C5" t="s" s="28">
        <v>18</v>
      </c>
      <c r="D5" s="13"/>
      <c r="E5" s="22">
        <v>1</v>
      </c>
      <c r="F5" s="22">
        <v>1</v>
      </c>
      <c r="G5" s="22">
        <v>1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4"/>
      <c r="U5" s="28">
        <v>2</v>
      </c>
      <c r="V5" t="s" s="22">
        <f>IF(ISBLANK(U5),"","x")</f>
        <v>19</v>
      </c>
      <c r="W5" t="s" s="23">
        <v>23</v>
      </c>
      <c r="X5" s="13"/>
      <c r="Y5" s="13"/>
      <c r="Z5" s="13"/>
      <c r="AA5" t="s" s="22">
        <f>IF(ISBLANK(Z5),"","x")</f>
      </c>
      <c r="AB5" s="13"/>
      <c r="AC5" s="14"/>
      <c r="AD5" s="28">
        <f>SUM(D5:H5)</f>
        <v>3</v>
      </c>
      <c r="AE5" s="29">
        <v>14.72727272727273</v>
      </c>
      <c r="AF5" s="13"/>
    </row>
    <row r="6" ht="17" customHeight="1">
      <c r="A6" t="s" s="26">
        <v>16</v>
      </c>
      <c r="B6" t="s" s="27">
        <v>24</v>
      </c>
      <c r="C6" t="s" s="26">
        <v>18</v>
      </c>
      <c r="D6" s="28">
        <v>3</v>
      </c>
      <c r="E6" s="13"/>
      <c r="F6" s="22">
        <v>1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4"/>
      <c r="U6" s="28">
        <v>2</v>
      </c>
      <c r="V6" t="s" s="22">
        <f>IF(ISBLANK(U6),"","x")</f>
        <v>19</v>
      </c>
      <c r="W6" t="s" s="23">
        <v>23</v>
      </c>
      <c r="X6" s="13"/>
      <c r="Y6" s="13"/>
      <c r="Z6" s="13"/>
      <c r="AA6" t="s" s="22">
        <f>IF(ISBLANK(Z6),"","x")</f>
      </c>
      <c r="AB6" s="13"/>
      <c r="AC6" s="14"/>
      <c r="AD6" s="28">
        <f>SUM(D6:H6)</f>
        <v>4</v>
      </c>
      <c r="AE6" s="29">
        <v>12.36363636363636</v>
      </c>
      <c r="AF6" s="13"/>
    </row>
    <row r="7" ht="17" customHeight="1">
      <c r="A7" t="s" s="26">
        <v>16</v>
      </c>
      <c r="B7" t="s" s="27">
        <v>25</v>
      </c>
      <c r="C7" t="s" s="28">
        <v>18</v>
      </c>
      <c r="D7" s="13"/>
      <c r="E7" s="13"/>
      <c r="F7" s="22">
        <v>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4"/>
      <c r="U7" s="28">
        <v>1</v>
      </c>
      <c r="V7" t="s" s="22">
        <f>IF(ISBLANK(U7),"","x")</f>
        <v>19</v>
      </c>
      <c r="W7" t="s" s="23">
        <v>26</v>
      </c>
      <c r="X7" s="13"/>
      <c r="Y7" s="13"/>
      <c r="Z7" s="22">
        <v>1</v>
      </c>
      <c r="AA7" t="s" s="22">
        <f>IF(ISBLANK(Z7),"","x")</f>
        <v>19</v>
      </c>
      <c r="AB7" t="s" s="23">
        <v>27</v>
      </c>
      <c r="AC7" s="14"/>
      <c r="AD7" s="28">
        <f>SUM(D7:H7)</f>
        <v>3</v>
      </c>
      <c r="AE7" s="29">
        <v>13.09090909090909</v>
      </c>
      <c r="AF7" s="13"/>
    </row>
    <row r="8" ht="17" customHeight="1">
      <c r="A8" t="s" s="26">
        <v>16</v>
      </c>
      <c r="B8" t="s" s="27">
        <v>28</v>
      </c>
      <c r="C8" t="s" s="28">
        <v>18</v>
      </c>
      <c r="D8" s="13"/>
      <c r="E8" s="22">
        <v>2</v>
      </c>
      <c r="F8" s="22">
        <v>1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4"/>
      <c r="U8" s="28">
        <v>1</v>
      </c>
      <c r="V8" t="s" s="22">
        <f>IF(ISBLANK(U8),"","x")</f>
        <v>19</v>
      </c>
      <c r="W8" t="s" s="23">
        <v>26</v>
      </c>
      <c r="X8" s="13"/>
      <c r="Y8" s="13"/>
      <c r="Z8" s="22">
        <v>1</v>
      </c>
      <c r="AA8" t="s" s="22">
        <v>19</v>
      </c>
      <c r="AB8" t="s" s="23">
        <v>20</v>
      </c>
      <c r="AC8" s="14"/>
      <c r="AD8" s="28">
        <f>SUM(D8:H8)</f>
        <v>3</v>
      </c>
      <c r="AE8" s="29">
        <v>17.45454545454545</v>
      </c>
      <c r="AF8" s="13"/>
    </row>
    <row r="9" ht="17" customHeight="1">
      <c r="A9" t="s" s="26">
        <v>16</v>
      </c>
      <c r="B9" t="s" s="27">
        <v>29</v>
      </c>
      <c r="C9" t="s" s="26">
        <v>18</v>
      </c>
      <c r="D9" s="28">
        <v>2</v>
      </c>
      <c r="E9" s="22">
        <v>1</v>
      </c>
      <c r="F9" s="22">
        <v>1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4"/>
      <c r="U9" s="28">
        <v>2</v>
      </c>
      <c r="V9" t="s" s="22">
        <f>IF(ISBLANK(U9),"","x")</f>
        <v>19</v>
      </c>
      <c r="W9" t="s" s="23">
        <v>23</v>
      </c>
      <c r="X9" s="13"/>
      <c r="Y9" s="13"/>
      <c r="Z9" s="13"/>
      <c r="AA9" s="13"/>
      <c r="AB9" s="13"/>
      <c r="AC9" s="14"/>
      <c r="AD9" s="28">
        <f>SUM(D9:H9)</f>
        <v>4</v>
      </c>
      <c r="AE9" s="29">
        <v>14.06060606060606</v>
      </c>
      <c r="AF9" s="13"/>
    </row>
    <row r="10" ht="17" customHeight="1">
      <c r="A10" t="s" s="26">
        <v>16</v>
      </c>
      <c r="B10" t="s" s="27">
        <v>30</v>
      </c>
      <c r="C10" t="s" s="26">
        <v>18</v>
      </c>
      <c r="D10" s="28">
        <v>2</v>
      </c>
      <c r="E10" s="22">
        <v>2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4"/>
      <c r="U10" s="28">
        <v>1</v>
      </c>
      <c r="V10" t="s" s="22">
        <f>IF(ISBLANK(U10),"","x")</f>
        <v>19</v>
      </c>
      <c r="W10" t="s" s="23">
        <v>20</v>
      </c>
      <c r="X10" s="13"/>
      <c r="Y10" s="13"/>
      <c r="Z10" s="13"/>
      <c r="AA10" s="13"/>
      <c r="AB10" s="13"/>
      <c r="AC10" s="14"/>
      <c r="AD10" s="28">
        <f>SUM(D10:H10)</f>
        <v>4</v>
      </c>
      <c r="AE10" s="29">
        <v>18.42424242424242</v>
      </c>
      <c r="AF10" s="13"/>
    </row>
    <row r="11" ht="17" customHeight="1">
      <c r="A11" t="s" s="26">
        <v>16</v>
      </c>
      <c r="B11" t="s" s="27">
        <v>31</v>
      </c>
      <c r="C11" t="s" s="26">
        <v>18</v>
      </c>
      <c r="D11" s="28">
        <v>5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4"/>
      <c r="U11" s="28">
        <v>1</v>
      </c>
      <c r="V11" t="s" s="22">
        <f>IF(ISBLANK(U11),"","x")</f>
        <v>19</v>
      </c>
      <c r="W11" t="s" s="23">
        <v>26</v>
      </c>
      <c r="X11" s="13"/>
      <c r="Y11" s="13"/>
      <c r="Z11" s="13"/>
      <c r="AA11" t="s" s="22">
        <f>IF(ISBLANK(Z11),"","x")</f>
      </c>
      <c r="AB11" s="13"/>
      <c r="AC11" s="14"/>
      <c r="AD11" s="28">
        <f>SUM(D11:H11)</f>
        <v>5</v>
      </c>
      <c r="AE11" s="29">
        <v>13.33333333333333</v>
      </c>
      <c r="AF11" s="13"/>
    </row>
    <row r="12" ht="17" customHeight="1">
      <c r="A12" t="s" s="26">
        <v>16</v>
      </c>
      <c r="B12" t="s" s="27">
        <v>32</v>
      </c>
      <c r="C12" t="s" s="26">
        <v>18</v>
      </c>
      <c r="D12" s="28">
        <v>3</v>
      </c>
      <c r="E12" s="13"/>
      <c r="F12" s="22">
        <v>2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4"/>
      <c r="U12" s="28">
        <v>1</v>
      </c>
      <c r="V12" t="s" s="22">
        <v>19</v>
      </c>
      <c r="W12" t="s" s="23">
        <v>26</v>
      </c>
      <c r="X12" s="13"/>
      <c r="Y12" s="13"/>
      <c r="Z12" s="13"/>
      <c r="AA12" s="13"/>
      <c r="AB12" s="13"/>
      <c r="AC12" s="14"/>
      <c r="AD12" s="28">
        <f>SUM(D12:H12)</f>
        <v>5</v>
      </c>
      <c r="AE12" s="29">
        <v>16.72727272727273</v>
      </c>
      <c r="AF12" s="13"/>
    </row>
    <row r="13" ht="17" customHeight="1">
      <c r="A13" t="s" s="26">
        <v>16</v>
      </c>
      <c r="B13" t="s" s="27">
        <v>33</v>
      </c>
      <c r="C13" t="s" s="26">
        <v>18</v>
      </c>
      <c r="D13" s="28">
        <v>2</v>
      </c>
      <c r="E13" s="13"/>
      <c r="F13" s="13"/>
      <c r="G13" s="22">
        <v>1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4"/>
      <c r="U13" s="28">
        <v>1</v>
      </c>
      <c r="V13" t="s" s="22">
        <v>19</v>
      </c>
      <c r="W13" t="s" s="23">
        <v>23</v>
      </c>
      <c r="X13" s="13"/>
      <c r="Y13" s="13"/>
      <c r="Z13" s="22">
        <v>1</v>
      </c>
      <c r="AA13" t="s" s="22">
        <v>19</v>
      </c>
      <c r="AB13" t="s" s="23">
        <v>27</v>
      </c>
      <c r="AC13" s="14"/>
      <c r="AD13" s="28">
        <f>SUM(D13:H13)</f>
        <v>3</v>
      </c>
      <c r="AE13" s="29">
        <v>11.33333333333333</v>
      </c>
      <c r="AF13" s="13"/>
    </row>
    <row r="14" ht="17" customHeight="1">
      <c r="A14" t="s" s="26">
        <v>16</v>
      </c>
      <c r="B14" t="s" s="27">
        <v>34</v>
      </c>
      <c r="C14" t="s" s="28">
        <v>18</v>
      </c>
      <c r="D14" s="13"/>
      <c r="E14" s="22">
        <v>2</v>
      </c>
      <c r="F14" s="13"/>
      <c r="G14" s="22">
        <v>2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4"/>
      <c r="AD14" s="28">
        <f>SUM(D14:H14)</f>
        <v>4</v>
      </c>
      <c r="AE14" s="29">
        <v>20.72727272727273</v>
      </c>
      <c r="AF14" s="13"/>
    </row>
    <row r="15" ht="17" customHeight="1">
      <c r="A15" t="s" s="26">
        <v>16</v>
      </c>
      <c r="B15" t="s" s="27">
        <v>35</v>
      </c>
      <c r="C15" t="s" s="26">
        <v>18</v>
      </c>
      <c r="D15" s="28">
        <v>2</v>
      </c>
      <c r="E15" s="13"/>
      <c r="F15" s="13"/>
      <c r="G15" s="22">
        <v>1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4"/>
      <c r="U15" s="28">
        <v>1</v>
      </c>
      <c r="V15" t="s" s="22">
        <v>19</v>
      </c>
      <c r="W15" t="s" s="23">
        <v>26</v>
      </c>
      <c r="X15" s="13"/>
      <c r="Y15" s="13"/>
      <c r="Z15" s="22">
        <v>1</v>
      </c>
      <c r="AA15" t="s" s="22">
        <v>19</v>
      </c>
      <c r="AB15" t="s" s="23">
        <v>27</v>
      </c>
      <c r="AC15" s="14"/>
      <c r="AD15" s="28">
        <f>SUM(D15:H15)</f>
        <v>3</v>
      </c>
      <c r="AE15" s="29">
        <v>11.33333333333333</v>
      </c>
      <c r="AF15" s="13"/>
    </row>
    <row r="16" ht="17" customHeight="1">
      <c r="A16" t="s" s="26">
        <v>16</v>
      </c>
      <c r="B16" t="s" s="27">
        <v>36</v>
      </c>
      <c r="C16" t="s" s="28">
        <v>18</v>
      </c>
      <c r="D16" s="13"/>
      <c r="E16" s="22">
        <v>2</v>
      </c>
      <c r="F16" s="22">
        <v>1</v>
      </c>
      <c r="G16" s="22">
        <v>1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4"/>
      <c r="U16" s="28">
        <v>1</v>
      </c>
      <c r="V16" t="s" s="22">
        <v>19</v>
      </c>
      <c r="W16" t="s" s="23">
        <v>23</v>
      </c>
      <c r="X16" s="13"/>
      <c r="Y16" s="13"/>
      <c r="Z16" s="13"/>
      <c r="AA16" s="13"/>
      <c r="AB16" s="13"/>
      <c r="AC16" s="14"/>
      <c r="AD16" s="28">
        <f>SUM(D16:H16)</f>
        <v>4</v>
      </c>
      <c r="AE16" s="29">
        <v>19.09090909090909</v>
      </c>
      <c r="AF16" s="13"/>
    </row>
    <row r="17" ht="17" customHeight="1">
      <c r="A17" t="s" s="26">
        <v>16</v>
      </c>
      <c r="B17" t="s" s="27">
        <v>37</v>
      </c>
      <c r="C17" t="s" s="28">
        <v>18</v>
      </c>
      <c r="D17" s="13"/>
      <c r="E17" s="22">
        <v>1</v>
      </c>
      <c r="F17" s="22">
        <v>2</v>
      </c>
      <c r="G17" s="22">
        <v>1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4"/>
      <c r="U17" s="28">
        <v>1</v>
      </c>
      <c r="V17" t="s" s="22">
        <v>19</v>
      </c>
      <c r="W17" t="s" s="23">
        <v>26</v>
      </c>
      <c r="X17" s="30"/>
      <c r="Y17" s="13"/>
      <c r="Z17" s="13"/>
      <c r="AA17" s="13"/>
      <c r="AB17" s="13"/>
      <c r="AC17" s="14"/>
      <c r="AD17" s="28">
        <f>SUM(D17:H17)</f>
        <v>4</v>
      </c>
      <c r="AE17" s="29">
        <v>19.09090909090909</v>
      </c>
      <c r="AF17" s="13"/>
    </row>
    <row r="18" ht="17" customHeight="1">
      <c r="A18" t="s" s="26">
        <v>16</v>
      </c>
      <c r="B18" t="s" s="27">
        <v>38</v>
      </c>
      <c r="C18" t="s" s="28">
        <v>18</v>
      </c>
      <c r="D18" s="13"/>
      <c r="E18" s="13"/>
      <c r="F18" s="13"/>
      <c r="G18" s="22">
        <v>3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4"/>
      <c r="U18" s="28">
        <v>1</v>
      </c>
      <c r="V18" t="s" s="22">
        <v>19</v>
      </c>
      <c r="W18" t="s" s="23">
        <v>20</v>
      </c>
      <c r="X18" s="13"/>
      <c r="Y18" s="13"/>
      <c r="Z18" s="13"/>
      <c r="AA18" s="13"/>
      <c r="AB18" s="13"/>
      <c r="AC18" s="14"/>
      <c r="AD18" s="28">
        <f>SUM(D18:H18)</f>
        <v>3</v>
      </c>
      <c r="AE18" s="31">
        <v>22.36363636363636</v>
      </c>
      <c r="AF18" s="28">
        <v>1</v>
      </c>
    </row>
    <row r="19" ht="17" customHeight="1">
      <c r="A19" t="s" s="26">
        <v>16</v>
      </c>
      <c r="B19" t="s" s="27">
        <v>39</v>
      </c>
      <c r="C19" t="s" s="26">
        <v>18</v>
      </c>
      <c r="D19" s="28">
        <v>3</v>
      </c>
      <c r="E19" s="22">
        <v>3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4"/>
      <c r="AD19" s="28">
        <f>SUM(D19:H19)</f>
        <v>6</v>
      </c>
      <c r="AE19" s="29">
        <v>21.09090909090909</v>
      </c>
      <c r="AF19" s="13"/>
    </row>
    <row r="20" ht="17" customHeight="1">
      <c r="A20" t="s" s="26">
        <v>16</v>
      </c>
      <c r="B20" t="s" s="27">
        <v>40</v>
      </c>
      <c r="C20" t="s" s="28">
        <v>18</v>
      </c>
      <c r="D20" s="13"/>
      <c r="E20" s="13"/>
      <c r="F20" s="22">
        <v>3</v>
      </c>
      <c r="G20" s="22">
        <v>1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4"/>
      <c r="U20" s="28">
        <v>1</v>
      </c>
      <c r="V20" t="s" s="22">
        <v>19</v>
      </c>
      <c r="W20" t="s" s="23">
        <v>20</v>
      </c>
      <c r="X20" s="13"/>
      <c r="Y20" s="13"/>
      <c r="Z20" s="13"/>
      <c r="AA20" s="13"/>
      <c r="AB20" s="13"/>
      <c r="AC20" s="14"/>
      <c r="AD20" s="28">
        <f>SUM(D20:H20)</f>
        <v>4</v>
      </c>
      <c r="AE20" s="29">
        <v>23.45454545454545</v>
      </c>
      <c r="AF20" s="13"/>
    </row>
    <row r="21" ht="17" customHeight="1">
      <c r="A21" t="s" s="26">
        <v>16</v>
      </c>
      <c r="B21" t="s" s="27">
        <v>41</v>
      </c>
      <c r="C21" t="s" s="28">
        <v>18</v>
      </c>
      <c r="D21" s="13"/>
      <c r="E21" s="22">
        <v>2</v>
      </c>
      <c r="F21" s="22">
        <v>2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4"/>
      <c r="U21" s="28">
        <v>1</v>
      </c>
      <c r="V21" t="s" s="22">
        <v>19</v>
      </c>
      <c r="W21" t="s" s="23">
        <v>42</v>
      </c>
      <c r="X21" s="13"/>
      <c r="Y21" t="s" s="22">
        <v>43</v>
      </c>
      <c r="Z21" s="22">
        <v>1</v>
      </c>
      <c r="AA21" t="s" s="22">
        <v>19</v>
      </c>
      <c r="AB21" t="s" s="23">
        <v>44</v>
      </c>
      <c r="AC21" s="14"/>
      <c r="AD21" s="28">
        <f>SUM(D21:H21)</f>
        <v>4</v>
      </c>
      <c r="AE21" s="31">
        <v>17.45454545454545</v>
      </c>
      <c r="AF21" s="28">
        <v>1</v>
      </c>
    </row>
    <row r="22" ht="17" customHeight="1">
      <c r="A22" t="s" s="26">
        <v>16</v>
      </c>
      <c r="B22" t="s" s="27">
        <v>45</v>
      </c>
      <c r="C22" t="s" s="26">
        <v>18</v>
      </c>
      <c r="D22" s="28">
        <v>4</v>
      </c>
      <c r="E22" s="22">
        <v>3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4"/>
      <c r="AD22" s="28">
        <f>SUM(D22:H22)</f>
        <v>7</v>
      </c>
      <c r="AE22" s="29">
        <v>23.75757575757576</v>
      </c>
      <c r="AF22" s="13"/>
    </row>
    <row r="23" ht="17" customHeight="1">
      <c r="A23" t="s" s="26">
        <v>16</v>
      </c>
      <c r="B23" t="s" s="27">
        <v>46</v>
      </c>
      <c r="C23" t="s" s="26">
        <v>18</v>
      </c>
      <c r="D23" s="28">
        <v>2</v>
      </c>
      <c r="E23" s="22">
        <v>1</v>
      </c>
      <c r="F23" s="22">
        <v>1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4"/>
      <c r="U23" s="28">
        <v>1</v>
      </c>
      <c r="V23" t="s" s="22">
        <v>19</v>
      </c>
      <c r="W23" t="s" s="23">
        <v>47</v>
      </c>
      <c r="X23" s="13"/>
      <c r="Y23" s="13"/>
      <c r="Z23" s="13"/>
      <c r="AA23" s="13"/>
      <c r="AB23" s="13"/>
      <c r="AC23" s="14"/>
      <c r="AD23" s="28">
        <f>SUM(D23:H23)</f>
        <v>4</v>
      </c>
      <c r="AE23" s="29">
        <v>14.06060606060606</v>
      </c>
      <c r="AF23" s="13"/>
    </row>
    <row r="24" ht="17" customHeight="1">
      <c r="A24" t="s" s="26">
        <v>16</v>
      </c>
      <c r="B24" t="s" s="27">
        <v>48</v>
      </c>
      <c r="C24" t="s" s="26">
        <v>18</v>
      </c>
      <c r="D24" s="28">
        <v>3</v>
      </c>
      <c r="E24" s="22">
        <v>2</v>
      </c>
      <c r="F24" s="22">
        <v>2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4"/>
      <c r="AD24" s="28">
        <f>SUM(D24:H24)</f>
        <v>7</v>
      </c>
      <c r="AE24" s="29">
        <v>25.45454545454545</v>
      </c>
      <c r="AF24" s="13"/>
    </row>
    <row r="25" ht="17" customHeight="1">
      <c r="A25" t="s" s="26">
        <v>16</v>
      </c>
      <c r="B25" t="s" s="27">
        <v>49</v>
      </c>
      <c r="C25" t="s" s="26">
        <v>18</v>
      </c>
      <c r="D25" s="28">
        <v>3</v>
      </c>
      <c r="E25" s="13"/>
      <c r="F25" s="22">
        <v>1</v>
      </c>
      <c r="G25" s="22">
        <v>1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4"/>
      <c r="U25" s="28">
        <v>1</v>
      </c>
      <c r="V25" t="s" s="22">
        <v>19</v>
      </c>
      <c r="W25" t="s" s="23">
        <v>26</v>
      </c>
      <c r="X25" s="13"/>
      <c r="Y25" s="13"/>
      <c r="Z25" s="13"/>
      <c r="AA25" s="13"/>
      <c r="AB25" s="13"/>
      <c r="AC25" s="14"/>
      <c r="AD25" s="28">
        <f>SUM(D25:H25)</f>
        <v>5</v>
      </c>
      <c r="AE25" s="31">
        <v>18.36363636363636</v>
      </c>
      <c r="AF25" s="28">
        <v>1</v>
      </c>
    </row>
    <row r="26" ht="17" customHeight="1">
      <c r="A26" t="s" s="26">
        <v>16</v>
      </c>
      <c r="B26" t="s" s="27">
        <v>50</v>
      </c>
      <c r="C26" t="s" s="26">
        <v>18</v>
      </c>
      <c r="D26" s="28">
        <v>2</v>
      </c>
      <c r="E26" s="22">
        <v>2</v>
      </c>
      <c r="F26" s="13"/>
      <c r="G26" s="22">
        <v>2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4"/>
      <c r="AD26" s="28">
        <f>SUM(D26:H26)</f>
        <v>6</v>
      </c>
      <c r="AE26" s="29">
        <v>26.06060606060606</v>
      </c>
      <c r="AF26" s="13"/>
    </row>
    <row r="27" ht="17" customHeight="1">
      <c r="A27" t="s" s="26">
        <v>16</v>
      </c>
      <c r="B27" t="s" s="27">
        <v>51</v>
      </c>
      <c r="C27" t="s" s="26">
        <v>18</v>
      </c>
      <c r="D27" s="28">
        <v>2</v>
      </c>
      <c r="E27" s="13"/>
      <c r="F27" s="13"/>
      <c r="G27" s="22">
        <v>2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4"/>
      <c r="U27" s="28">
        <v>2</v>
      </c>
      <c r="V27" t="s" s="22">
        <v>19</v>
      </c>
      <c r="W27" t="s" s="23">
        <v>20</v>
      </c>
      <c r="X27" s="13"/>
      <c r="Y27" s="13"/>
      <c r="Z27" s="13"/>
      <c r="AA27" s="13"/>
      <c r="AB27" s="13"/>
      <c r="AC27" s="14"/>
      <c r="AD27" s="28">
        <f>SUM(D27:H27)</f>
        <v>4</v>
      </c>
      <c r="AE27" s="29">
        <v>26.06060606060606</v>
      </c>
      <c r="AF27" s="13"/>
    </row>
    <row r="28" ht="17" customHeight="1">
      <c r="A28" t="s" s="26">
        <v>16</v>
      </c>
      <c r="B28" t="s" s="27">
        <v>52</v>
      </c>
      <c r="C28" t="s" s="28">
        <v>53</v>
      </c>
      <c r="D28" s="13"/>
      <c r="E28" s="13"/>
      <c r="F28" s="22">
        <v>1</v>
      </c>
      <c r="G28" s="22">
        <v>3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4"/>
      <c r="AD28" s="28">
        <f>SUM(D28:H28)</f>
        <v>4</v>
      </c>
      <c r="AE28" s="29">
        <v>22.36363636363636</v>
      </c>
      <c r="AF28" s="13"/>
    </row>
    <row r="29" ht="17" customHeight="1">
      <c r="A29" t="s" s="26">
        <v>16</v>
      </c>
      <c r="B29" t="s" s="27">
        <v>54</v>
      </c>
      <c r="C29" t="s" s="26">
        <v>53</v>
      </c>
      <c r="D29" s="28">
        <v>5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4"/>
      <c r="U29" s="28">
        <v>2</v>
      </c>
      <c r="V29" t="s" s="22">
        <v>19</v>
      </c>
      <c r="W29" t="s" s="23">
        <v>23</v>
      </c>
      <c r="X29" s="13"/>
      <c r="Y29" s="13"/>
      <c r="Z29" s="13"/>
      <c r="AA29" s="13"/>
      <c r="AB29" s="13"/>
      <c r="AC29" s="14"/>
      <c r="AD29" s="28">
        <f>SUM(D29:H29)</f>
        <v>5</v>
      </c>
      <c r="AE29" s="29">
        <v>13.33333333333333</v>
      </c>
      <c r="AF29" s="13"/>
    </row>
    <row r="30" ht="17" customHeight="1">
      <c r="A30" t="s" s="26">
        <v>16</v>
      </c>
      <c r="B30" t="s" s="27">
        <v>55</v>
      </c>
      <c r="C30" t="s" s="26">
        <v>53</v>
      </c>
      <c r="D30" s="28">
        <v>2</v>
      </c>
      <c r="E30" s="22">
        <v>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4"/>
      <c r="U30" s="28">
        <v>1</v>
      </c>
      <c r="V30" t="s" s="22">
        <v>19</v>
      </c>
      <c r="W30" t="s" s="23">
        <v>26</v>
      </c>
      <c r="X30" s="13"/>
      <c r="Y30" s="13"/>
      <c r="Z30" s="13"/>
      <c r="AA30" s="13"/>
      <c r="AB30" s="13"/>
      <c r="AC30" s="14"/>
      <c r="AD30" s="28">
        <f>SUM(D30:H30)</f>
        <v>4</v>
      </c>
      <c r="AE30" s="29">
        <v>14.06060606060606</v>
      </c>
      <c r="AF30" s="13"/>
    </row>
    <row r="31" ht="17" customHeight="1">
      <c r="A31" t="s" s="26">
        <v>16</v>
      </c>
      <c r="B31" t="s" s="27">
        <v>56</v>
      </c>
      <c r="C31" t="s" s="28">
        <v>53</v>
      </c>
      <c r="D31" s="13"/>
      <c r="E31" s="22">
        <v>2</v>
      </c>
      <c r="F31" s="22">
        <v>2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4"/>
      <c r="U31" s="28">
        <v>1</v>
      </c>
      <c r="V31" t="s" s="22">
        <v>19</v>
      </c>
      <c r="W31" t="s" s="23">
        <v>23</v>
      </c>
      <c r="X31" s="13"/>
      <c r="Y31" s="13"/>
      <c r="Z31" s="13"/>
      <c r="AA31" s="13"/>
      <c r="AB31" s="13"/>
      <c r="AC31" s="14"/>
      <c r="AD31" s="28">
        <f>SUM(D31:H31)</f>
        <v>4</v>
      </c>
      <c r="AE31" s="29">
        <v>17.45454545454545</v>
      </c>
      <c r="AF31" s="13"/>
    </row>
    <row r="32" ht="17" customHeight="1">
      <c r="A32" t="s" s="26">
        <v>16</v>
      </c>
      <c r="B32" t="s" s="27">
        <v>57</v>
      </c>
      <c r="C32" t="s" s="26">
        <v>53</v>
      </c>
      <c r="D32" s="28">
        <v>1</v>
      </c>
      <c r="E32" s="13"/>
      <c r="F32" s="22">
        <v>1</v>
      </c>
      <c r="G32" s="22">
        <v>1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4"/>
      <c r="U32" s="28">
        <v>2</v>
      </c>
      <c r="V32" t="s" s="22">
        <v>19</v>
      </c>
      <c r="W32" t="s" s="23">
        <v>23</v>
      </c>
      <c r="X32" s="13"/>
      <c r="Y32" s="13"/>
      <c r="Z32" s="13"/>
      <c r="AA32" s="13"/>
      <c r="AB32" s="13"/>
      <c r="AC32" s="14"/>
      <c r="AD32" s="28">
        <f>SUM(D32:H32)</f>
        <v>3</v>
      </c>
      <c r="AE32" s="29">
        <v>13.03030303030303</v>
      </c>
      <c r="AF32" s="13"/>
    </row>
    <row r="33" ht="17" customHeight="1">
      <c r="A33" t="s" s="26">
        <v>16</v>
      </c>
      <c r="B33" t="s" s="27">
        <v>58</v>
      </c>
      <c r="C33" t="s" s="26">
        <v>53</v>
      </c>
      <c r="D33" s="28">
        <v>3</v>
      </c>
      <c r="E33" s="13"/>
      <c r="F33" s="22">
        <v>2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4"/>
      <c r="U33" s="28">
        <v>1</v>
      </c>
      <c r="V33" t="s" s="22">
        <v>19</v>
      </c>
      <c r="W33" t="s" s="23">
        <v>20</v>
      </c>
      <c r="X33" s="13"/>
      <c r="Y33" s="13"/>
      <c r="Z33" s="13"/>
      <c r="AA33" s="13"/>
      <c r="AB33" s="13"/>
      <c r="AC33" s="14"/>
      <c r="AD33" s="28">
        <f>SUM(D33:H33)</f>
        <v>5</v>
      </c>
      <c r="AE33" s="29">
        <v>21.09090909090909</v>
      </c>
      <c r="AF33" s="13"/>
    </row>
    <row r="34" ht="17" customHeight="1">
      <c r="A34" t="s" s="26">
        <v>16</v>
      </c>
      <c r="B34" t="s" s="27">
        <v>59</v>
      </c>
      <c r="C34" t="s" s="28">
        <v>53</v>
      </c>
      <c r="D34" s="13"/>
      <c r="E34" s="22">
        <v>2</v>
      </c>
      <c r="F34" s="22">
        <v>2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4"/>
      <c r="U34" s="28">
        <v>1</v>
      </c>
      <c r="V34" t="s" s="22">
        <v>19</v>
      </c>
      <c r="W34" t="s" s="23">
        <v>20</v>
      </c>
      <c r="X34" s="13"/>
      <c r="Y34" s="13"/>
      <c r="Z34" s="13"/>
      <c r="AA34" s="13"/>
      <c r="AB34" s="13"/>
      <c r="AC34" s="14"/>
      <c r="AD34" s="28">
        <f>SUM(D34:H34)</f>
        <v>4</v>
      </c>
      <c r="AE34" s="29">
        <v>21.81818181818182</v>
      </c>
      <c r="AF34" s="13"/>
    </row>
    <row r="35" ht="17" customHeight="1">
      <c r="A35" t="s" s="26">
        <v>16</v>
      </c>
      <c r="B35" t="s" s="27">
        <v>60</v>
      </c>
      <c r="C35" t="s" s="26">
        <v>53</v>
      </c>
      <c r="D35" s="28">
        <v>3</v>
      </c>
      <c r="E35" s="22">
        <v>2</v>
      </c>
      <c r="F35" s="13"/>
      <c r="G35" s="22">
        <v>1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4"/>
      <c r="AD35" s="28">
        <f>SUM(D35:H35)</f>
        <v>6</v>
      </c>
      <c r="AE35" s="29">
        <v>22.72727272727273</v>
      </c>
      <c r="AF35" s="13"/>
    </row>
    <row r="36" ht="17" customHeight="1">
      <c r="A36" t="s" s="26">
        <v>16</v>
      </c>
      <c r="B36" t="s" s="27">
        <v>61</v>
      </c>
      <c r="C36" t="s" s="26">
        <v>53</v>
      </c>
      <c r="D36" s="28">
        <v>2</v>
      </c>
      <c r="E36" s="13"/>
      <c r="F36" s="22">
        <v>1</v>
      </c>
      <c r="G36" s="22">
        <v>2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4"/>
      <c r="AD36" s="28">
        <f>SUM(D36:H36)</f>
        <v>5</v>
      </c>
      <c r="AE36" s="29">
        <v>21.6969696969697</v>
      </c>
      <c r="AF36" s="13"/>
    </row>
    <row r="37" ht="17" customHeight="1">
      <c r="A37" t="s" s="26">
        <v>62</v>
      </c>
      <c r="B37" t="s" s="27">
        <v>63</v>
      </c>
      <c r="C37" t="s" s="28">
        <v>18</v>
      </c>
      <c r="D37" s="13"/>
      <c r="E37" s="13"/>
      <c r="F37" s="13"/>
      <c r="G37" s="13"/>
      <c r="H37" s="13"/>
      <c r="I37" s="13"/>
      <c r="J37" s="13"/>
      <c r="K37" s="22">
        <v>2</v>
      </c>
      <c r="L37" s="22">
        <v>1</v>
      </c>
      <c r="M37" s="13"/>
      <c r="N37" s="13"/>
      <c r="O37" s="13"/>
      <c r="P37" s="13"/>
      <c r="Q37" s="13"/>
      <c r="R37" s="13"/>
      <c r="S37" s="13"/>
      <c r="T37" s="14"/>
      <c r="U37" s="28">
        <v>1</v>
      </c>
      <c r="V37" t="s" s="22">
        <v>19</v>
      </c>
      <c r="W37" t="s" s="23">
        <v>26</v>
      </c>
      <c r="X37" s="13"/>
      <c r="Y37" s="13"/>
      <c r="Z37" s="22">
        <v>1</v>
      </c>
      <c r="AA37" t="s" s="22">
        <v>19</v>
      </c>
      <c r="AB37" t="s" s="23">
        <v>27</v>
      </c>
      <c r="AC37" s="13"/>
      <c r="AD37" s="13"/>
      <c r="AE37" s="32"/>
      <c r="AF37" s="28">
        <v>1</v>
      </c>
    </row>
    <row r="38" ht="17" customHeight="1">
      <c r="A38" t="s" s="26">
        <v>62</v>
      </c>
      <c r="B38" t="s" s="27">
        <v>64</v>
      </c>
      <c r="C38" t="s" s="28">
        <v>18</v>
      </c>
      <c r="D38" s="13"/>
      <c r="E38" s="13"/>
      <c r="F38" s="13"/>
      <c r="G38" s="13"/>
      <c r="H38" s="13"/>
      <c r="I38" s="13"/>
      <c r="J38" s="22">
        <v>2</v>
      </c>
      <c r="K38" s="13"/>
      <c r="L38" s="22">
        <v>1</v>
      </c>
      <c r="M38" s="13"/>
      <c r="N38" s="13"/>
      <c r="O38" s="13"/>
      <c r="P38" s="13"/>
      <c r="Q38" s="13"/>
      <c r="R38" s="13"/>
      <c r="S38" s="13"/>
      <c r="T38" s="14"/>
      <c r="U38" s="28">
        <v>1</v>
      </c>
      <c r="V38" t="s" s="22">
        <f>IF(ISBLANK(U38),"","x")</f>
        <v>19</v>
      </c>
      <c r="W38" t="s" s="23">
        <v>26</v>
      </c>
      <c r="X38" s="13"/>
      <c r="Y38" s="13"/>
      <c r="Z38" s="22">
        <v>1</v>
      </c>
      <c r="AA38" t="s" s="22">
        <f>IF(ISBLANK(Z38),"","x")</f>
        <v>19</v>
      </c>
      <c r="AB38" t="s" s="23">
        <v>27</v>
      </c>
      <c r="AC38" s="13"/>
      <c r="AD38" s="13"/>
      <c r="AE38" s="32"/>
      <c r="AF38" s="28">
        <v>1</v>
      </c>
    </row>
    <row r="39" ht="17" customHeight="1">
      <c r="A39" t="s" s="26">
        <v>62</v>
      </c>
      <c r="B39" t="s" s="27">
        <v>65</v>
      </c>
      <c r="C39" t="s" s="28">
        <v>18</v>
      </c>
      <c r="D39" s="13"/>
      <c r="E39" s="13"/>
      <c r="F39" s="13"/>
      <c r="G39" s="13"/>
      <c r="H39" s="13"/>
      <c r="I39" s="13"/>
      <c r="J39" s="22">
        <v>2</v>
      </c>
      <c r="K39" s="13"/>
      <c r="L39" s="22">
        <v>1</v>
      </c>
      <c r="M39" s="22">
        <v>1</v>
      </c>
      <c r="N39" s="13"/>
      <c r="O39" s="13"/>
      <c r="P39" s="13"/>
      <c r="Q39" s="13"/>
      <c r="R39" s="13"/>
      <c r="S39" s="13"/>
      <c r="T39" s="14"/>
      <c r="U39" s="28">
        <v>2</v>
      </c>
      <c r="V39" t="s" s="22">
        <f>IF(ISBLANK(U39),"","x")</f>
        <v>19</v>
      </c>
      <c r="W39" t="s" s="23">
        <v>26</v>
      </c>
      <c r="X39" s="33"/>
      <c r="Y39" s="13"/>
      <c r="Z39" s="22">
        <v>2</v>
      </c>
      <c r="AA39" t="s" s="22">
        <v>19</v>
      </c>
      <c r="AB39" t="s" s="23">
        <v>10</v>
      </c>
      <c r="AC39" s="13"/>
      <c r="AD39" s="13"/>
      <c r="AE39" s="13"/>
      <c r="AF39" s="13"/>
    </row>
    <row r="40" ht="17" customHeight="1">
      <c r="A40" t="s" s="26">
        <v>62</v>
      </c>
      <c r="B40" t="s" s="27">
        <v>66</v>
      </c>
      <c r="C40" t="s" s="28">
        <v>18</v>
      </c>
      <c r="D40" s="13"/>
      <c r="E40" s="13"/>
      <c r="F40" s="13"/>
      <c r="G40" s="13"/>
      <c r="H40" s="14"/>
      <c r="I40" s="28">
        <v>2</v>
      </c>
      <c r="J40" s="13"/>
      <c r="K40" s="13"/>
      <c r="L40" s="22">
        <v>1</v>
      </c>
      <c r="M40" s="22">
        <v>1</v>
      </c>
      <c r="N40" s="13"/>
      <c r="O40" s="13"/>
      <c r="P40" s="13"/>
      <c r="Q40" s="13"/>
      <c r="R40" s="13"/>
      <c r="S40" s="13"/>
      <c r="T40" s="14"/>
      <c r="U40" s="28">
        <v>3</v>
      </c>
      <c r="V40" t="s" s="22">
        <v>19</v>
      </c>
      <c r="W40" t="s" s="23">
        <v>44</v>
      </c>
      <c r="X40" s="33"/>
      <c r="Y40" s="13"/>
      <c r="Z40" s="22">
        <v>1</v>
      </c>
      <c r="AA40" t="s" s="22">
        <v>19</v>
      </c>
      <c r="AB40" t="s" s="23">
        <v>26</v>
      </c>
      <c r="AC40" s="13"/>
      <c r="AD40" s="13"/>
      <c r="AE40" s="13"/>
      <c r="AF40" s="13"/>
    </row>
    <row r="41" ht="17" customHeight="1">
      <c r="A41" t="s" s="26">
        <v>62</v>
      </c>
      <c r="B41" t="s" s="27">
        <v>67</v>
      </c>
      <c r="C41" t="s" s="28">
        <v>18</v>
      </c>
      <c r="D41" s="13"/>
      <c r="E41" s="13"/>
      <c r="F41" s="13"/>
      <c r="G41" s="13"/>
      <c r="H41" s="13"/>
      <c r="I41" s="13"/>
      <c r="J41" s="13"/>
      <c r="K41" s="13"/>
      <c r="L41" s="13"/>
      <c r="M41" s="22">
        <v>3</v>
      </c>
      <c r="N41" s="13"/>
      <c r="O41" s="13"/>
      <c r="P41" s="13"/>
      <c r="Q41" s="13"/>
      <c r="R41" s="13"/>
      <c r="S41" s="13"/>
      <c r="T41" s="14"/>
      <c r="U41" s="28">
        <v>2</v>
      </c>
      <c r="V41" t="s" s="22">
        <f>IF(ISBLANK(U41),"","x")</f>
        <v>19</v>
      </c>
      <c r="W41" t="s" s="23">
        <v>23</v>
      </c>
      <c r="X41" s="33"/>
      <c r="Y41" s="13"/>
      <c r="Z41" s="22">
        <v>2</v>
      </c>
      <c r="AA41" t="s" s="22">
        <f>IF(ISBLANK(Z41),"","x")</f>
        <v>19</v>
      </c>
      <c r="AB41" t="s" s="23">
        <v>26</v>
      </c>
      <c r="AC41" s="13"/>
      <c r="AD41" s="13"/>
      <c r="AE41" s="13"/>
      <c r="AF41" s="13"/>
    </row>
    <row r="42" ht="17" customHeight="1">
      <c r="A42" t="s" s="26">
        <v>62</v>
      </c>
      <c r="B42" t="s" s="27">
        <v>68</v>
      </c>
      <c r="C42" t="s" s="28">
        <v>18</v>
      </c>
      <c r="D42" s="13"/>
      <c r="E42" s="13"/>
      <c r="F42" s="13"/>
      <c r="G42" s="13"/>
      <c r="H42" s="14"/>
      <c r="I42" s="28">
        <v>2</v>
      </c>
      <c r="J42" s="13"/>
      <c r="K42" s="22">
        <v>2</v>
      </c>
      <c r="L42" s="13"/>
      <c r="M42" s="22">
        <v>1</v>
      </c>
      <c r="N42" s="13"/>
      <c r="O42" s="13"/>
      <c r="P42" s="13"/>
      <c r="Q42" s="13"/>
      <c r="R42" s="13"/>
      <c r="S42" s="13"/>
      <c r="T42" s="14"/>
      <c r="U42" s="28">
        <v>1</v>
      </c>
      <c r="V42" t="s" s="22">
        <f>IF(ISBLANK(U42),"","x")</f>
        <v>19</v>
      </c>
      <c r="W42" t="s" s="23">
        <v>69</v>
      </c>
      <c r="X42" s="33"/>
      <c r="Y42" t="s" s="22">
        <v>70</v>
      </c>
      <c r="Z42" s="22">
        <v>1</v>
      </c>
      <c r="AA42" t="s" s="22">
        <f>IF(ISBLANK(Z42),"","x")</f>
        <v>19</v>
      </c>
      <c r="AB42" s="13"/>
      <c r="AC42" s="13"/>
      <c r="AD42" s="13"/>
      <c r="AE42" s="13"/>
      <c r="AF42" s="13"/>
    </row>
    <row r="43" ht="17" customHeight="1">
      <c r="A43" t="s" s="26">
        <v>62</v>
      </c>
      <c r="B43" t="s" s="27">
        <v>71</v>
      </c>
      <c r="C43" t="s" s="28">
        <v>18</v>
      </c>
      <c r="D43" s="13"/>
      <c r="E43" s="13"/>
      <c r="F43" s="13"/>
      <c r="G43" s="13"/>
      <c r="H43" s="14"/>
      <c r="I43" s="28">
        <v>2</v>
      </c>
      <c r="J43" s="22">
        <v>2</v>
      </c>
      <c r="K43" s="22">
        <v>2</v>
      </c>
      <c r="L43" s="13"/>
      <c r="M43" s="13"/>
      <c r="N43" s="13"/>
      <c r="O43" s="13"/>
      <c r="P43" s="13"/>
      <c r="Q43" s="13"/>
      <c r="R43" s="13"/>
      <c r="S43" s="13"/>
      <c r="T43" s="14"/>
      <c r="U43" s="28">
        <v>1</v>
      </c>
      <c r="V43" t="s" s="22">
        <f>IF(ISBLANK(U43),"","x")</f>
        <v>19</v>
      </c>
      <c r="W43" t="s" s="23">
        <v>72</v>
      </c>
      <c r="X43" s="33"/>
      <c r="Y43" t="s" s="22">
        <v>70</v>
      </c>
      <c r="Z43" s="22">
        <v>1</v>
      </c>
      <c r="AA43" t="s" s="22">
        <f>IF(ISBLANK(Z43),"","x")</f>
        <v>19</v>
      </c>
      <c r="AB43" s="13"/>
      <c r="AC43" s="13"/>
      <c r="AD43" s="13"/>
      <c r="AE43" s="13"/>
      <c r="AF43" s="13"/>
    </row>
    <row r="44" ht="17" customHeight="1">
      <c r="A44" t="s" s="26">
        <v>62</v>
      </c>
      <c r="B44" t="s" s="27">
        <v>73</v>
      </c>
      <c r="C44" t="s" s="28">
        <v>18</v>
      </c>
      <c r="D44" s="13"/>
      <c r="E44" s="13"/>
      <c r="F44" s="13"/>
      <c r="G44" s="13"/>
      <c r="H44" s="13"/>
      <c r="I44" s="13"/>
      <c r="J44" s="13"/>
      <c r="K44" s="22">
        <v>1</v>
      </c>
      <c r="L44" s="22">
        <v>1</v>
      </c>
      <c r="M44" s="22">
        <v>1</v>
      </c>
      <c r="N44" s="13"/>
      <c r="O44" s="13"/>
      <c r="P44" s="13"/>
      <c r="Q44" s="13"/>
      <c r="R44" s="13"/>
      <c r="S44" s="13"/>
      <c r="T44" s="14"/>
      <c r="U44" s="28">
        <v>3</v>
      </c>
      <c r="V44" t="s" s="22">
        <f>IF(ISBLANK(U44),"","x")</f>
        <v>19</v>
      </c>
      <c r="W44" t="s" s="23">
        <v>42</v>
      </c>
      <c r="X44" s="33"/>
      <c r="Y44" s="13"/>
      <c r="Z44" s="13"/>
      <c r="AA44" s="13"/>
      <c r="AB44" s="13"/>
      <c r="AC44" s="13"/>
      <c r="AD44" s="13"/>
      <c r="AE44" s="13"/>
      <c r="AF44" s="13"/>
    </row>
    <row r="45" ht="17" customHeight="1">
      <c r="A45" t="s" s="26">
        <v>62</v>
      </c>
      <c r="B45" t="s" s="27">
        <v>74</v>
      </c>
      <c r="C45" t="s" s="28">
        <v>18</v>
      </c>
      <c r="D45" s="13"/>
      <c r="E45" s="13"/>
      <c r="F45" s="13"/>
      <c r="G45" s="13"/>
      <c r="H45" s="13"/>
      <c r="I45" s="13"/>
      <c r="J45" s="22">
        <v>1</v>
      </c>
      <c r="K45" s="13"/>
      <c r="L45" s="22">
        <v>1</v>
      </c>
      <c r="M45" s="22">
        <v>1</v>
      </c>
      <c r="N45" s="13"/>
      <c r="O45" s="13"/>
      <c r="P45" s="13"/>
      <c r="Q45" s="13"/>
      <c r="R45" s="13"/>
      <c r="S45" s="13"/>
      <c r="T45" s="14"/>
      <c r="U45" s="28">
        <v>3</v>
      </c>
      <c r="V45" t="s" s="22">
        <f>IF(ISBLANK(U45),"","x")</f>
        <v>19</v>
      </c>
      <c r="W45" t="s" s="34">
        <v>44</v>
      </c>
      <c r="X45" s="35"/>
      <c r="Y45" s="13"/>
      <c r="Z45" s="13"/>
      <c r="AA45" t="s" s="22">
        <f>IF(ISBLANK(Z45),"","x")</f>
      </c>
      <c r="AB45" s="13"/>
      <c r="AC45" s="13"/>
      <c r="AD45" s="13"/>
      <c r="AE45" s="13"/>
      <c r="AF45" s="13"/>
    </row>
    <row r="46" ht="17" customHeight="1">
      <c r="A46" t="s" s="26">
        <v>62</v>
      </c>
      <c r="B46" t="s" s="36">
        <v>75</v>
      </c>
      <c r="C46" t="s" s="28">
        <v>18</v>
      </c>
      <c r="D46" s="13"/>
      <c r="E46" s="13"/>
      <c r="F46" s="13"/>
      <c r="G46" s="13"/>
      <c r="H46" s="14"/>
      <c r="I46" s="28">
        <v>4</v>
      </c>
      <c r="J46" s="13"/>
      <c r="K46" s="13"/>
      <c r="L46" s="13"/>
      <c r="M46" s="22">
        <v>1</v>
      </c>
      <c r="N46" s="13"/>
      <c r="O46" s="13"/>
      <c r="P46" s="13"/>
      <c r="Q46" s="13"/>
      <c r="R46" s="13"/>
      <c r="S46" s="13"/>
      <c r="T46" s="14"/>
      <c r="U46" s="28">
        <v>3</v>
      </c>
      <c r="V46" t="s" s="22">
        <f>IF(ISBLANK(U46),"","x")</f>
        <v>19</v>
      </c>
      <c r="W46" t="s" s="23">
        <v>20</v>
      </c>
      <c r="X46" s="33"/>
      <c r="Y46" s="13"/>
      <c r="Z46" s="13"/>
      <c r="AA46" s="13"/>
      <c r="AB46" s="13"/>
      <c r="AC46" s="13"/>
      <c r="AD46" s="13"/>
      <c r="AE46" s="13"/>
      <c r="AF46" s="13"/>
    </row>
    <row r="47" ht="17" customHeight="1">
      <c r="A47" t="s" s="26">
        <v>62</v>
      </c>
      <c r="B47" t="s" s="36">
        <v>76</v>
      </c>
      <c r="C47" t="s" s="28">
        <v>18</v>
      </c>
      <c r="D47" s="13"/>
      <c r="E47" s="13"/>
      <c r="F47" s="13"/>
      <c r="G47" s="13"/>
      <c r="H47" s="14"/>
      <c r="I47" s="28">
        <v>4</v>
      </c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4"/>
      <c r="U47" s="28">
        <v>2</v>
      </c>
      <c r="V47" t="s" s="22">
        <f>IF(ISBLANK(U47),"","x")</f>
        <v>19</v>
      </c>
      <c r="W47" t="s" s="23">
        <v>23</v>
      </c>
      <c r="X47" s="33"/>
      <c r="Y47" s="13"/>
      <c r="Z47" s="13"/>
      <c r="AA47" t="s" s="22">
        <f>IF(ISBLANK(Z47),"","x")</f>
      </c>
      <c r="AB47" s="13"/>
      <c r="AC47" s="13"/>
      <c r="AD47" s="13"/>
      <c r="AE47" s="13"/>
      <c r="AF47" s="13"/>
    </row>
    <row r="48" ht="17" customHeight="1">
      <c r="A48" t="s" s="26">
        <v>62</v>
      </c>
      <c r="B48" t="s" s="36">
        <v>77</v>
      </c>
      <c r="C48" t="s" s="28">
        <v>18</v>
      </c>
      <c r="D48" s="13"/>
      <c r="E48" s="13"/>
      <c r="F48" s="13"/>
      <c r="G48" s="13"/>
      <c r="H48" s="14"/>
      <c r="I48" s="28">
        <v>2</v>
      </c>
      <c r="J48" s="13"/>
      <c r="K48" s="22">
        <v>2</v>
      </c>
      <c r="L48" s="13"/>
      <c r="M48" s="13"/>
      <c r="N48" s="13"/>
      <c r="O48" s="13"/>
      <c r="P48" s="13"/>
      <c r="Q48" s="13"/>
      <c r="R48" s="13"/>
      <c r="S48" s="13"/>
      <c r="T48" s="14"/>
      <c r="U48" s="28">
        <v>2</v>
      </c>
      <c r="V48" t="s" s="22">
        <f>IF(ISBLANK(U48),"","x")</f>
        <v>19</v>
      </c>
      <c r="W48" t="s" s="23">
        <v>23</v>
      </c>
      <c r="X48" s="33"/>
      <c r="Y48" s="13"/>
      <c r="Z48" s="22">
        <v>1</v>
      </c>
      <c r="AA48" t="s" s="22">
        <f>IF(ISBLANK(Z48),"","x")</f>
        <v>19</v>
      </c>
      <c r="AB48" t="s" s="23">
        <v>26</v>
      </c>
      <c r="AC48" s="13"/>
      <c r="AD48" s="13"/>
      <c r="AE48" s="13"/>
      <c r="AF48" s="13"/>
    </row>
    <row r="49" ht="17" customHeight="1">
      <c r="A49" t="s" s="26">
        <v>78</v>
      </c>
      <c r="B49" t="s" s="36">
        <v>79</v>
      </c>
      <c r="C49" t="s" s="28">
        <v>18</v>
      </c>
      <c r="D49" s="13"/>
      <c r="E49" s="13"/>
      <c r="F49" s="13"/>
      <c r="G49" s="13"/>
      <c r="H49" s="14"/>
      <c r="I49" s="28">
        <v>12</v>
      </c>
      <c r="J49" s="13"/>
      <c r="K49" s="22">
        <v>10</v>
      </c>
      <c r="L49" s="13"/>
      <c r="M49" s="22">
        <v>6</v>
      </c>
      <c r="N49" s="13"/>
      <c r="O49" s="13"/>
      <c r="P49" s="13"/>
      <c r="Q49" s="13"/>
      <c r="R49" s="13"/>
      <c r="S49" s="13"/>
      <c r="T49" s="13"/>
      <c r="U49" s="13"/>
      <c r="V49" s="13"/>
      <c r="W49" t="s" s="23">
        <v>78</v>
      </c>
      <c r="X49" s="33"/>
      <c r="Y49" s="13"/>
      <c r="Z49" s="13"/>
      <c r="AA49" s="13"/>
      <c r="AB49" s="13"/>
      <c r="AC49" s="13"/>
      <c r="AD49" s="37"/>
      <c r="AE49" s="32"/>
      <c r="AF49" s="28">
        <v>1</v>
      </c>
    </row>
    <row r="50" ht="17" customHeight="1">
      <c r="A50" t="s" s="26">
        <v>78</v>
      </c>
      <c r="B50" t="s" s="36">
        <v>80</v>
      </c>
      <c r="C50" t="s" s="28">
        <v>18</v>
      </c>
      <c r="D50" s="13"/>
      <c r="E50" s="13"/>
      <c r="F50" s="13"/>
      <c r="G50" s="13"/>
      <c r="H50" s="13"/>
      <c r="I50" s="13"/>
      <c r="J50" s="22">
        <v>10</v>
      </c>
      <c r="K50" s="22">
        <v>10</v>
      </c>
      <c r="L50" s="13"/>
      <c r="M50" s="22">
        <v>6</v>
      </c>
      <c r="N50" s="13"/>
      <c r="O50" s="13"/>
      <c r="P50" s="13"/>
      <c r="Q50" s="13"/>
      <c r="R50" s="13"/>
      <c r="S50" s="13"/>
      <c r="T50" s="13"/>
      <c r="U50" s="13"/>
      <c r="V50" s="13"/>
      <c r="W50" t="s" s="23">
        <v>78</v>
      </c>
      <c r="X50" s="33"/>
      <c r="Y50" s="13"/>
      <c r="Z50" s="13"/>
      <c r="AA50" s="13"/>
      <c r="AB50" s="13"/>
      <c r="AC50" s="13"/>
      <c r="AD50" s="37"/>
      <c r="AE50" s="32"/>
      <c r="AF50" s="28">
        <v>1</v>
      </c>
    </row>
    <row r="51" ht="17" customHeight="1">
      <c r="A51" t="s" s="26">
        <v>78</v>
      </c>
      <c r="B51" t="s" s="27">
        <v>81</v>
      </c>
      <c r="C51" t="s" s="28">
        <v>18</v>
      </c>
      <c r="D51" s="13"/>
      <c r="E51" s="13"/>
      <c r="F51" s="13"/>
      <c r="G51" s="13"/>
      <c r="H51" s="14"/>
      <c r="I51" s="28">
        <v>12</v>
      </c>
      <c r="J51" s="22">
        <v>10</v>
      </c>
      <c r="K51" s="13"/>
      <c r="L51" s="13"/>
      <c r="M51" s="22">
        <v>6</v>
      </c>
      <c r="N51" s="13"/>
      <c r="O51" s="13"/>
      <c r="P51" s="13"/>
      <c r="Q51" s="13"/>
      <c r="R51" s="13"/>
      <c r="S51" s="13"/>
      <c r="T51" s="13"/>
      <c r="U51" s="13"/>
      <c r="V51" s="13"/>
      <c r="W51" t="s" s="23">
        <v>78</v>
      </c>
      <c r="X51" s="33"/>
      <c r="Y51" s="13"/>
      <c r="Z51" s="13"/>
      <c r="AA51" s="13"/>
      <c r="AB51" s="13"/>
      <c r="AC51" s="13"/>
      <c r="AD51" s="37"/>
      <c r="AE51" s="32"/>
      <c r="AF51" s="28">
        <v>1</v>
      </c>
    </row>
    <row r="52" ht="17" customHeight="1">
      <c r="A52" t="s" s="26">
        <v>78</v>
      </c>
      <c r="B52" t="s" s="36">
        <v>82</v>
      </c>
      <c r="C52" t="s" s="28">
        <v>18</v>
      </c>
      <c r="D52" s="13"/>
      <c r="E52" s="13"/>
      <c r="F52" s="13"/>
      <c r="G52" s="13"/>
      <c r="H52" s="13"/>
      <c r="I52" s="13"/>
      <c r="J52" s="13"/>
      <c r="K52" s="22">
        <v>10</v>
      </c>
      <c r="L52" s="22">
        <v>8</v>
      </c>
      <c r="M52" s="22">
        <v>6</v>
      </c>
      <c r="N52" s="13"/>
      <c r="O52" s="13"/>
      <c r="P52" s="13"/>
      <c r="Q52" s="13"/>
      <c r="R52" s="13"/>
      <c r="S52" s="13"/>
      <c r="T52" s="13"/>
      <c r="U52" s="13"/>
      <c r="V52" s="13"/>
      <c r="W52" t="s" s="23">
        <v>78</v>
      </c>
      <c r="X52" s="33"/>
      <c r="Y52" s="13"/>
      <c r="Z52" s="13"/>
      <c r="AA52" s="13"/>
      <c r="AB52" s="13"/>
      <c r="AC52" s="13"/>
      <c r="AD52" s="37"/>
      <c r="AE52" s="32"/>
      <c r="AF52" s="28">
        <v>2</v>
      </c>
    </row>
    <row r="53" ht="17" customHeight="1">
      <c r="A53" t="s" s="26">
        <v>78</v>
      </c>
      <c r="B53" t="s" s="27">
        <v>83</v>
      </c>
      <c r="C53" t="s" s="28">
        <v>18</v>
      </c>
      <c r="D53" s="13"/>
      <c r="E53" s="13"/>
      <c r="F53" s="13"/>
      <c r="G53" s="13"/>
      <c r="H53" s="13"/>
      <c r="I53" s="13"/>
      <c r="J53" s="22">
        <v>10</v>
      </c>
      <c r="K53" s="13"/>
      <c r="L53" s="22">
        <v>8</v>
      </c>
      <c r="M53" s="22">
        <v>6</v>
      </c>
      <c r="N53" s="13"/>
      <c r="O53" s="13"/>
      <c r="P53" s="13"/>
      <c r="Q53" s="13"/>
      <c r="R53" s="13"/>
      <c r="S53" s="13"/>
      <c r="T53" s="13"/>
      <c r="U53" s="13"/>
      <c r="V53" s="13"/>
      <c r="W53" t="s" s="23">
        <v>78</v>
      </c>
      <c r="X53" s="33"/>
      <c r="Y53" s="13"/>
      <c r="Z53" s="13"/>
      <c r="AA53" s="13"/>
      <c r="AB53" s="13"/>
      <c r="AC53" s="13"/>
      <c r="AD53" s="37"/>
      <c r="AE53" s="32"/>
      <c r="AF53" s="28">
        <v>2</v>
      </c>
    </row>
    <row r="54" ht="17" customHeight="1">
      <c r="A54" t="s" s="26">
        <v>62</v>
      </c>
      <c r="B54" t="s" s="27">
        <v>84</v>
      </c>
      <c r="C54" t="s" s="28">
        <v>53</v>
      </c>
      <c r="D54" s="13"/>
      <c r="E54" s="13"/>
      <c r="F54" s="13"/>
      <c r="G54" s="13"/>
      <c r="H54" s="14"/>
      <c r="I54" s="28">
        <v>2</v>
      </c>
      <c r="J54" s="13"/>
      <c r="K54" s="13"/>
      <c r="L54" s="22">
        <v>2</v>
      </c>
      <c r="M54" s="13"/>
      <c r="N54" s="13"/>
      <c r="O54" s="13"/>
      <c r="P54" s="13"/>
      <c r="Q54" s="13"/>
      <c r="R54" s="13"/>
      <c r="S54" s="13"/>
      <c r="T54" s="14"/>
      <c r="U54" s="28">
        <v>2</v>
      </c>
      <c r="V54" t="s" s="22">
        <v>19</v>
      </c>
      <c r="W54" t="s" s="23">
        <v>26</v>
      </c>
      <c r="X54" s="33"/>
      <c r="Y54" s="13"/>
      <c r="Z54" s="22">
        <v>1</v>
      </c>
      <c r="AA54" t="s" s="22">
        <v>19</v>
      </c>
      <c r="AB54" t="s" s="23">
        <v>27</v>
      </c>
      <c r="AC54" s="13"/>
      <c r="AD54" s="13"/>
      <c r="AE54" s="13"/>
      <c r="AF54" s="13"/>
    </row>
    <row r="55" ht="17" customHeight="1">
      <c r="A55" t="s" s="26">
        <v>62</v>
      </c>
      <c r="B55" t="s" s="27">
        <v>85</v>
      </c>
      <c r="C55" t="s" s="28">
        <v>53</v>
      </c>
      <c r="D55" s="13"/>
      <c r="E55" s="13"/>
      <c r="F55" s="13"/>
      <c r="G55" s="13"/>
      <c r="H55" s="13"/>
      <c r="I55" s="13"/>
      <c r="J55" s="13"/>
      <c r="K55" s="22">
        <v>3</v>
      </c>
      <c r="L55" s="13"/>
      <c r="M55" s="13"/>
      <c r="N55" s="13"/>
      <c r="O55" s="13"/>
      <c r="P55" s="13"/>
      <c r="Q55" s="13"/>
      <c r="R55" s="13"/>
      <c r="S55" s="13"/>
      <c r="T55" s="14"/>
      <c r="U55" s="28">
        <v>1</v>
      </c>
      <c r="V55" t="s" s="22">
        <v>19</v>
      </c>
      <c r="W55" t="s" s="23">
        <v>20</v>
      </c>
      <c r="X55" s="33"/>
      <c r="Y55" s="13"/>
      <c r="Z55" s="22">
        <v>1</v>
      </c>
      <c r="AA55" t="s" s="22">
        <v>19</v>
      </c>
      <c r="AB55" t="s" s="23">
        <v>10</v>
      </c>
      <c r="AC55" s="13"/>
      <c r="AD55" s="13"/>
      <c r="AE55" s="13"/>
      <c r="AF55" s="13"/>
    </row>
    <row r="56" ht="17" customHeight="1">
      <c r="A56" t="s" s="26">
        <v>62</v>
      </c>
      <c r="B56" t="s" s="27">
        <v>86</v>
      </c>
      <c r="C56" t="s" s="28">
        <v>53</v>
      </c>
      <c r="D56" s="13"/>
      <c r="E56" s="13"/>
      <c r="F56" s="13"/>
      <c r="G56" s="13"/>
      <c r="H56" s="13"/>
      <c r="I56" s="13"/>
      <c r="J56" s="22">
        <v>3</v>
      </c>
      <c r="K56" s="13"/>
      <c r="L56" s="13"/>
      <c r="M56" s="13"/>
      <c r="N56" s="13"/>
      <c r="O56" s="13"/>
      <c r="P56" s="13"/>
      <c r="Q56" s="13"/>
      <c r="R56" s="13"/>
      <c r="S56" s="13"/>
      <c r="T56" s="14"/>
      <c r="U56" s="28">
        <v>1</v>
      </c>
      <c r="V56" t="s" s="22">
        <v>19</v>
      </c>
      <c r="W56" t="s" s="23">
        <v>20</v>
      </c>
      <c r="X56" s="33"/>
      <c r="Y56" s="13"/>
      <c r="Z56" s="22">
        <v>1</v>
      </c>
      <c r="AA56" t="s" s="22">
        <v>19</v>
      </c>
      <c r="AB56" t="s" s="23">
        <v>11</v>
      </c>
      <c r="AC56" s="13"/>
      <c r="AD56" s="13"/>
      <c r="AE56" s="13"/>
      <c r="AF56" s="13"/>
    </row>
    <row r="57" ht="17" customHeight="1">
      <c r="A57" t="s" s="26">
        <v>62</v>
      </c>
      <c r="B57" t="s" s="27">
        <v>87</v>
      </c>
      <c r="C57" t="s" s="28">
        <v>53</v>
      </c>
      <c r="D57" s="13"/>
      <c r="E57" s="13"/>
      <c r="F57" s="13"/>
      <c r="G57" s="13"/>
      <c r="H57" s="14"/>
      <c r="I57" s="28">
        <v>2</v>
      </c>
      <c r="J57" s="22">
        <v>2</v>
      </c>
      <c r="K57" s="22">
        <v>2</v>
      </c>
      <c r="L57" s="13"/>
      <c r="M57" s="22">
        <v>2</v>
      </c>
      <c r="N57" s="13"/>
      <c r="O57" s="13"/>
      <c r="P57" s="13"/>
      <c r="Q57" s="13"/>
      <c r="R57" s="13"/>
      <c r="S57" s="13"/>
      <c r="T57" s="14"/>
      <c r="U57" s="28">
        <v>1</v>
      </c>
      <c r="V57" t="s" s="22">
        <v>19</v>
      </c>
      <c r="W57" t="s" s="23">
        <v>88</v>
      </c>
      <c r="X57" s="33"/>
      <c r="Y57" t="s" s="22">
        <v>70</v>
      </c>
      <c r="Z57" s="22">
        <v>1</v>
      </c>
      <c r="AA57" t="s" s="22">
        <v>19</v>
      </c>
      <c r="AB57" s="13"/>
      <c r="AC57" s="13"/>
      <c r="AD57" s="13"/>
      <c r="AE57" s="13"/>
      <c r="AF57" s="13"/>
    </row>
    <row r="58" ht="17" customHeight="1">
      <c r="A58" t="s" s="26">
        <v>62</v>
      </c>
      <c r="B58" t="s" s="27">
        <v>89</v>
      </c>
      <c r="C58" t="s" s="28">
        <v>53</v>
      </c>
      <c r="D58" s="13"/>
      <c r="E58" s="13"/>
      <c r="F58" s="13"/>
      <c r="G58" s="13"/>
      <c r="H58" s="13"/>
      <c r="I58" s="13"/>
      <c r="J58" s="13"/>
      <c r="K58" s="13"/>
      <c r="L58" s="22">
        <v>3</v>
      </c>
      <c r="M58" s="13"/>
      <c r="N58" s="13"/>
      <c r="O58" s="13"/>
      <c r="P58" s="13"/>
      <c r="Q58" s="13"/>
      <c r="R58" s="13"/>
      <c r="S58" s="13"/>
      <c r="T58" s="14"/>
      <c r="U58" s="28">
        <v>2</v>
      </c>
      <c r="V58" t="s" s="22">
        <v>19</v>
      </c>
      <c r="W58" t="s" s="23">
        <v>23</v>
      </c>
      <c r="X58" s="33"/>
      <c r="Y58" s="13"/>
      <c r="Z58" s="13"/>
      <c r="AA58" s="13"/>
      <c r="AB58" s="13"/>
      <c r="AC58" s="13"/>
      <c r="AD58" s="13"/>
      <c r="AE58" s="13"/>
      <c r="AF58" s="13"/>
    </row>
    <row r="59" ht="17" customHeight="1">
      <c r="A59" t="s" s="26">
        <v>62</v>
      </c>
      <c r="B59" t="s" s="27">
        <v>90</v>
      </c>
      <c r="C59" t="s" s="28">
        <v>53</v>
      </c>
      <c r="D59" s="13"/>
      <c r="E59" s="13"/>
      <c r="F59" s="13"/>
      <c r="G59" s="13"/>
      <c r="H59" s="13"/>
      <c r="I59" s="13"/>
      <c r="J59" s="22">
        <v>2</v>
      </c>
      <c r="K59" s="22">
        <v>2</v>
      </c>
      <c r="L59" s="13"/>
      <c r="M59" s="13"/>
      <c r="N59" s="13"/>
      <c r="O59" s="13"/>
      <c r="P59" s="13"/>
      <c r="Q59" s="13"/>
      <c r="R59" s="13"/>
      <c r="S59" s="13"/>
      <c r="T59" s="14"/>
      <c r="U59" s="28">
        <v>1</v>
      </c>
      <c r="V59" t="s" s="22">
        <v>19</v>
      </c>
      <c r="W59" t="s" s="23">
        <v>23</v>
      </c>
      <c r="X59" s="33"/>
      <c r="Y59" s="13"/>
      <c r="Z59" s="22">
        <v>1</v>
      </c>
      <c r="AA59" t="s" s="22">
        <v>19</v>
      </c>
      <c r="AB59" t="s" s="23">
        <v>26</v>
      </c>
      <c r="AC59" s="13"/>
      <c r="AD59" s="13"/>
      <c r="AE59" s="13"/>
      <c r="AF59" s="13"/>
    </row>
    <row r="60" ht="17" customHeight="1">
      <c r="A60" t="s" s="26">
        <v>91</v>
      </c>
      <c r="B60" t="s" s="27">
        <v>92</v>
      </c>
      <c r="C60" t="s" s="28">
        <v>18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4"/>
      <c r="U60" s="28">
        <v>2</v>
      </c>
      <c r="V60" t="s" s="22">
        <v>19</v>
      </c>
      <c r="W60" t="s" s="23">
        <v>72</v>
      </c>
      <c r="X60" s="35"/>
      <c r="Y60" t="s" s="22">
        <v>70</v>
      </c>
      <c r="Z60" s="22">
        <v>1</v>
      </c>
      <c r="AA60" t="s" s="22">
        <f>IF(ISBLANK(Z60),"","x")</f>
        <v>19</v>
      </c>
      <c r="AB60" s="13"/>
      <c r="AC60" s="13"/>
      <c r="AD60" s="13"/>
      <c r="AE60" s="13"/>
      <c r="AF60" s="13"/>
    </row>
    <row r="61" ht="17" customHeight="1">
      <c r="A61" t="s" s="26">
        <v>91</v>
      </c>
      <c r="B61" t="s" s="27">
        <v>93</v>
      </c>
      <c r="C61" t="s" s="28">
        <v>18</v>
      </c>
      <c r="D61" s="13"/>
      <c r="E61" s="13"/>
      <c r="F61" s="13"/>
      <c r="G61" s="13"/>
      <c r="H61" s="13"/>
      <c r="I61" s="13"/>
      <c r="J61" s="13"/>
      <c r="K61" s="13"/>
      <c r="L61" s="13"/>
      <c r="M61" s="14"/>
      <c r="N61" s="28">
        <v>1</v>
      </c>
      <c r="O61" t="s" s="34">
        <f>IF(ISBLANK(N61),"","x")</f>
        <v>19</v>
      </c>
      <c r="P61" t="s" s="34">
        <v>12</v>
      </c>
      <c r="Q61" s="13"/>
      <c r="R61" s="22">
        <v>1</v>
      </c>
      <c r="S61" t="s" s="34">
        <f>IF(ISBLANK(R61),"","x")</f>
        <v>19</v>
      </c>
      <c r="T61" t="s" s="38">
        <v>11</v>
      </c>
      <c r="U61" s="28">
        <v>1</v>
      </c>
      <c r="V61" t="s" s="22">
        <f>IF(ISBLANK(U61),"","x")</f>
        <v>19</v>
      </c>
      <c r="W61" t="s" s="23">
        <v>72</v>
      </c>
      <c r="X61" s="13"/>
      <c r="Y61" t="s" s="22">
        <v>70</v>
      </c>
      <c r="Z61" s="22">
        <v>1</v>
      </c>
      <c r="AA61" t="s" s="22">
        <f>IF(ISBLANK(Z61),"","x")</f>
        <v>19</v>
      </c>
      <c r="AB61" s="13"/>
      <c r="AC61" s="13"/>
      <c r="AD61" s="13"/>
      <c r="AE61" s="13"/>
      <c r="AF61" s="13"/>
    </row>
    <row r="62" ht="17" customHeight="1">
      <c r="A62" t="s" s="26">
        <v>91</v>
      </c>
      <c r="B62" t="s" s="27">
        <v>94</v>
      </c>
      <c r="C62" t="s" s="28">
        <v>18</v>
      </c>
      <c r="D62" s="13"/>
      <c r="E62" s="13"/>
      <c r="F62" s="13"/>
      <c r="G62" s="13"/>
      <c r="H62" s="13"/>
      <c r="I62" s="13"/>
      <c r="J62" s="13"/>
      <c r="K62" s="13"/>
      <c r="L62" s="13"/>
      <c r="M62" s="14"/>
      <c r="N62" s="28">
        <v>2</v>
      </c>
      <c r="O62" t="s" s="34">
        <f>IF(ISBLANK(N62),"","x")</f>
        <v>19</v>
      </c>
      <c r="P62" t="s" s="34">
        <v>10</v>
      </c>
      <c r="Q62" s="13"/>
      <c r="R62" s="39"/>
      <c r="S62" t="s" s="34">
        <f>IF(ISBLANK(R62),"","x")</f>
      </c>
      <c r="T62" s="40"/>
      <c r="U62" s="28">
        <v>1</v>
      </c>
      <c r="V62" t="s" s="22">
        <f>IF(ISBLANK(U62),"","x")</f>
        <v>19</v>
      </c>
      <c r="W62" t="s" s="23">
        <v>95</v>
      </c>
      <c r="X62" s="35"/>
      <c r="Y62" t="s" s="22">
        <v>70</v>
      </c>
      <c r="Z62" s="22">
        <v>2</v>
      </c>
      <c r="AA62" t="s" s="22">
        <f>IF(ISBLANK(Z62),"","x")</f>
        <v>19</v>
      </c>
      <c r="AB62" s="13"/>
      <c r="AC62" s="13"/>
      <c r="AD62" s="13"/>
      <c r="AE62" s="13"/>
      <c r="AF62" s="13"/>
    </row>
    <row r="63" ht="17" customHeight="1">
      <c r="A63" t="s" s="26">
        <v>91</v>
      </c>
      <c r="B63" t="s" s="27">
        <v>96</v>
      </c>
      <c r="C63" t="s" s="28">
        <v>18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39"/>
      <c r="S63" s="13"/>
      <c r="T63" s="40"/>
      <c r="U63" s="28">
        <v>1</v>
      </c>
      <c r="V63" t="s" s="22">
        <v>19</v>
      </c>
      <c r="W63" t="s" s="23">
        <v>26</v>
      </c>
      <c r="X63" s="35"/>
      <c r="Y63" s="13"/>
      <c r="Z63" s="13"/>
      <c r="AA63" s="13"/>
      <c r="AB63" s="13"/>
      <c r="AC63" s="13"/>
      <c r="AD63" s="13"/>
      <c r="AE63" s="13"/>
      <c r="AF63" s="13"/>
    </row>
    <row r="64" ht="17" customHeight="1">
      <c r="A64" t="s" s="26">
        <v>91</v>
      </c>
      <c r="B64" t="s" s="27">
        <v>97</v>
      </c>
      <c r="C64" t="s" s="28">
        <v>18</v>
      </c>
      <c r="D64" s="13"/>
      <c r="E64" s="13"/>
      <c r="F64" s="13"/>
      <c r="G64" s="13"/>
      <c r="H64" s="13"/>
      <c r="I64" s="13"/>
      <c r="J64" s="13"/>
      <c r="K64" s="13"/>
      <c r="L64" s="13"/>
      <c r="M64" s="14"/>
      <c r="N64" s="28">
        <v>2</v>
      </c>
      <c r="O64" t="s" s="34">
        <f>IF(ISBLANK(N64),"","x")</f>
        <v>19</v>
      </c>
      <c r="P64" t="s" s="34">
        <v>9</v>
      </c>
      <c r="Q64" s="13"/>
      <c r="R64" s="39"/>
      <c r="S64" t="s" s="34">
        <f>IF(ISBLANK(R64),"","x")</f>
      </c>
      <c r="T64" s="40"/>
      <c r="U64" s="28">
        <v>1</v>
      </c>
      <c r="V64" t="s" s="22">
        <f>IF(ISBLANK(U64),"","x")</f>
        <v>19</v>
      </c>
      <c r="W64" t="s" s="23">
        <v>98</v>
      </c>
      <c r="X64" s="35"/>
      <c r="Y64" t="s" s="22">
        <v>70</v>
      </c>
      <c r="Z64" s="22">
        <v>2</v>
      </c>
      <c r="AA64" t="s" s="22">
        <f>IF(ISBLANK(Z64),"","x")</f>
        <v>19</v>
      </c>
      <c r="AB64" s="13"/>
      <c r="AC64" s="13"/>
      <c r="AD64" s="13"/>
      <c r="AE64" s="13"/>
      <c r="AF64" s="13"/>
    </row>
    <row r="65" ht="17" customHeight="1">
      <c r="A65" t="s" s="26">
        <v>91</v>
      </c>
      <c r="B65" t="s" s="27">
        <v>99</v>
      </c>
      <c r="C65" t="s" s="28">
        <v>18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35"/>
      <c r="Q65" s="13"/>
      <c r="R65" s="39"/>
      <c r="S65" s="13"/>
      <c r="T65" s="40"/>
      <c r="U65" s="28">
        <v>1</v>
      </c>
      <c r="V65" t="s" s="22">
        <v>19</v>
      </c>
      <c r="W65" t="s" s="23">
        <v>23</v>
      </c>
      <c r="X65" s="35"/>
      <c r="Y65" s="13"/>
      <c r="Z65" s="13"/>
      <c r="AA65" s="13"/>
      <c r="AB65" s="13"/>
      <c r="AC65" s="13"/>
      <c r="AD65" s="13"/>
      <c r="AE65" s="32"/>
      <c r="AF65" s="28">
        <v>1</v>
      </c>
    </row>
    <row r="66" ht="17" customHeight="1">
      <c r="A66" t="s" s="26">
        <v>91</v>
      </c>
      <c r="B66" t="s" s="27">
        <v>100</v>
      </c>
      <c r="C66" t="s" s="28">
        <v>18</v>
      </c>
      <c r="D66" s="13"/>
      <c r="E66" s="13"/>
      <c r="F66" s="13"/>
      <c r="G66" s="13"/>
      <c r="H66" s="13"/>
      <c r="I66" s="13"/>
      <c r="J66" s="13"/>
      <c r="K66" s="13"/>
      <c r="L66" s="13"/>
      <c r="M66" s="14"/>
      <c r="N66" s="28">
        <v>3</v>
      </c>
      <c r="O66" t="s" s="34">
        <f>IF(ISBLANK(N66),"","x")</f>
        <v>19</v>
      </c>
      <c r="P66" t="s" s="34">
        <v>9</v>
      </c>
      <c r="Q66" s="13"/>
      <c r="R66" s="39"/>
      <c r="S66" t="s" s="34">
        <f>IF(ISBLANK(R66),"","x")</f>
      </c>
      <c r="T66" s="40"/>
      <c r="U66" s="28">
        <v>1</v>
      </c>
      <c r="V66" t="s" s="22">
        <f>IF(ISBLANK(U66),"","x")</f>
        <v>19</v>
      </c>
      <c r="W66" t="s" s="23">
        <v>101</v>
      </c>
      <c r="X66" s="35"/>
      <c r="Y66" t="s" s="22">
        <v>70</v>
      </c>
      <c r="Z66" s="22">
        <v>1</v>
      </c>
      <c r="AA66" t="s" s="22">
        <f>IF(ISBLANK(Z66),"","x")</f>
        <v>19</v>
      </c>
      <c r="AB66" s="13"/>
      <c r="AC66" s="13"/>
      <c r="AD66" s="13"/>
      <c r="AE66" s="13"/>
      <c r="AF66" s="13"/>
    </row>
    <row r="67" ht="17" customHeight="1">
      <c r="A67" t="s" s="26">
        <v>91</v>
      </c>
      <c r="B67" t="s" s="27">
        <v>102</v>
      </c>
      <c r="C67" t="s" s="28">
        <v>18</v>
      </c>
      <c r="D67" s="13"/>
      <c r="E67" s="13"/>
      <c r="F67" s="13"/>
      <c r="G67" s="13"/>
      <c r="H67" s="13"/>
      <c r="I67" s="13"/>
      <c r="J67" s="13"/>
      <c r="K67" s="13"/>
      <c r="L67" s="13"/>
      <c r="M67" s="14"/>
      <c r="N67" s="28">
        <v>1</v>
      </c>
      <c r="O67" t="s" s="34">
        <f>IF(ISBLANK(N67),"","x")</f>
        <v>19</v>
      </c>
      <c r="P67" t="s" s="34">
        <v>12</v>
      </c>
      <c r="Q67" s="13"/>
      <c r="R67" s="39"/>
      <c r="S67" t="s" s="34">
        <f>IF(ISBLANK(R67),"","x")</f>
      </c>
      <c r="T67" s="40"/>
      <c r="U67" s="28">
        <v>1</v>
      </c>
      <c r="V67" t="s" s="22">
        <f>IF(ISBLANK(U67),"","x")</f>
        <v>19</v>
      </c>
      <c r="W67" t="s" s="34">
        <v>44</v>
      </c>
      <c r="X67" s="13"/>
      <c r="Y67" t="s" s="22">
        <v>43</v>
      </c>
      <c r="Z67" s="22">
        <v>1</v>
      </c>
      <c r="AA67" t="s" s="22">
        <f>IF(ISBLANK(Z67),"","x")</f>
        <v>19</v>
      </c>
      <c r="AB67" t="s" s="23">
        <v>42</v>
      </c>
      <c r="AC67" s="13"/>
      <c r="AD67" s="13"/>
      <c r="AE67" s="13"/>
      <c r="AF67" s="13"/>
    </row>
    <row r="68" ht="17" customHeight="1">
      <c r="A68" t="s" s="26">
        <v>91</v>
      </c>
      <c r="B68" t="s" s="27">
        <v>103</v>
      </c>
      <c r="C68" t="s" s="28">
        <v>18</v>
      </c>
      <c r="D68" s="13"/>
      <c r="E68" s="13"/>
      <c r="F68" s="13"/>
      <c r="G68" s="13"/>
      <c r="H68" s="13"/>
      <c r="I68" s="13"/>
      <c r="J68" s="13"/>
      <c r="K68" s="13"/>
      <c r="L68" s="13"/>
      <c r="M68" s="14"/>
      <c r="N68" s="28">
        <v>2</v>
      </c>
      <c r="O68" t="s" s="34">
        <f>IF(ISBLANK(N68),"","x")</f>
        <v>19</v>
      </c>
      <c r="P68" t="s" s="34">
        <v>11</v>
      </c>
      <c r="Q68" s="13"/>
      <c r="R68" s="39"/>
      <c r="S68" t="s" s="34">
        <f>IF(ISBLANK(R68),"","x")</f>
      </c>
      <c r="T68" s="40"/>
      <c r="U68" s="28">
        <v>1</v>
      </c>
      <c r="V68" t="s" s="22">
        <f>IF(ISBLANK(U68),"","x")</f>
        <v>19</v>
      </c>
      <c r="W68" t="s" s="23">
        <v>23</v>
      </c>
      <c r="X68" s="35"/>
      <c r="Y68" s="13"/>
      <c r="Z68" s="22">
        <v>1</v>
      </c>
      <c r="AA68" t="s" s="22">
        <f>IF(ISBLANK(Z68),"","x")</f>
        <v>19</v>
      </c>
      <c r="AB68" t="s" s="23">
        <v>26</v>
      </c>
      <c r="AC68" s="13"/>
      <c r="AD68" s="13"/>
      <c r="AE68" s="13"/>
      <c r="AF68" s="13"/>
    </row>
    <row r="69" ht="17" customHeight="1">
      <c r="A69" t="s" s="26">
        <v>91</v>
      </c>
      <c r="B69" t="s" s="27">
        <v>104</v>
      </c>
      <c r="C69" t="s" s="28">
        <v>18</v>
      </c>
      <c r="D69" s="13"/>
      <c r="E69" s="13"/>
      <c r="F69" s="13"/>
      <c r="G69" s="13"/>
      <c r="H69" s="13"/>
      <c r="I69" s="13"/>
      <c r="J69" s="13"/>
      <c r="K69" s="13"/>
      <c r="L69" s="13"/>
      <c r="M69" s="14"/>
      <c r="N69" s="28">
        <v>2</v>
      </c>
      <c r="O69" t="s" s="34">
        <f>IF(ISBLANK(N69),"","x")</f>
        <v>19</v>
      </c>
      <c r="P69" t="s" s="34">
        <v>13</v>
      </c>
      <c r="Q69" s="13"/>
      <c r="R69" s="39"/>
      <c r="S69" s="13"/>
      <c r="T69" s="40"/>
      <c r="U69" s="28">
        <v>1</v>
      </c>
      <c r="V69" t="s" s="22">
        <f>IF(ISBLANK(U69),"","x")</f>
        <v>19</v>
      </c>
      <c r="W69" t="s" s="23">
        <v>88</v>
      </c>
      <c r="X69" s="13"/>
      <c r="Y69" t="s" s="22">
        <v>70</v>
      </c>
      <c r="Z69" s="22">
        <v>1</v>
      </c>
      <c r="AA69" t="s" s="22">
        <f>IF(ISBLANK(Z69),"","x")</f>
        <v>19</v>
      </c>
      <c r="AB69" s="13"/>
      <c r="AC69" s="13"/>
      <c r="AD69" s="13"/>
      <c r="AE69" s="13"/>
      <c r="AF69" s="13"/>
    </row>
    <row r="70" ht="17" customHeight="1">
      <c r="A70" t="s" s="26">
        <v>91</v>
      </c>
      <c r="B70" t="s" s="27">
        <v>105</v>
      </c>
      <c r="C70" t="s" s="28">
        <v>18</v>
      </c>
      <c r="D70" s="13"/>
      <c r="E70" s="13"/>
      <c r="F70" s="13"/>
      <c r="G70" s="13"/>
      <c r="H70" s="13"/>
      <c r="I70" s="13"/>
      <c r="J70" s="13"/>
      <c r="K70" s="13"/>
      <c r="L70" s="13"/>
      <c r="M70" s="14"/>
      <c r="N70" s="28">
        <v>1</v>
      </c>
      <c r="O70" t="s" s="34">
        <f>IF(ISBLANK(N70),"","x")</f>
        <v>19</v>
      </c>
      <c r="P70" t="s" s="34">
        <v>10</v>
      </c>
      <c r="Q70" s="13"/>
      <c r="R70" s="22">
        <v>2</v>
      </c>
      <c r="S70" t="s" s="34">
        <f>IF(ISBLANK(R70),"","x")</f>
        <v>19</v>
      </c>
      <c r="T70" t="s" s="38">
        <v>9</v>
      </c>
      <c r="U70" s="28">
        <v>1</v>
      </c>
      <c r="V70" t="s" s="22">
        <f>IF(ISBLANK(U70),"","x")</f>
        <v>19</v>
      </c>
      <c r="W70" t="s" s="23">
        <v>72</v>
      </c>
      <c r="X70" s="13"/>
      <c r="Y70" t="s" s="22">
        <v>70</v>
      </c>
      <c r="Z70" s="22">
        <v>1</v>
      </c>
      <c r="AA70" t="s" s="22">
        <f>IF(ISBLANK(Z70),"","x")</f>
        <v>19</v>
      </c>
      <c r="AB70" s="13"/>
      <c r="AC70" s="13"/>
      <c r="AD70" s="13"/>
      <c r="AE70" s="13"/>
      <c r="AF70" s="13"/>
    </row>
    <row r="71" ht="17" customHeight="1">
      <c r="A71" t="s" s="26">
        <v>91</v>
      </c>
      <c r="B71" t="s" s="36">
        <v>106</v>
      </c>
      <c r="C71" t="s" s="26">
        <v>18</v>
      </c>
      <c r="D71" s="41"/>
      <c r="E71" s="39"/>
      <c r="F71" s="39"/>
      <c r="G71" s="39"/>
      <c r="H71" s="42"/>
      <c r="I71" s="41"/>
      <c r="J71" s="39"/>
      <c r="K71" s="39"/>
      <c r="L71" s="39"/>
      <c r="M71" s="42"/>
      <c r="N71" s="41"/>
      <c r="O71" t="s" s="34">
        <f>IF(ISBLANK(N71),"","x")</f>
      </c>
      <c r="P71" s="13"/>
      <c r="Q71" s="13"/>
      <c r="R71" s="13"/>
      <c r="S71" t="s" s="34">
        <f>IF(ISBLANK(R71),"","x")</f>
      </c>
      <c r="T71" s="14"/>
      <c r="U71" s="28">
        <v>1</v>
      </c>
      <c r="V71" t="s" s="22">
        <f>IF(ISBLANK(U71),"","x")</f>
        <v>19</v>
      </c>
      <c r="W71" t="s" s="23">
        <v>107</v>
      </c>
      <c r="X71" s="35"/>
      <c r="Y71" s="4"/>
      <c r="Z71" s="39"/>
      <c r="AA71" s="39"/>
      <c r="AB71" s="33"/>
      <c r="AC71" s="5"/>
      <c r="AD71" s="43"/>
      <c r="AE71" s="44"/>
      <c r="AF71" s="43"/>
    </row>
    <row r="72" ht="17" customHeight="1">
      <c r="A72" t="s" s="26">
        <v>91</v>
      </c>
      <c r="B72" t="s" s="36">
        <v>108</v>
      </c>
      <c r="C72" t="s" s="26">
        <v>53</v>
      </c>
      <c r="D72" s="41"/>
      <c r="E72" s="13"/>
      <c r="F72" s="13"/>
      <c r="G72" s="13"/>
      <c r="H72" s="14"/>
      <c r="I72" s="41"/>
      <c r="J72" s="13"/>
      <c r="K72" s="13"/>
      <c r="L72" s="13"/>
      <c r="M72" s="14"/>
      <c r="N72" s="28">
        <v>1</v>
      </c>
      <c r="O72" t="s" s="34">
        <f>IF(ISBLANK(N72),"","x")</f>
        <v>19</v>
      </c>
      <c r="P72" t="s" s="23">
        <v>12</v>
      </c>
      <c r="Q72" s="13"/>
      <c r="R72" s="4"/>
      <c r="S72" t="s" s="34">
        <f>IF(ISBLANK(R72),"","x")</f>
      </c>
      <c r="T72" s="5"/>
      <c r="U72" s="28">
        <v>1</v>
      </c>
      <c r="V72" t="s" s="22">
        <v>19</v>
      </c>
      <c r="W72" t="s" s="23">
        <v>72</v>
      </c>
      <c r="X72" s="35"/>
      <c r="Y72" t="s" s="22">
        <v>70</v>
      </c>
      <c r="Z72" s="22">
        <v>1</v>
      </c>
      <c r="AA72" t="s" s="22">
        <v>19</v>
      </c>
      <c r="AB72" t="s" s="23">
        <v>13</v>
      </c>
      <c r="AC72" s="42"/>
      <c r="AD72" s="41"/>
      <c r="AE72" s="31"/>
      <c r="AF72" s="41"/>
    </row>
    <row r="73" ht="17" customHeight="1">
      <c r="A73" t="s" s="26">
        <v>91</v>
      </c>
      <c r="B73" t="s" s="36">
        <v>109</v>
      </c>
      <c r="C73" t="s" s="26">
        <v>53</v>
      </c>
      <c r="D73" s="41"/>
      <c r="E73" s="13"/>
      <c r="F73" s="13"/>
      <c r="G73" s="13"/>
      <c r="H73" s="14"/>
      <c r="I73" s="41"/>
      <c r="J73" s="13"/>
      <c r="K73" s="13"/>
      <c r="L73" s="13"/>
      <c r="M73" s="14"/>
      <c r="N73" s="28">
        <v>2</v>
      </c>
      <c r="O73" t="s" s="34">
        <f>IF(ISBLANK(N73),"","x")</f>
        <v>19</v>
      </c>
      <c r="P73" t="s" s="23">
        <v>10</v>
      </c>
      <c r="Q73" s="13"/>
      <c r="R73" s="4"/>
      <c r="S73" t="s" s="34">
        <f>IF(ISBLANK(R73),"","x")</f>
      </c>
      <c r="T73" s="5"/>
      <c r="U73" s="28">
        <v>1</v>
      </c>
      <c r="V73" t="s" s="22">
        <v>19</v>
      </c>
      <c r="W73" t="s" s="23">
        <v>110</v>
      </c>
      <c r="X73" s="35"/>
      <c r="Y73" t="s" s="22">
        <v>70</v>
      </c>
      <c r="Z73" s="22">
        <v>1</v>
      </c>
      <c r="AA73" t="s" s="22">
        <v>19</v>
      </c>
      <c r="AB73" s="33"/>
      <c r="AC73" s="42"/>
      <c r="AD73" s="41"/>
      <c r="AE73" s="31"/>
      <c r="AF73" s="41"/>
    </row>
    <row r="74" ht="15.75" customHeight="1">
      <c r="A74" t="s" s="45">
        <v>91</v>
      </c>
      <c r="B74" t="s" s="46">
        <v>111</v>
      </c>
      <c r="C74" t="s" s="45">
        <v>53</v>
      </c>
      <c r="D74" s="47"/>
      <c r="E74" s="48"/>
      <c r="F74" s="48"/>
      <c r="G74" s="48"/>
      <c r="H74" s="49"/>
      <c r="I74" s="47"/>
      <c r="J74" s="48"/>
      <c r="K74" s="48"/>
      <c r="L74" s="48"/>
      <c r="M74" s="49"/>
      <c r="N74" s="50">
        <v>1</v>
      </c>
      <c r="O74" t="s" s="34">
        <f>IF(ISBLANK(N74),"","x")</f>
        <v>19</v>
      </c>
      <c r="P74" t="s" s="23">
        <v>13</v>
      </c>
      <c r="Q74" s="13"/>
      <c r="R74" s="13"/>
      <c r="S74" t="s" s="34">
        <f>IF(ISBLANK(R74),"","x")</f>
      </c>
      <c r="T74" s="42"/>
      <c r="U74" s="50">
        <v>1</v>
      </c>
      <c r="V74" t="s" s="51">
        <v>19</v>
      </c>
      <c r="W74" t="s" s="52">
        <v>26</v>
      </c>
      <c r="X74" s="53"/>
      <c r="Y74" s="48"/>
      <c r="Z74" s="51">
        <v>1</v>
      </c>
      <c r="AA74" t="s" s="51">
        <v>19</v>
      </c>
      <c r="AB74" t="s" s="52">
        <v>23</v>
      </c>
      <c r="AC74" s="54"/>
      <c r="AD74" s="47"/>
      <c r="AE74" s="55"/>
      <c r="AF74" s="47"/>
    </row>
    <row r="75" ht="15.75" customHeight="1">
      <c r="A75" s="56"/>
      <c r="B75" s="57"/>
      <c r="C75" s="17"/>
      <c r="D75" s="58"/>
      <c r="E75" s="59"/>
      <c r="F75" s="59"/>
      <c r="G75" s="59"/>
      <c r="H75" s="60"/>
      <c r="I75" s="58"/>
      <c r="J75" s="59"/>
      <c r="K75" s="59"/>
      <c r="L75" s="59"/>
      <c r="M75" s="60"/>
      <c r="N75" s="58"/>
      <c r="O75" s="13"/>
      <c r="P75" s="13"/>
      <c r="Q75" s="13"/>
      <c r="R75" s="13"/>
      <c r="S75" s="13"/>
      <c r="T75" s="14"/>
      <c r="U75" s="58"/>
      <c r="V75" s="59"/>
      <c r="W75" s="61"/>
      <c r="X75" s="61"/>
      <c r="Y75" s="59"/>
      <c r="Z75" s="59"/>
      <c r="AA75" s="59"/>
      <c r="AB75" s="61"/>
      <c r="AC75" s="62"/>
      <c r="AD75" s="58"/>
      <c r="AE75" s="63"/>
      <c r="AF75" s="58"/>
    </row>
  </sheetData>
  <mergeCells count="6">
    <mergeCell ref="AF1:AF2"/>
    <mergeCell ref="U1:AC1"/>
    <mergeCell ref="N1:T1"/>
    <mergeCell ref="D1:H1"/>
    <mergeCell ref="I1:M1"/>
    <mergeCell ref="AD1:AE1"/>
  </mergeCells>
  <conditionalFormatting sqref="C1:C75">
    <cfRule type="containsText" dxfId="0" priority="1" stopIfTrue="1" text="3+">
      <formula>NOT(ISERROR(FIND(UPPER("3+"),UPPER(C1))))</formula>
      <formula>"3+"</formula>
    </cfRule>
    <cfRule type="containsText" dxfId="1" priority="2" stopIfTrue="1" text="1+">
      <formula>NOT(ISERROR(FIND(UPPER("1+"),UPPER(C1))))</formula>
      <formula>"1+"</formula>
    </cfRule>
    <cfRule type="containsText" dxfId="2" priority="3" stopIfTrue="1" text="1-4">
      <formula>NOT(ISERROR(FIND(UPPER("1-4"),UPPER(C1))))</formula>
      <formula>"1-4"</formula>
    </cfRule>
    <cfRule type="containsText" dxfId="3" priority="4" stopIfTrue="1" text="1-2">
      <formula>NOT(ISERROR(FIND(UPPER("1-2"),UPPER(C1))))</formula>
      <formula>"1-2"</formula>
    </cfRule>
  </conditionalFormatting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25"/>
  <sheetViews>
    <sheetView workbookViewId="0" showGridLines="0" defaultGridColor="1"/>
  </sheetViews>
  <sheetFormatPr defaultColWidth="6.625" defaultRowHeight="15" customHeight="1" outlineLevelRow="0" outlineLevelCol="0"/>
  <cols>
    <col min="1" max="1" width="20.625" style="64" customWidth="1"/>
    <col min="2" max="2" width="9" style="64" customWidth="1"/>
    <col min="3" max="3" width="15.75" style="64" customWidth="1"/>
    <col min="4" max="4" width="6.125" style="64" customWidth="1"/>
    <col min="5" max="5" width="6.625" style="64" customWidth="1"/>
    <col min="6" max="256" width="6.625" style="64" customWidth="1"/>
  </cols>
  <sheetData>
    <row r="1" ht="17" customHeight="1">
      <c r="A1" t="s" s="65">
        <v>1</v>
      </c>
      <c r="B1" t="s" s="66">
        <v>0</v>
      </c>
      <c r="C1" t="s" s="66">
        <v>112</v>
      </c>
      <c r="D1" t="s" s="9">
        <v>113</v>
      </c>
      <c r="E1" s="13"/>
    </row>
    <row r="2" ht="17" customHeight="1">
      <c r="A2" t="s" s="67">
        <v>114</v>
      </c>
      <c r="B2" t="s" s="18">
        <v>6</v>
      </c>
      <c r="C2" t="s" s="68">
        <v>115</v>
      </c>
      <c r="D2" s="69"/>
      <c r="E2" s="13"/>
    </row>
    <row r="3" ht="17" customHeight="1">
      <c r="A3" t="s" s="38">
        <v>26</v>
      </c>
      <c r="B3" t="s" s="27">
        <v>6</v>
      </c>
      <c r="C3" t="s" s="27">
        <v>116</v>
      </c>
      <c r="D3" s="70"/>
      <c r="E3" s="13"/>
    </row>
    <row r="4" ht="17" customHeight="1">
      <c r="A4" t="s" s="38">
        <v>23</v>
      </c>
      <c r="B4" t="s" s="27">
        <v>6</v>
      </c>
      <c r="C4" t="s" s="27">
        <v>117</v>
      </c>
      <c r="D4" s="70"/>
      <c r="E4" s="13"/>
    </row>
    <row r="5" ht="17" customHeight="1">
      <c r="A5" t="s" s="38">
        <v>118</v>
      </c>
      <c r="B5" t="s" s="27">
        <v>6</v>
      </c>
      <c r="C5" t="s" s="27">
        <v>119</v>
      </c>
      <c r="D5" s="70"/>
      <c r="E5" s="13"/>
    </row>
    <row r="6" ht="17" customHeight="1">
      <c r="A6" t="s" s="38">
        <v>27</v>
      </c>
      <c r="B6" t="s" s="27">
        <v>6</v>
      </c>
      <c r="C6" t="s" s="27">
        <v>120</v>
      </c>
      <c r="D6" s="70"/>
      <c r="E6" s="13"/>
    </row>
    <row r="7" ht="17" customHeight="1">
      <c r="A7" t="s" s="38">
        <v>78</v>
      </c>
      <c r="B7" t="s" s="27">
        <v>6</v>
      </c>
      <c r="C7" s="70"/>
      <c r="D7" s="13"/>
      <c r="E7" s="13"/>
    </row>
    <row r="8" ht="17" customHeight="1">
      <c r="A8" t="s" s="38">
        <v>72</v>
      </c>
      <c r="B8" t="s" s="27">
        <v>6</v>
      </c>
      <c r="C8" s="70"/>
      <c r="D8" s="13"/>
      <c r="E8" s="13"/>
    </row>
    <row r="9" ht="17" customHeight="1">
      <c r="A9" t="s" s="38">
        <v>69</v>
      </c>
      <c r="B9" t="s" s="27">
        <v>6</v>
      </c>
      <c r="C9" s="70"/>
      <c r="D9" s="13"/>
      <c r="E9" s="13"/>
    </row>
    <row r="10" ht="17" customHeight="1">
      <c r="A10" t="s" s="38">
        <v>88</v>
      </c>
      <c r="B10" t="s" s="27">
        <v>6</v>
      </c>
      <c r="C10" s="70"/>
      <c r="D10" s="13"/>
      <c r="E10" s="13"/>
    </row>
    <row r="11" ht="17" customHeight="1">
      <c r="A11" t="s" s="38">
        <v>95</v>
      </c>
      <c r="B11" t="s" s="27">
        <v>6</v>
      </c>
      <c r="C11" s="70"/>
      <c r="D11" s="13"/>
      <c r="E11" s="13"/>
    </row>
    <row r="12" ht="17" customHeight="1">
      <c r="A12" t="s" s="38">
        <v>101</v>
      </c>
      <c r="B12" t="s" s="27">
        <v>6</v>
      </c>
      <c r="C12" s="70"/>
      <c r="D12" s="13"/>
      <c r="E12" s="13"/>
    </row>
    <row r="13" ht="17" customHeight="1">
      <c r="A13" t="s" s="38">
        <v>98</v>
      </c>
      <c r="B13" t="s" s="27">
        <v>6</v>
      </c>
      <c r="C13" s="70"/>
      <c r="D13" s="13"/>
      <c r="E13" s="13"/>
    </row>
    <row r="14" ht="17" customHeight="1">
      <c r="A14" t="s" s="38">
        <v>110</v>
      </c>
      <c r="B14" t="s" s="27">
        <v>6</v>
      </c>
      <c r="C14" s="70"/>
      <c r="D14" s="13"/>
      <c r="E14" s="13"/>
    </row>
    <row r="15" ht="17" customHeight="1">
      <c r="A15" t="s" s="38">
        <v>107</v>
      </c>
      <c r="B15" t="s" s="27">
        <v>6</v>
      </c>
      <c r="C15" s="70"/>
      <c r="D15" s="13"/>
      <c r="E15" s="13"/>
    </row>
    <row r="16" ht="17" customHeight="1">
      <c r="A16" t="s" s="38">
        <v>121</v>
      </c>
      <c r="B16" t="s" s="27">
        <v>6</v>
      </c>
      <c r="C16" s="70"/>
      <c r="D16" s="13"/>
      <c r="E16" s="13"/>
    </row>
    <row r="17" ht="17" customHeight="1">
      <c r="A17" t="s" s="38">
        <v>42</v>
      </c>
      <c r="B17" t="s" s="27">
        <v>6</v>
      </c>
      <c r="C17" s="70"/>
      <c r="D17" s="13"/>
      <c r="E17" s="13"/>
    </row>
    <row r="18" ht="17" customHeight="1">
      <c r="A18" t="s" s="38">
        <v>44</v>
      </c>
      <c r="B18" t="s" s="27">
        <v>6</v>
      </c>
      <c r="C18" s="70"/>
      <c r="D18" s="13"/>
      <c r="E18" s="13"/>
    </row>
    <row r="19" ht="17" customHeight="1">
      <c r="A19" t="s" s="38">
        <v>47</v>
      </c>
      <c r="B19" t="s" s="27">
        <v>6</v>
      </c>
      <c r="C19" s="70"/>
      <c r="D19" s="13"/>
      <c r="E19" s="13"/>
    </row>
    <row r="20" ht="17" customHeight="1">
      <c r="A20" t="s" s="71">
        <v>20</v>
      </c>
      <c r="B20" t="s" s="72">
        <v>6</v>
      </c>
      <c r="C20" t="s" s="72">
        <v>122</v>
      </c>
      <c r="D20" s="73"/>
      <c r="E20" s="13"/>
    </row>
    <row r="21" ht="17" customHeight="1">
      <c r="A21" t="s" s="74">
        <v>13</v>
      </c>
      <c r="B21" t="s" s="18">
        <v>123</v>
      </c>
      <c r="C21" t="s" s="18">
        <v>124</v>
      </c>
      <c r="D21" s="58"/>
      <c r="E21" s="13"/>
    </row>
    <row r="22" ht="17" customHeight="1">
      <c r="A22" t="s" s="38">
        <v>12</v>
      </c>
      <c r="B22" t="s" s="27">
        <v>123</v>
      </c>
      <c r="C22" t="s" s="27">
        <v>125</v>
      </c>
      <c r="D22" s="70"/>
      <c r="E22" s="13"/>
    </row>
    <row r="23" ht="17" customHeight="1">
      <c r="A23" t="s" s="38">
        <v>11</v>
      </c>
      <c r="B23" t="s" s="27">
        <v>123</v>
      </c>
      <c r="C23" t="s" s="27">
        <v>126</v>
      </c>
      <c r="D23" s="70"/>
      <c r="E23" s="13"/>
    </row>
    <row r="24" ht="17" customHeight="1">
      <c r="A24" t="s" s="38">
        <v>9</v>
      </c>
      <c r="B24" t="s" s="27">
        <v>123</v>
      </c>
      <c r="C24" t="s" s="27">
        <v>127</v>
      </c>
      <c r="D24" s="70"/>
      <c r="E24" s="13"/>
    </row>
    <row r="25" ht="17" customHeight="1">
      <c r="A25" t="s" s="38">
        <v>10</v>
      </c>
      <c r="B25" t="s" s="27">
        <v>123</v>
      </c>
      <c r="C25" t="s" s="27">
        <v>128</v>
      </c>
      <c r="D25" s="70"/>
      <c r="E25" s="1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R21"/>
  <sheetViews>
    <sheetView workbookViewId="0" showGridLines="0" defaultGridColor="1"/>
  </sheetViews>
  <sheetFormatPr defaultColWidth="6.625" defaultRowHeight="15" customHeight="1" outlineLevelRow="0" outlineLevelCol="0"/>
  <cols>
    <col min="1" max="1" width="8.375" style="75" customWidth="1"/>
    <col min="2" max="2" width="6.875" style="75" customWidth="1"/>
    <col min="3" max="3" width="8.625" style="75" customWidth="1"/>
    <col min="4" max="4" width="8.625" style="75" customWidth="1"/>
    <col min="5" max="5" width="8.125" style="75" customWidth="1"/>
    <col min="6" max="6" width="9.375" style="75" customWidth="1"/>
    <col min="7" max="7" width="8.375" style="75" customWidth="1"/>
    <col min="8" max="8" width="7.625" style="75" customWidth="1"/>
    <col min="9" max="9" width="8.375" style="75" customWidth="1"/>
    <col min="10" max="10" width="7.625" style="75" customWidth="1"/>
    <col min="11" max="11" width="7.875" style="75" customWidth="1"/>
    <col min="12" max="12" width="9.875" style="75" customWidth="1"/>
    <col min="13" max="13" width="8.375" style="75" customWidth="1"/>
    <col min="14" max="14" width="10.5" style="75" customWidth="1"/>
    <col min="15" max="15" width="6.625" style="75" customWidth="1"/>
    <col min="16" max="16" width="6.625" style="75" customWidth="1"/>
    <col min="17" max="17" width="6.625" style="75" customWidth="1"/>
    <col min="18" max="18" width="6.625" style="75" customWidth="1"/>
    <col min="19" max="256" width="6.625" style="75" customWidth="1"/>
  </cols>
  <sheetData>
    <row r="1" ht="17" customHeight="1">
      <c r="A1" t="s" s="76">
        <v>129</v>
      </c>
      <c r="B1" s="5"/>
      <c r="C1" t="s" s="3">
        <v>130</v>
      </c>
      <c r="D1" s="4"/>
      <c r="E1" s="5"/>
      <c r="F1" t="s" s="3">
        <v>4</v>
      </c>
      <c r="G1" s="5"/>
      <c r="H1" t="s" s="3">
        <v>131</v>
      </c>
      <c r="I1" s="5"/>
      <c r="J1" t="s" s="3">
        <v>6</v>
      </c>
      <c r="K1" s="5"/>
      <c r="L1" s="70"/>
      <c r="M1" s="14"/>
      <c r="N1" s="77"/>
      <c r="O1" s="13"/>
      <c r="P1" s="13"/>
      <c r="Q1" s="13"/>
      <c r="R1" s="13"/>
    </row>
    <row r="2" ht="17" customHeight="1">
      <c r="A2" t="s" s="10">
        <v>1</v>
      </c>
      <c r="B2" t="s" s="11">
        <v>0</v>
      </c>
      <c r="C2" t="s" s="9">
        <v>132</v>
      </c>
      <c r="D2" t="s" s="10">
        <v>133</v>
      </c>
      <c r="E2" t="s" s="11">
        <v>134</v>
      </c>
      <c r="F2" t="s" s="9">
        <v>132</v>
      </c>
      <c r="G2" t="s" s="11">
        <v>134</v>
      </c>
      <c r="H2" t="s" s="9">
        <v>132</v>
      </c>
      <c r="I2" t="s" s="11">
        <v>134</v>
      </c>
      <c r="J2" t="s" s="9">
        <v>132</v>
      </c>
      <c r="K2" t="s" s="11">
        <v>134</v>
      </c>
      <c r="L2" t="s" s="9">
        <v>135</v>
      </c>
      <c r="M2" t="s" s="11">
        <v>136</v>
      </c>
      <c r="N2" s="12"/>
      <c r="O2" s="13"/>
      <c r="P2" s="13"/>
      <c r="Q2" s="13"/>
      <c r="R2" s="13"/>
    </row>
    <row r="3" ht="17" customHeight="1">
      <c r="A3" t="s" s="78">
        <f>'Primitives'!A3</f>
        <v>26</v>
      </c>
      <c r="B3" t="s" s="79">
        <f>'Primitives'!B3</f>
        <v>6</v>
      </c>
      <c r="C3" s="58"/>
      <c r="D3" s="59"/>
      <c r="E3" s="60"/>
      <c r="F3" s="58"/>
      <c r="G3" s="60"/>
      <c r="H3" s="58"/>
      <c r="I3" s="60"/>
      <c r="J3" s="19">
        <f>COUNTIF('Junk'!A1:A75,A3)+COUNTIF('Junk'!AB1:AB75,A3)</f>
        <v>5</v>
      </c>
      <c r="K3" s="79">
        <f>SUMIFS('Junk'!U1:U75,'Junk'!W1:W75,A3)+SUMIFS('Junk'!Z1:Z75,'Junk'!AB1:AB75,A3)</f>
        <v>22</v>
      </c>
      <c r="L3" s="19">
        <f>C3+F3+J3</f>
        <v>5</v>
      </c>
      <c r="M3" s="79">
        <f>E3+G3+K3</f>
        <v>22</v>
      </c>
      <c r="N3" s="80"/>
      <c r="O3" s="13"/>
      <c r="P3" s="13"/>
      <c r="Q3" s="13"/>
      <c r="R3" s="13"/>
    </row>
    <row r="4" ht="17" customHeight="1">
      <c r="A4" t="s" s="34">
        <f>'Primitives'!A4</f>
        <v>23</v>
      </c>
      <c r="B4" t="s" s="81">
        <f>'Primitives'!B4</f>
        <v>6</v>
      </c>
      <c r="C4" s="41"/>
      <c r="D4" s="39"/>
      <c r="E4" s="42"/>
      <c r="F4" s="41"/>
      <c r="G4" s="42"/>
      <c r="H4" s="41"/>
      <c r="I4" s="42"/>
      <c r="J4" s="28">
        <f>COUNTIF('Junk'!A1:A75,A4)+COUNTIF('Junk'!AB1:AB75,A4)</f>
        <v>1</v>
      </c>
      <c r="K4" s="81">
        <f>SUMIFS('Junk'!U1:U75,'Junk'!W1:W75,A4)+SUMIFS('Junk'!Z1:Z75,'Junk'!AB1:AB75,A4)</f>
        <v>25</v>
      </c>
      <c r="L4" s="28">
        <f>C4+F4+J4</f>
        <v>1</v>
      </c>
      <c r="M4" s="22">
        <f>E4+G4+K4</f>
        <v>25</v>
      </c>
      <c r="N4" s="13"/>
      <c r="O4" s="13"/>
      <c r="P4" s="13"/>
      <c r="Q4" s="13"/>
      <c r="R4" s="13"/>
    </row>
    <row r="5" ht="17" customHeight="1">
      <c r="A5" s="35"/>
      <c r="B5" s="42"/>
      <c r="C5" s="41"/>
      <c r="D5" s="39"/>
      <c r="E5" s="42"/>
      <c r="F5" s="41"/>
      <c r="G5" s="42"/>
      <c r="H5" s="41"/>
      <c r="I5" s="42"/>
      <c r="J5" s="28">
        <f>COUNTIF('Junk'!A1:A75,A5)+COUNTIF('Junk'!AB1:AB75,A5)</f>
        <v>0</v>
      </c>
      <c r="K5" s="81">
        <f>SUMIFS('Junk'!U1:U75,'Junk'!W1:W75,A5)+SUMIFS('Junk'!Z1:Z75,'Junk'!AB1:AB75,A5)</f>
        <v>0</v>
      </c>
      <c r="L5" s="28">
        <f>C5+F5+J5</f>
        <v>0</v>
      </c>
      <c r="M5" s="22">
        <f>E5+G5+K5</f>
        <v>0</v>
      </c>
      <c r="N5" s="13"/>
      <c r="O5" s="13"/>
      <c r="P5" s="13"/>
      <c r="Q5" s="13"/>
      <c r="R5" s="13"/>
    </row>
    <row r="6" ht="17" customHeight="1">
      <c r="A6" t="s" s="82">
        <f>'Primitives'!A20</f>
        <v>20</v>
      </c>
      <c r="B6" t="s" s="83">
        <f>'Primitives'!B20</f>
        <v>6</v>
      </c>
      <c r="C6" s="47"/>
      <c r="D6" s="84"/>
      <c r="E6" s="54"/>
      <c r="F6" s="47"/>
      <c r="G6" s="54"/>
      <c r="H6" s="47"/>
      <c r="I6" s="54"/>
      <c r="J6" s="50">
        <f>COUNTIF('Junk'!A1:A75,A6)+COUNTIF('Junk'!AB1:AB75,A6)</f>
        <v>1</v>
      </c>
      <c r="K6" s="83">
        <f>SUMIFS('Junk'!U1:U75,'Junk'!W1:W75,A6)+SUMIFS('Junk'!Z1:Z75,'Junk'!AB1:AB75,A6)</f>
        <v>15</v>
      </c>
      <c r="L6" s="50">
        <f>C6+F6+J6</f>
        <v>1</v>
      </c>
      <c r="M6" s="51">
        <f>E6+G6+K6</f>
        <v>15</v>
      </c>
      <c r="N6" s="48"/>
      <c r="O6" s="13"/>
      <c r="P6" s="13"/>
      <c r="Q6" s="13"/>
      <c r="R6" s="13"/>
    </row>
    <row r="7" ht="17" customHeight="1">
      <c r="A7" t="s" s="78">
        <f>'Primitives'!A24</f>
        <v>9</v>
      </c>
      <c r="B7" t="s" s="79">
        <f>'Primitives'!B22</f>
        <v>123</v>
      </c>
      <c r="C7" s="19">
        <f>COUNTA('Junk'!D3:D71)</f>
        <v>20</v>
      </c>
      <c r="D7" s="21">
        <f>SUMIF('Junk'!$C1:$C75,"1+",'Junk'!D1:D75)</f>
        <v>38</v>
      </c>
      <c r="E7" s="79">
        <f>SUM('Junk'!D1:D75)</f>
        <v>54</v>
      </c>
      <c r="F7" s="19">
        <f>COUNTA('Junk'!I3:I71)</f>
        <v>10</v>
      </c>
      <c r="G7" s="79">
        <f>SUM('Junk'!I1:I75)</f>
        <v>44</v>
      </c>
      <c r="H7" s="58">
        <f>COUNTIFS('Junk'!P1:P75,A7,'Junk'!A1:A75,"friend")+COUNTIFS('Junk'!T1:T75,A7,'Junk'!A1:A75,"friend")</f>
        <v>3</v>
      </c>
      <c r="I7" s="79">
        <v>5</v>
      </c>
      <c r="J7" s="19">
        <f>COUNTIF('Junk'!A1:A75,A7)+COUNTIF('Junk'!AB1:AB75,A7)</f>
        <v>0</v>
      </c>
      <c r="K7" s="79">
        <f>SUMIFS('Junk'!U1:U75,'Junk'!W1:W75,A7)+SUMIFS('Junk'!Z1:Z75,'Junk'!AB1:AB75,A7)</f>
        <v>0</v>
      </c>
      <c r="L7" s="19">
        <f>C7+F7+J7</f>
        <v>30</v>
      </c>
      <c r="M7" s="79">
        <f>E7+G7+K7</f>
        <v>98</v>
      </c>
      <c r="N7" s="80"/>
      <c r="O7" s="13"/>
      <c r="P7" s="13"/>
      <c r="Q7" s="13"/>
      <c r="R7" s="13"/>
    </row>
    <row r="8" ht="17" customHeight="1">
      <c r="A8" t="s" s="34">
        <f>'Primitives'!A25</f>
        <v>10</v>
      </c>
      <c r="B8" t="s" s="81">
        <f>'Primitives'!B23</f>
        <v>123</v>
      </c>
      <c r="C8" s="28">
        <f>COUNTA('Junk'!E3:E71)</f>
        <v>18</v>
      </c>
      <c r="D8" s="22">
        <f>SUMIF('Junk'!$C1:$C75,"1+",'Junk'!E1:E75)</f>
        <v>25</v>
      </c>
      <c r="E8" s="81">
        <f>SUM('Junk'!E1:E75)</f>
        <v>33</v>
      </c>
      <c r="F8" s="28">
        <f>COUNTA('Junk'!J3:J71)</f>
        <v>10</v>
      </c>
      <c r="G8" s="81">
        <f>SUM('Junk'!J1:J75)</f>
        <v>44</v>
      </c>
      <c r="H8" s="41">
        <f>COUNTIFS('Junk'!P1:P75,A8,'Junk'!A1:A75,"friend")+COUNTIFS('Junk'!T1:T75,A8,'Junk'!A1:A75,"friend")</f>
        <v>3</v>
      </c>
      <c r="I8" s="81">
        <f>SUMIFS('Junk'!N1:N75,'Junk'!P1:P75,A8,'Junk'!A1:A75,"friend")+SUMIFS('Junk'!R1:R75,'Junk'!T1:T75,A8,'Junk'!A1:A75,"friend")</f>
        <v>5</v>
      </c>
      <c r="J8" s="28">
        <f>COUNTIF('Junk'!A1:A75,A8)+COUNTIF('Junk'!AB1:AB75,A8)</f>
        <v>2</v>
      </c>
      <c r="K8" s="81">
        <f>SUMIFS('Junk'!U1:U75,'Junk'!W1:W75,A8)+SUMIFS('Junk'!Z1:Z75,'Junk'!AB1:AB75,A8)</f>
        <v>3</v>
      </c>
      <c r="L8" s="28">
        <f>C8+F8+J8</f>
        <v>30</v>
      </c>
      <c r="M8" s="22">
        <f>E8+G8+K8</f>
        <v>80</v>
      </c>
      <c r="N8" s="13"/>
      <c r="O8" s="13"/>
      <c r="P8" s="13"/>
      <c r="Q8" s="13"/>
      <c r="R8" s="13"/>
    </row>
    <row r="9" ht="17" customHeight="1">
      <c r="A9" t="s" s="34">
        <f>'Primitives'!A23</f>
        <v>11</v>
      </c>
      <c r="B9" t="s" s="81">
        <f>'Primitives'!B24</f>
        <v>123</v>
      </c>
      <c r="C9" s="28">
        <f>COUNTA('Junk'!F3:F71)</f>
        <v>20</v>
      </c>
      <c r="D9" s="22">
        <f>SUMIF('Junk'!$C1:$C75,"1+",'Junk'!F1:F75)</f>
        <v>24</v>
      </c>
      <c r="E9" s="81">
        <f>SUM('Junk'!F1:F75)</f>
        <v>33</v>
      </c>
      <c r="F9" s="28">
        <f>COUNTA('Junk'!K3:K71)</f>
        <v>11</v>
      </c>
      <c r="G9" s="81">
        <f>SUM('Junk'!K1:K75)</f>
        <v>46</v>
      </c>
      <c r="H9" s="41">
        <f>COUNTIFS('Junk'!P1:P75,A9,'Junk'!A1:A75,"friend")+COUNTIFS('Junk'!T1:T75,A9,'Junk'!A1:A75,"friend")</f>
        <v>2</v>
      </c>
      <c r="I9" s="81">
        <f>SUMIFS('Junk'!N1:N75,'Junk'!P1:P75,A9,'Junk'!A1:A75,"friend")+SUMIFS('Junk'!R1:R75,'Junk'!T1:T75,A9,'Junk'!A1:A75,"friend")</f>
        <v>3</v>
      </c>
      <c r="J9" s="28">
        <f>COUNTIF('Junk'!A1:A75,A9)+COUNTIF('Junk'!AB1:AB75,A9)</f>
        <v>1</v>
      </c>
      <c r="K9" s="81">
        <f>SUMIFS('Junk'!U1:U75,'Junk'!W1:W75,A9)+SUMIFS('Junk'!Z1:Z75,'Junk'!AB1:AB75,A9)</f>
        <v>1</v>
      </c>
      <c r="L9" s="28">
        <f>C9+F9+J9</f>
        <v>32</v>
      </c>
      <c r="M9" s="22">
        <f>E9+G9+K9</f>
        <v>80</v>
      </c>
      <c r="N9" s="13"/>
      <c r="O9" s="13"/>
      <c r="P9" s="13"/>
      <c r="Q9" s="13"/>
      <c r="R9" s="13"/>
    </row>
    <row r="10" ht="17" customHeight="1">
      <c r="A10" t="s" s="34">
        <v>12</v>
      </c>
      <c r="B10" t="s" s="81">
        <f>'Primitives'!B25</f>
        <v>123</v>
      </c>
      <c r="C10" s="28">
        <f>COUNTA('Junk'!G3:G71)</f>
        <v>16</v>
      </c>
      <c r="D10" s="22">
        <f>SUMIF('Junk'!$C1:$C75,"1+",'Junk'!G1:G75)</f>
        <v>17</v>
      </c>
      <c r="E10" s="81">
        <f>SUM('Junk'!G1:G75)</f>
        <v>24</v>
      </c>
      <c r="F10" s="28">
        <f>COUNTA('Junk'!L3:L71)</f>
        <v>10</v>
      </c>
      <c r="G10" s="81">
        <f>SUM('Junk'!L1:L75)</f>
        <v>27</v>
      </c>
      <c r="H10" s="41">
        <f>COUNTIFS('Junk'!P1:P75,A10,'Junk'!A1:A75,"friend")+COUNTIFS('Junk'!T1:T75,A10,'Junk'!A1:A75,"friend")</f>
        <v>3</v>
      </c>
      <c r="I10" s="81">
        <f>SUMIFS('Junk'!N1:N75,'Junk'!P1:P75,A10,'Junk'!A1:A75,"friend")+SUMIFS('Junk'!R1:R75,'Junk'!T1:T75,A10,'Junk'!A1:A75,"friend")</f>
        <v>3</v>
      </c>
      <c r="J10" s="28">
        <f>COUNTIF('Junk'!A1:A75,A10)+COUNTIF('Junk'!AB1:AB75,A10)</f>
        <v>0</v>
      </c>
      <c r="K10" s="81">
        <f>SUMIFS('Junk'!U1:U75,'Junk'!W1:W75,A10)+SUMIFS('Junk'!Z1:Z75,'Junk'!AB1:AB75,A10)</f>
        <v>0</v>
      </c>
      <c r="L10" s="28">
        <f>C10+F10+J10</f>
        <v>26</v>
      </c>
      <c r="M10" s="81">
        <f>E10+G10+K10</f>
        <v>51</v>
      </c>
      <c r="N10" s="85"/>
      <c r="O10" s="13"/>
      <c r="P10" s="13"/>
      <c r="Q10" s="13"/>
      <c r="R10" s="13"/>
    </row>
    <row r="11" ht="15.75" customHeight="1">
      <c r="A11" t="s" s="82">
        <f>'Primitives'!A21</f>
        <v>13</v>
      </c>
      <c r="B11" t="s" s="83">
        <f>'Primitives'!B21</f>
        <v>123</v>
      </c>
      <c r="C11" s="50">
        <f>COUNTA('Junk'!H3:H71)</f>
        <v>0</v>
      </c>
      <c r="D11" s="51">
        <f>SUMIF('Junk'!$C1:$C75,"1+",'Junk'!H1:H75)</f>
        <v>0</v>
      </c>
      <c r="E11" s="83">
        <f>SUM('Junk'!H1:H75)</f>
        <v>0</v>
      </c>
      <c r="F11" s="50">
        <f>COUNTA('Junk'!M3:M71)</f>
        <v>13</v>
      </c>
      <c r="G11" s="83">
        <f>SUM('Junk'!M1:M75)</f>
        <v>41</v>
      </c>
      <c r="H11" s="50">
        <f>COUNTIFS('Junk'!P1:P75,A11,'Junk'!A1:A75,"friend")+COUNTIFS('Junk'!T1:T75,A11,'Junk'!A1:A75,"friend")</f>
        <v>2</v>
      </c>
      <c r="I11" s="83">
        <f>SUMIFS('Junk'!N1:N75,'Junk'!P1:P75,A11,'Junk'!A1:A75,"friend")+SUMIFS('Junk'!R1:R75,'Junk'!T1:T75,A11,'Junk'!A1:A75,"friend")</f>
        <v>3</v>
      </c>
      <c r="J11" s="50">
        <f>COUNTIF('Junk'!A1:A75,A11)+COUNTIF('Junk'!AB1:AB75,A11)</f>
        <v>1</v>
      </c>
      <c r="K11" s="83">
        <f>SUMIFS('Junk'!U1:U75,'Junk'!W1:W75,A11)+SUMIFS('Junk'!Z1:Z75,'Junk'!AB1:AB75,A11)</f>
        <v>1</v>
      </c>
      <c r="L11" s="50">
        <f>C11+F11+J11</f>
        <v>14</v>
      </c>
      <c r="M11" s="83">
        <f>E11+G11+K11</f>
        <v>42</v>
      </c>
      <c r="N11" s="86"/>
      <c r="O11" s="13"/>
      <c r="P11" s="13"/>
      <c r="Q11" s="13"/>
      <c r="R11" s="13"/>
    </row>
    <row r="12" ht="16.5" customHeight="1">
      <c r="A12" s="20"/>
      <c r="B12" s="87"/>
      <c r="C12" s="88"/>
      <c r="D12" s="20"/>
      <c r="E12" s="87"/>
      <c r="F12" s="89"/>
      <c r="G12" s="24"/>
      <c r="H12" s="88"/>
      <c r="I12" s="90"/>
      <c r="J12" s="88"/>
      <c r="K12" s="91"/>
      <c r="L12" s="89"/>
      <c r="M12" s="24"/>
      <c r="N12" s="88"/>
      <c r="O12" s="13"/>
      <c r="P12" s="13"/>
      <c r="Q12" s="13"/>
      <c r="R12" s="13"/>
    </row>
    <row r="13" ht="15.75" customHeight="1">
      <c r="A13" s="13"/>
      <c r="B13" s="20"/>
      <c r="C13" s="20"/>
      <c r="D13" t="s" s="92">
        <v>137</v>
      </c>
      <c r="E13" t="s" s="93">
        <v>138</v>
      </c>
      <c r="F13" t="s" s="3">
        <v>139</v>
      </c>
      <c r="G13" s="5"/>
      <c r="H13" t="s" s="94">
        <v>140</v>
      </c>
      <c r="I13" s="95"/>
      <c r="J13" s="89"/>
      <c r="K13" s="20"/>
      <c r="L13" s="13"/>
      <c r="M13" s="13"/>
      <c r="N13" s="20"/>
      <c r="O13" s="13"/>
      <c r="P13" s="13"/>
      <c r="Q13" s="13"/>
      <c r="R13" s="13"/>
    </row>
    <row r="14" ht="17" customHeight="1">
      <c r="A14" t="s" s="34">
        <v>9</v>
      </c>
      <c r="B14" t="s" s="22">
        <v>123</v>
      </c>
      <c r="C14" s="13"/>
      <c r="D14" s="29">
        <f>SUM(D$7:D$10)/D7</f>
        <v>2.736842105263158</v>
      </c>
      <c r="E14" s="31">
        <f>SUM(E$7:E$10)/E7</f>
        <v>2.666666666666667</v>
      </c>
      <c r="F14" s="96">
        <f>F7/C7</f>
        <v>0.5</v>
      </c>
      <c r="G14" s="97">
        <f>G7/E7</f>
        <v>0.8148148148148148</v>
      </c>
      <c r="H14" s="96">
        <f>H7/C7</f>
        <v>0.15</v>
      </c>
      <c r="I14" s="98">
        <f>I7/E7</f>
        <v>0.09259259259259259</v>
      </c>
      <c r="J14" s="13"/>
      <c r="K14" s="13"/>
      <c r="L14" s="13"/>
      <c r="M14" s="13"/>
      <c r="N14" s="13"/>
      <c r="O14" s="13"/>
      <c r="P14" s="13"/>
      <c r="Q14" s="13"/>
      <c r="R14" s="13"/>
    </row>
    <row r="15" ht="17" customHeight="1">
      <c r="A15" t="s" s="34">
        <v>10</v>
      </c>
      <c r="B15" t="s" s="22">
        <v>123</v>
      </c>
      <c r="C15" s="13"/>
      <c r="D15" s="29">
        <f>SUM(D$7:D$10)/D8</f>
        <v>4.16</v>
      </c>
      <c r="E15" s="31">
        <f>SUM(E$7:E$10)/E8</f>
        <v>4.363636363636363</v>
      </c>
      <c r="F15" s="96">
        <f>F8/C8</f>
        <v>0.5555555555555556</v>
      </c>
      <c r="G15" s="97">
        <f>G8/E8</f>
        <v>1.333333333333333</v>
      </c>
      <c r="H15" s="96">
        <f>H8/C8</f>
        <v>0.1666666666666667</v>
      </c>
      <c r="I15" s="98">
        <f>I8/E8</f>
        <v>0.1515151515151515</v>
      </c>
      <c r="J15" s="13"/>
      <c r="K15" s="13"/>
      <c r="L15" s="13"/>
      <c r="M15" s="13"/>
      <c r="N15" s="13"/>
      <c r="O15" s="13"/>
      <c r="P15" s="13"/>
      <c r="Q15" s="13"/>
      <c r="R15" s="13"/>
    </row>
    <row r="16" ht="17" customHeight="1">
      <c r="A16" t="s" s="34">
        <v>11</v>
      </c>
      <c r="B16" t="s" s="22">
        <v>123</v>
      </c>
      <c r="C16" s="13"/>
      <c r="D16" s="29">
        <f>SUM(D$7:D$10)/D9</f>
        <v>4.333333333333333</v>
      </c>
      <c r="E16" s="31">
        <f>SUM(E$7:E$10)/E9</f>
        <v>4.363636363636363</v>
      </c>
      <c r="F16" s="96">
        <f>F9/C9</f>
        <v>0.55</v>
      </c>
      <c r="G16" s="97">
        <f>G9/E9</f>
        <v>1.393939393939394</v>
      </c>
      <c r="H16" s="96">
        <f>H9/C9</f>
        <v>0.1</v>
      </c>
      <c r="I16" s="98">
        <f>I9/E9</f>
        <v>0.09090909090909091</v>
      </c>
      <c r="J16" s="13"/>
      <c r="K16" s="13"/>
      <c r="L16" s="13"/>
      <c r="M16" s="13"/>
      <c r="N16" s="13"/>
      <c r="O16" s="13"/>
      <c r="P16" s="13"/>
      <c r="Q16" s="13"/>
      <c r="R16" s="13"/>
    </row>
    <row r="17" ht="15.75" customHeight="1">
      <c r="A17" t="s" s="82">
        <v>12</v>
      </c>
      <c r="B17" t="s" s="83">
        <v>123</v>
      </c>
      <c r="C17" s="86"/>
      <c r="D17" s="99">
        <f>SUM(D$7:D$10)/D10</f>
        <v>6.117647058823529</v>
      </c>
      <c r="E17" s="55">
        <f>SUM(E$7:E$10)/E10</f>
        <v>6</v>
      </c>
      <c r="F17" s="100">
        <f>F10/C10</f>
        <v>0.625</v>
      </c>
      <c r="G17" s="101">
        <f>G10/E10</f>
        <v>1.125</v>
      </c>
      <c r="H17" s="100">
        <f>H10/C10</f>
        <v>0.1875</v>
      </c>
      <c r="I17" s="101">
        <f>I10/E10</f>
        <v>0.125</v>
      </c>
      <c r="J17" s="86"/>
      <c r="K17" s="102"/>
      <c r="L17" s="70"/>
      <c r="M17" s="14"/>
      <c r="N17" s="86"/>
      <c r="O17" s="13"/>
      <c r="P17" s="13"/>
      <c r="Q17" s="13"/>
      <c r="R17" s="13"/>
    </row>
    <row r="18" ht="15.75" customHeight="1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13"/>
      <c r="M18" s="14"/>
      <c r="N18" t="s" s="103">
        <v>141</v>
      </c>
      <c r="O18" s="13"/>
      <c r="P18" t="s" s="34">
        <v>10</v>
      </c>
      <c r="Q18" t="s" s="34">
        <v>11</v>
      </c>
      <c r="R18" t="s" s="34">
        <v>12</v>
      </c>
    </row>
    <row r="19" ht="17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t="s" s="34">
        <v>9</v>
      </c>
      <c r="P19" s="34">
        <f>COUNTIFS('Junk'!D1:D75,"&gt;0",'Junk'!E1:E75,"&gt;0")</f>
        <v>9</v>
      </c>
      <c r="Q19" s="34">
        <f>COUNTIFS('Junk'!D1:D75,"&gt;0",'Junk'!F1:F75,"&gt;0")</f>
        <v>9</v>
      </c>
      <c r="R19" s="34">
        <f>COUNTIFS('Junk'!D1:D75,"&gt;0",'Junk'!G1:G75,"&gt;0")</f>
        <v>8</v>
      </c>
    </row>
    <row r="20" ht="17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t="s" s="34">
        <v>10</v>
      </c>
      <c r="P20" s="13"/>
      <c r="Q20" s="34">
        <f>COUNTIFS('Junk'!E1:E75,"&gt;0",'Junk'!F1:F75,"&gt;0")</f>
        <v>10</v>
      </c>
      <c r="R20" s="34">
        <f>COUNTIFS('Junk'!E1:E75,"&gt;0",'Junk'!G1:G75,"&gt;0")</f>
        <v>7</v>
      </c>
    </row>
    <row r="21" ht="17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t="s" s="34">
        <v>11</v>
      </c>
      <c r="P21" s="13"/>
      <c r="Q21" s="13"/>
      <c r="R21" s="34">
        <f>COUNTIFS('Junk'!F1:F75,"&gt;0",'Junk'!G1:G75,"&gt;0")</f>
        <v>8</v>
      </c>
    </row>
  </sheetData>
  <mergeCells count="7">
    <mergeCell ref="J1:K1"/>
    <mergeCell ref="H1:I1"/>
    <mergeCell ref="F13:G13"/>
    <mergeCell ref="H13:I13"/>
    <mergeCell ref="A1:B1"/>
    <mergeCell ref="C1:E1"/>
    <mergeCell ref="F1:G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