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ds" sheetId="1" r:id="rId1"/>
    <sheet name="Tools" sheetId="2" r:id="rId2"/>
    <sheet name="Economy" sheetId="3" r:id="rId3"/>
  </sheets>
  <definedNames>
    <definedName name="game" localSheetId="0">Cards!$A$1:$H$17</definedName>
  </definedNames>
  <calcPr calcId="152511"/>
</workbook>
</file>

<file path=xl/calcChain.xml><?xml version="1.0" encoding="utf-8"?>
<calcChain xmlns="http://schemas.openxmlformats.org/spreadsheetml/2006/main">
  <c r="B7" i="3" l="1"/>
  <c r="C7" i="3"/>
  <c r="D7" i="3"/>
  <c r="D9" i="3"/>
  <c r="C9" i="3"/>
  <c r="B9" i="3"/>
  <c r="L10" i="1" l="1"/>
  <c r="L11" i="1"/>
  <c r="L12" i="1"/>
  <c r="L13" i="1"/>
  <c r="L14" i="1"/>
  <c r="L15" i="1"/>
  <c r="L9" i="1"/>
  <c r="L3" i="1"/>
  <c r="L2" i="1"/>
  <c r="L8" i="1"/>
  <c r="L4" i="1"/>
  <c r="L5" i="1"/>
  <c r="L6" i="1"/>
  <c r="L7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C3" i="3" l="1"/>
  <c r="D3" i="3"/>
  <c r="E3" i="3"/>
  <c r="C4" i="3"/>
  <c r="D4" i="3"/>
  <c r="E4" i="3"/>
  <c r="C5" i="3"/>
  <c r="D5" i="3"/>
  <c r="E5" i="3"/>
  <c r="B5" i="3"/>
  <c r="B4" i="3"/>
  <c r="B3" i="3"/>
  <c r="D6" i="3" l="1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<sst xmlns="http://schemas.openxmlformats.org/spreadsheetml/2006/main" count="124" uniqueCount="104">
  <si>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</si>
  <si>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</si>
  <si>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</si>
  <si>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</si>
  <si>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</si>
  <si>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</si>
  <si>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</si>
  <si>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</si>
  <si>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</si>
  <si>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</si>
  <si>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6 HP. 1 ATK.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</si>
  <si>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</si>
  <si>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</si>
  <si>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</si>
  <si>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</si>
  <si>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</si>
  <si>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</si>
  <si>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</si>
  <si>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</si>
  <si>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</si>
  <si>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</si>
  <si>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</si>
  <si>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</si>
  <si>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</si>
  <si>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</si>
  <si>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</si>
  <si>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</si>
  <si>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</si>
  <si>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</si>
  <si>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</si>
  <si>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</si>
  <si>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</si>
  <si>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</si>
  <si>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</si>
  <si>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</si>
  <si>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</si>
  <si>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15 HP. 2 ATK.</t>
  </si>
  <si>
    <t>8 HP. 3 ATK.
 ⃠ Have Strong Magnet</t>
  </si>
  <si>
    <t>+1 ATK for 1 Oil</t>
  </si>
  <si>
    <t>1/2 Tote Bags
for 2/4 Fabric</t>
  </si>
  <si>
    <t>1:2 Metal:Fabric</t>
  </si>
  <si>
    <t>20 HP. 4 ATK.</t>
  </si>
  <si>
    <t>Est. Value</t>
  </si>
  <si>
    <t>10 HP. 3 ATK.</t>
  </si>
  <si>
    <t>16 HP. 3 ATK.
 ⃠ Have Strong Magnet</t>
  </si>
  <si>
    <t>+1 ATK for 4 Metal</t>
  </si>
  <si>
    <t xml:space="preserve">+2 Duct Tape for Disassembling 1 Tool </t>
  </si>
  <si>
    <t>+2 Metal and +2 Fabric for 2 Oil</t>
  </si>
  <si>
    <t>Whacking Plank
for 3 Metal, 1 Duct tape</t>
  </si>
  <si>
    <t>Bandages
for 1 Fabric, 1 Duct Tape</t>
  </si>
  <si>
    <t>Fireball
for 1 Fabric, 1 Oil</t>
  </si>
  <si>
    <t>Tape Dispensor
for 2 Metal, 1 Oil</t>
  </si>
  <si>
    <t>Tape Dispensor
for 3 Metal, 1 Oil</t>
  </si>
  <si>
    <t>8 HP. 2 ATK.</t>
  </si>
  <si>
    <t>12 HP. 2 ATK. 
 ⃠ Have Tote Bag</t>
  </si>
  <si>
    <t>Strong Magnet
for 2 Metal</t>
  </si>
  <si>
    <t>Use in battle for -5 Creature HP</t>
  </si>
  <si>
    <t>May convert 3/2/1 Metal/Fabric/Oil to 1 Duct Tape any time</t>
  </si>
  <si>
    <t>Gain +1 Oil after each battle</t>
  </si>
  <si>
    <t>Oil Pan</t>
  </si>
  <si>
    <t>Oil Pan
for 3 Metal, 1 Duct Tape</t>
  </si>
  <si>
    <t>Oil Pan
for 2 Metal, 1 Duct Tape</t>
  </si>
  <si>
    <t xml:space="preserve">17 HP. 4 ATK. </t>
  </si>
  <si>
    <t>5:3 Metal:Fabric</t>
  </si>
  <si>
    <t>Notes</t>
  </si>
  <si>
    <t>Back</t>
  </si>
  <si>
    <t>Attack creature, but now with metal.</t>
  </si>
  <si>
    <t>General store. Everything is balanced against him.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</si>
  <si>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</si>
  <si>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</si>
  <si>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</si>
  <si>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</si>
  <si>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</si>
  <si>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</si>
  <si>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Trainer</t>
  </si>
  <si>
    <t>Duct tape dealer, but with oil.</t>
  </si>
  <si>
    <t>2:3 Metal:Fabric</t>
  </si>
  <si>
    <t>Oil to both Metal and Fabric</t>
  </si>
  <si>
    <t>Metal dealer, but you need lots of fabric. Or lots of Metal.</t>
  </si>
  <si>
    <t>11 HP. 4 ATK
⃠ Have Whacking Plank</t>
  </si>
  <si>
    <t>Friendly Can of Lube</t>
  </si>
  <si>
    <t>Rusty the Toolbox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</si>
  <si>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</si>
  <si>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</si>
  <si>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</si>
  <si>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</si>
  <si>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</si>
  <si>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</si>
  <si>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</si>
  <si>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</si>
  <si>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</si>
  <si>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</si>
  <si>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</si>
  <si>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</si>
  <si>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>Recover 3 HP for 1 Oil, any time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</si>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</sst>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9" sqref="A9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5.28515625" style="20" bestFit="1" customWidth="1"/>
    <col min="7" max="7" width="25.28515625" style="20" customWidth="1"/>
    <col min="8" max="8" width="24.42578125" style="20" bestFit="1" customWidth="1"/>
    <col min="9" max="9" width="5" style="21" bestFit="1" customWidth="1"/>
    <col min="10" max="10" width="9.140625" style="22"/>
    <col min="11" max="11" width="66" style="20" bestFit="1" customWidth="1"/>
    <col min="12" max="12" width="20.42578125" style="20" bestFit="1" customWidth="1"/>
    <col min="13" max="16384" width="9.140625" style="20"/>
  </cols>
  <sheetData>
    <row r="1" spans="1:12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18</v>
      </c>
      <c r="H1" s="3" t="s">
        <v>6</v>
      </c>
      <c r="I1" s="4" t="s">
        <v>83</v>
      </c>
      <c r="J1" s="5" t="s">
        <v>42</v>
      </c>
      <c r="K1" s="3" t="s">
        <v>64</v>
      </c>
      <c r="L1" s="3" t="s">
        <v>65</v>
      </c>
    </row>
    <row r="2" spans="1:12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23" t="s">
        <v>100</v>
      </c>
      <c r="G2" s="23" t="s">
        <v>88</v>
      </c>
      <c r="H2" s="9" t="s">
        <v>54</v>
      </c>
      <c r="I2" s="8">
        <v>1</v>
      </c>
      <c r="J2" s="10">
        <f>C2/4 + D2/3+E2/2</f>
        <v>1.75</v>
      </c>
      <c r="K2" s="6" t="s">
        <v>89</v>
      </c>
      <c r="L2" s="7" t="str">
        <f>INDEX(A$9:A$15,MATCH(I2,I$9:I$15,0))</f>
        <v>Oil Nymph</v>
      </c>
    </row>
    <row r="3" spans="1:12" s="7" customFormat="1" ht="30" x14ac:dyDescent="0.25">
      <c r="A3" s="6" t="s">
        <v>80</v>
      </c>
      <c r="B3" s="7" t="s">
        <v>8</v>
      </c>
      <c r="C3" s="8">
        <v>0</v>
      </c>
      <c r="D3" s="8">
        <v>1</v>
      </c>
      <c r="E3" s="8">
        <v>3</v>
      </c>
      <c r="F3" s="23" t="s">
        <v>86</v>
      </c>
      <c r="G3" s="9" t="s">
        <v>50</v>
      </c>
      <c r="H3" s="9" t="s">
        <v>53</v>
      </c>
      <c r="I3" s="8">
        <v>2</v>
      </c>
      <c r="J3" s="10">
        <f t="shared" ref="J3:J15" si="0">C3/4 + D3/3+E3/2</f>
        <v>1.8333333333333333</v>
      </c>
      <c r="K3" s="7" t="s">
        <v>69</v>
      </c>
      <c r="L3" s="7" t="str">
        <f>INDEX(A$9:A$15,MATCH(I3,I$9:I$15,0))</f>
        <v>Petulant Tig Welder</v>
      </c>
    </row>
    <row r="4" spans="1:12" s="7" customFormat="1" ht="30" x14ac:dyDescent="0.25">
      <c r="A4" s="7" t="s">
        <v>19</v>
      </c>
      <c r="B4" s="7" t="s">
        <v>8</v>
      </c>
      <c r="C4" s="8">
        <v>2</v>
      </c>
      <c r="D4" s="8">
        <v>0</v>
      </c>
      <c r="E4" s="8">
        <v>1</v>
      </c>
      <c r="F4" s="23" t="s">
        <v>84</v>
      </c>
      <c r="G4" s="9" t="s">
        <v>49</v>
      </c>
      <c r="H4" s="7" t="s">
        <v>10</v>
      </c>
      <c r="I4" s="8">
        <v>3</v>
      </c>
      <c r="J4" s="10">
        <f t="shared" si="0"/>
        <v>1</v>
      </c>
      <c r="K4" s="7" t="s">
        <v>70</v>
      </c>
      <c r="L4" s="7" t="str">
        <f t="shared" ref="L4:L7" si="1">INDEX(A$9:A$15,MATCH(I4,I$9:I$15,0))</f>
        <v>Jacket Wraith</v>
      </c>
    </row>
    <row r="5" spans="1:12" s="7" customFormat="1" ht="45" x14ac:dyDescent="0.25">
      <c r="A5" s="7" t="s">
        <v>11</v>
      </c>
      <c r="B5" s="7" t="s">
        <v>8</v>
      </c>
      <c r="C5" s="8">
        <v>3</v>
      </c>
      <c r="D5" s="8">
        <v>1</v>
      </c>
      <c r="E5" s="8">
        <v>2</v>
      </c>
      <c r="F5" s="11" t="s">
        <v>87</v>
      </c>
      <c r="G5" s="9" t="s">
        <v>52</v>
      </c>
      <c r="H5" s="23" t="s">
        <v>90</v>
      </c>
      <c r="I5" s="8">
        <v>4</v>
      </c>
      <c r="J5" s="10">
        <f t="shared" si="0"/>
        <v>2.083333333333333</v>
      </c>
      <c r="K5" s="6" t="s">
        <v>73</v>
      </c>
      <c r="L5" s="7" t="str">
        <f t="shared" si="1"/>
        <v>Major Ductwork</v>
      </c>
    </row>
    <row r="6" spans="1:12" s="7" customFormat="1" ht="30" x14ac:dyDescent="0.25">
      <c r="A6" s="6" t="s">
        <v>81</v>
      </c>
      <c r="B6" s="7" t="s">
        <v>8</v>
      </c>
      <c r="C6" s="8">
        <v>4</v>
      </c>
      <c r="D6" s="8">
        <v>4</v>
      </c>
      <c r="E6" s="8">
        <v>2</v>
      </c>
      <c r="F6" s="7" t="s">
        <v>26</v>
      </c>
      <c r="G6" s="9" t="s">
        <v>60</v>
      </c>
      <c r="H6" s="9" t="s">
        <v>43</v>
      </c>
      <c r="I6" s="8">
        <v>5</v>
      </c>
      <c r="J6" s="10">
        <f t="shared" si="0"/>
        <v>3.333333333333333</v>
      </c>
      <c r="K6" s="7" t="s">
        <v>67</v>
      </c>
      <c r="L6" s="7" t="str">
        <f t="shared" si="1"/>
        <v>The Crusher</v>
      </c>
    </row>
    <row r="7" spans="1:12" s="7" customFormat="1" ht="45" x14ac:dyDescent="0.25">
      <c r="A7" s="7" t="s">
        <v>12</v>
      </c>
      <c r="B7" s="7" t="s">
        <v>8</v>
      </c>
      <c r="C7" s="8">
        <v>5</v>
      </c>
      <c r="D7" s="8">
        <v>0</v>
      </c>
      <c r="E7" s="8">
        <v>2</v>
      </c>
      <c r="F7" s="12" t="s">
        <v>38</v>
      </c>
      <c r="G7" s="9" t="s">
        <v>48</v>
      </c>
      <c r="H7" s="9" t="s">
        <v>37</v>
      </c>
      <c r="I7" s="8">
        <v>6</v>
      </c>
      <c r="J7" s="10">
        <f t="shared" si="0"/>
        <v>2.25</v>
      </c>
      <c r="K7" s="6" t="s">
        <v>74</v>
      </c>
      <c r="L7" s="7" t="str">
        <f t="shared" si="1"/>
        <v>Tap Spider</v>
      </c>
    </row>
    <row r="8" spans="1:12" s="7" customFormat="1" ht="30" x14ac:dyDescent="0.25">
      <c r="A8" s="6" t="s">
        <v>99</v>
      </c>
      <c r="B8" s="7" t="s">
        <v>8</v>
      </c>
      <c r="C8" s="8">
        <v>1</v>
      </c>
      <c r="D8" s="8">
        <v>7</v>
      </c>
      <c r="E8" s="8">
        <v>0</v>
      </c>
      <c r="F8" s="6" t="s">
        <v>76</v>
      </c>
      <c r="G8" s="9" t="s">
        <v>33</v>
      </c>
      <c r="H8" s="7" t="s">
        <v>36</v>
      </c>
      <c r="I8" s="8">
        <v>7</v>
      </c>
      <c r="J8" s="10">
        <f t="shared" si="0"/>
        <v>2.5833333333333335</v>
      </c>
      <c r="K8" s="6" t="s">
        <v>68</v>
      </c>
      <c r="L8" s="7" t="str">
        <f>INDEX(A$9:A$15,MATCH(I8,I$9:I$15,0))</f>
        <v>Sprocket Snake</v>
      </c>
    </row>
    <row r="9" spans="1:12" s="13" customFormat="1" ht="45" x14ac:dyDescent="0.25">
      <c r="A9" s="18" t="s">
        <v>101</v>
      </c>
      <c r="B9" s="13" t="s">
        <v>13</v>
      </c>
      <c r="C9" s="14">
        <v>5</v>
      </c>
      <c r="D9" s="14">
        <v>5</v>
      </c>
      <c r="E9" s="14">
        <v>5</v>
      </c>
      <c r="F9" s="13" t="s">
        <v>63</v>
      </c>
      <c r="G9" s="15" t="s">
        <v>51</v>
      </c>
      <c r="H9" s="16" t="s">
        <v>91</v>
      </c>
      <c r="I9" s="14">
        <v>7</v>
      </c>
      <c r="J9" s="17">
        <f t="shared" si="0"/>
        <v>5.416666666666667</v>
      </c>
      <c r="K9" s="18" t="s">
        <v>78</v>
      </c>
      <c r="L9" s="13" t="str">
        <f>INDEX(A$2:A$8,MATCH(I9,I$2:I$8,0))</f>
        <v>Ugly Sweater Ghost</v>
      </c>
    </row>
    <row r="10" spans="1:12" s="13" customFormat="1" ht="45" x14ac:dyDescent="0.25">
      <c r="A10" s="13" t="s">
        <v>9</v>
      </c>
      <c r="B10" s="13" t="s">
        <v>13</v>
      </c>
      <c r="C10" s="14">
        <v>0</v>
      </c>
      <c r="D10" s="14">
        <v>0</v>
      </c>
      <c r="E10" s="14">
        <v>5</v>
      </c>
      <c r="F10" s="13" t="s">
        <v>34</v>
      </c>
      <c r="G10" s="15" t="s">
        <v>50</v>
      </c>
      <c r="H10" s="16" t="s">
        <v>92</v>
      </c>
      <c r="I10" s="14">
        <v>1</v>
      </c>
      <c r="J10" s="17">
        <f t="shared" si="0"/>
        <v>2.5</v>
      </c>
      <c r="K10" s="18" t="s">
        <v>75</v>
      </c>
      <c r="L10" s="13" t="str">
        <f t="shared" ref="L10:L15" si="2">INDEX(A$2:A$8,MATCH(I10,I$2:I$8,0))</f>
        <v>Bolt Rats</v>
      </c>
    </row>
    <row r="11" spans="1:12" s="13" customFormat="1" ht="45" x14ac:dyDescent="0.25">
      <c r="A11" s="13" t="s">
        <v>32</v>
      </c>
      <c r="B11" s="13" t="s">
        <v>13</v>
      </c>
      <c r="C11" s="14">
        <v>7</v>
      </c>
      <c r="D11" s="14">
        <v>1</v>
      </c>
      <c r="E11" s="14">
        <v>1</v>
      </c>
      <c r="F11" s="19" t="s">
        <v>45</v>
      </c>
      <c r="G11" s="15" t="s">
        <v>55</v>
      </c>
      <c r="H11" s="15" t="s">
        <v>44</v>
      </c>
      <c r="I11" s="14">
        <v>2</v>
      </c>
      <c r="J11" s="17">
        <f t="shared" si="0"/>
        <v>2.5833333333333335</v>
      </c>
      <c r="K11" s="13" t="s">
        <v>66</v>
      </c>
      <c r="L11" s="13" t="str">
        <f t="shared" si="2"/>
        <v>Friendly Can of Lube</v>
      </c>
    </row>
    <row r="12" spans="1:12" s="13" customFormat="1" ht="30" x14ac:dyDescent="0.25">
      <c r="A12" s="13" t="s">
        <v>14</v>
      </c>
      <c r="B12" s="13" t="s">
        <v>13</v>
      </c>
      <c r="C12" s="14">
        <v>8</v>
      </c>
      <c r="D12" s="14">
        <v>5</v>
      </c>
      <c r="E12" s="14">
        <v>3</v>
      </c>
      <c r="F12" s="18" t="s">
        <v>82</v>
      </c>
      <c r="G12" s="15" t="s">
        <v>49</v>
      </c>
      <c r="H12" s="13" t="s">
        <v>41</v>
      </c>
      <c r="I12" s="14">
        <v>4</v>
      </c>
      <c r="J12" s="17">
        <f t="shared" si="0"/>
        <v>5.166666666666667</v>
      </c>
      <c r="K12" s="18" t="s">
        <v>85</v>
      </c>
      <c r="L12" s="13" t="str">
        <f t="shared" si="2"/>
        <v>Minor Ductwork</v>
      </c>
    </row>
    <row r="13" spans="1:12" s="13" customFormat="1" ht="30" x14ac:dyDescent="0.25">
      <c r="A13" s="18" t="s">
        <v>98</v>
      </c>
      <c r="B13" s="13" t="s">
        <v>13</v>
      </c>
      <c r="C13" s="14">
        <v>6</v>
      </c>
      <c r="D13" s="14">
        <v>6</v>
      </c>
      <c r="E13" s="14">
        <v>2</v>
      </c>
      <c r="F13" s="13" t="s">
        <v>40</v>
      </c>
      <c r="G13" s="15" t="s">
        <v>39</v>
      </c>
      <c r="H13" s="15" t="s">
        <v>62</v>
      </c>
      <c r="I13" s="14">
        <v>3</v>
      </c>
      <c r="J13" s="17">
        <f t="shared" si="0"/>
        <v>4.5</v>
      </c>
      <c r="K13" s="18" t="s">
        <v>72</v>
      </c>
      <c r="L13" s="13" t="str">
        <f t="shared" si="2"/>
        <v>Socket Wrench Puppy</v>
      </c>
    </row>
    <row r="14" spans="1:12" s="13" customFormat="1" ht="60" x14ac:dyDescent="0.25">
      <c r="A14" s="13" t="s">
        <v>25</v>
      </c>
      <c r="B14" s="13" t="s">
        <v>13</v>
      </c>
      <c r="C14" s="14">
        <v>8</v>
      </c>
      <c r="D14" s="14">
        <v>4</v>
      </c>
      <c r="E14" s="14">
        <v>4</v>
      </c>
      <c r="F14" s="19" t="s">
        <v>46</v>
      </c>
      <c r="G14" s="15" t="s">
        <v>48</v>
      </c>
      <c r="H14" s="16" t="s">
        <v>93</v>
      </c>
      <c r="I14" s="14">
        <v>5</v>
      </c>
      <c r="J14" s="17">
        <f t="shared" si="0"/>
        <v>5.333333333333333</v>
      </c>
      <c r="K14" s="18" t="s">
        <v>71</v>
      </c>
      <c r="L14" s="13" t="str">
        <f t="shared" si="2"/>
        <v>Rusty the Toolbox</v>
      </c>
    </row>
    <row r="15" spans="1:12" s="13" customFormat="1" ht="45" x14ac:dyDescent="0.25">
      <c r="A15" s="13" t="s">
        <v>24</v>
      </c>
      <c r="B15" s="13" t="s">
        <v>13</v>
      </c>
      <c r="C15" s="14">
        <v>5</v>
      </c>
      <c r="D15" s="14">
        <v>1</v>
      </c>
      <c r="E15" s="14">
        <v>1</v>
      </c>
      <c r="F15" s="19" t="s">
        <v>47</v>
      </c>
      <c r="G15" s="16" t="s">
        <v>61</v>
      </c>
      <c r="H15" s="16" t="s">
        <v>79</v>
      </c>
      <c r="I15" s="14">
        <v>6</v>
      </c>
      <c r="J15" s="17">
        <f t="shared" si="0"/>
        <v>2.083333333333333</v>
      </c>
      <c r="K15" s="18" t="s">
        <v>77</v>
      </c>
      <c r="L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4.7109375" style="1" bestFit="1" customWidth="1"/>
    <col min="2" max="2" width="57.28515625" style="1" bestFit="1" customWidth="1"/>
    <col min="3" max="16384" width="9.140625" style="1"/>
  </cols>
  <sheetData>
    <row r="1" spans="1:2" s="2" customFormat="1" x14ac:dyDescent="0.25">
      <c r="A1" s="2" t="s">
        <v>15</v>
      </c>
      <c r="B1" s="2" t="s">
        <v>20</v>
      </c>
    </row>
    <row r="2" spans="1:2" x14ac:dyDescent="0.25">
      <c r="A2" s="1" t="s">
        <v>22</v>
      </c>
      <c r="B2" s="1" t="s">
        <v>94</v>
      </c>
    </row>
    <row r="3" spans="1:2" x14ac:dyDescent="0.25">
      <c r="A3" s="1" t="s">
        <v>17</v>
      </c>
      <c r="B3" s="1" t="s">
        <v>56</v>
      </c>
    </row>
    <row r="4" spans="1:2" x14ac:dyDescent="0.25">
      <c r="A4" s="1" t="s">
        <v>59</v>
      </c>
      <c r="B4" s="1" t="s">
        <v>58</v>
      </c>
    </row>
    <row r="5" spans="1:2" x14ac:dyDescent="0.25">
      <c r="A5" s="1" t="s">
        <v>21</v>
      </c>
      <c r="B5" s="1" t="s">
        <v>95</v>
      </c>
    </row>
    <row r="6" spans="1:2" x14ac:dyDescent="0.25">
      <c r="A6" s="1" t="s">
        <v>27</v>
      </c>
      <c r="B6" s="1" t="s">
        <v>57</v>
      </c>
    </row>
    <row r="7" spans="1:2" x14ac:dyDescent="0.25">
      <c r="A7" s="1" t="s">
        <v>23</v>
      </c>
      <c r="B7" s="1" t="s">
        <v>35</v>
      </c>
    </row>
    <row r="8" spans="1:2" x14ac:dyDescent="0.25">
      <c r="A8" s="1" t="s">
        <v>28</v>
      </c>
      <c r="B8" s="1" t="s">
        <v>29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24" t="s">
        <v>30</v>
      </c>
      <c r="C1" s="24"/>
      <c r="D1" s="24"/>
      <c r="E1" s="24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16</v>
      </c>
    </row>
    <row r="3" spans="1:5" x14ac:dyDescent="0.25">
      <c r="A3" s="1" t="s">
        <v>8</v>
      </c>
      <c r="B3" s="1">
        <f>SUM(Cards!C2:C8)</f>
        <v>20</v>
      </c>
      <c r="C3" s="1">
        <f>SUM(Cards!D2:D8)</f>
        <v>13</v>
      </c>
      <c r="D3" s="1">
        <f>SUM(Cards!E2:E8)</f>
        <v>11</v>
      </c>
      <c r="E3" s="1">
        <f>SUM(Cards!F2:F8)</f>
        <v>0</v>
      </c>
    </row>
    <row r="4" spans="1:5" x14ac:dyDescent="0.25">
      <c r="A4" s="1" t="s">
        <v>13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SUM(Cards!F9:F15)</f>
        <v>0</v>
      </c>
    </row>
    <row r="5" spans="1:5" x14ac:dyDescent="0.25">
      <c r="A5" s="1" t="s">
        <v>31</v>
      </c>
      <c r="B5" s="1">
        <f>SUM(Cards!C2:C15)</f>
        <v>59</v>
      </c>
      <c r="C5" s="1">
        <f>SUM(Cards!D2:D15)</f>
        <v>35</v>
      </c>
      <c r="D5" s="1">
        <f>SUM(Cards!E2:E15)</f>
        <v>32</v>
      </c>
      <c r="E5" s="1">
        <f>SUM(Cards!F2:F15)</f>
        <v>0</v>
      </c>
    </row>
    <row r="6" spans="1:5" x14ac:dyDescent="0.25">
      <c r="A6" s="1" t="s">
        <v>102</v>
      </c>
      <c r="B6" s="25">
        <f>B3/SUM($B3:$D3)</f>
        <v>0.45454545454545453</v>
      </c>
      <c r="C6" s="25">
        <f t="shared" ref="C6:D7" si="0">C3/SUM($B3:$D3)</f>
        <v>0.29545454545454547</v>
      </c>
      <c r="D6" s="25">
        <f t="shared" si="0"/>
        <v>0.25</v>
      </c>
    </row>
    <row r="7" spans="1:5" x14ac:dyDescent="0.25">
      <c r="A7" s="1" t="s">
        <v>103</v>
      </c>
      <c r="B7" s="25">
        <f>B4/SUM($B4:$D4)</f>
        <v>0.47560975609756095</v>
      </c>
      <c r="C7" s="25">
        <f t="shared" si="0"/>
        <v>0.26829268292682928</v>
      </c>
      <c r="D7" s="25">
        <f t="shared" si="0"/>
        <v>0.25609756097560976</v>
      </c>
    </row>
    <row r="8" spans="1:5" x14ac:dyDescent="0.25">
      <c r="A8" s="1" t="s">
        <v>96</v>
      </c>
      <c r="B8" s="25">
        <f>B5/SUM($B5:$D5)</f>
        <v>0.46825396825396826</v>
      </c>
      <c r="C8" s="25">
        <f>C5/SUM($B5:$D5)</f>
        <v>0.27777777777777779</v>
      </c>
      <c r="D8" s="25">
        <f>D5/SUM($B5:$D5)</f>
        <v>0.25396825396825395</v>
      </c>
    </row>
    <row r="9" spans="1:5" x14ac:dyDescent="0.25">
      <c r="A9" s="1" t="s">
        <v>97</v>
      </c>
      <c r="B9" s="25">
        <f>4/9</f>
        <v>0.44444444444444442</v>
      </c>
      <c r="C9" s="25">
        <f>3/9</f>
        <v>0.33333333333333331</v>
      </c>
      <c r="D9" s="25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Cards</vt:lpstr>
      <vt:lpstr>Tools</vt:lpstr>
      <vt:lpstr>Economy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2017-07-26T18:10:25Z</dcterms:modified>
</cp:coreProperties>
</file>