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 activeTab="3"/>
  </bookViews>
  <sheets>
    <sheet name="Cards" sheetId="1" r:id="rId1"/>
    <sheet name="Tools" sheetId="2" r:id="rId2"/>
    <sheet name="Economy" sheetId="3" r:id="rId3"/>
    <sheet name="Playtests v6.0" sheetId="4" r:id="rId4"/>
    <sheet name="Playtest Options" sheetId="5" r:id="rId5"/>
  </sheets>
  <externalReferences>
    <externalReference r:id="rId6"/>
  </externalReferences>
  <definedNames>
    <definedName name="game" localSheetId="0">Cards!$A$1:$J$17</definedName>
  </definedNames>
  <calcPr calcId="152511"/>
</workbook>
</file>

<file path=xl/calcChain.xml><?xml version="1.0" encoding="utf-8"?>
<calcChain xmlns="http://schemas.openxmlformats.org/spreadsheetml/2006/main">
  <c r="Y29" i="4" l="1"/>
  <c r="Y30" i="4"/>
  <c r="Y31" i="4"/>
  <c r="Y32" i="4"/>
  <c r="Y33" i="4"/>
  <c r="Y34" i="4"/>
  <c r="Y35" i="4"/>
  <c r="Y36" i="4"/>
  <c r="Y37" i="4"/>
  <c r="Y38" i="4"/>
  <c r="Y39" i="4"/>
  <c r="Y40" i="4"/>
  <c r="Y41" i="4"/>
  <c r="Y42" i="4"/>
  <c r="Y43" i="4"/>
  <c r="Y44" i="4"/>
  <c r="Y45" i="4"/>
  <c r="Y46" i="4"/>
  <c r="Y47" i="4"/>
  <c r="Y48" i="4"/>
  <c r="Y49" i="4"/>
  <c r="Y50" i="4"/>
  <c r="Y51" i="4"/>
  <c r="Y52" i="4"/>
  <c r="G23" i="4"/>
  <c r="J23" i="4" a="1"/>
  <c r="J23" i="4" s="1"/>
  <c r="G24" i="4"/>
  <c r="J24" i="4" a="1"/>
  <c r="J24" i="4" s="1"/>
  <c r="G25" i="4"/>
  <c r="J25" i="4" a="1"/>
  <c r="J25" i="4" s="1"/>
  <c r="G26" i="4"/>
  <c r="J26" i="4" a="1"/>
  <c r="J26" i="4" s="1"/>
  <c r="G27" i="4"/>
  <c r="J27" i="4" a="1"/>
  <c r="J27" i="4" s="1"/>
  <c r="G28" i="4"/>
  <c r="J28" i="4" a="1"/>
  <c r="J28" i="4" s="1"/>
  <c r="J29" i="4" a="1"/>
  <c r="J29" i="4" s="1"/>
  <c r="G29" i="4" s="1"/>
  <c r="G30" i="4"/>
  <c r="J30" i="4" a="1"/>
  <c r="J30" i="4" s="1"/>
  <c r="G31" i="4"/>
  <c r="J31" i="4" a="1"/>
  <c r="J31" i="4" s="1"/>
  <c r="G32" i="4"/>
  <c r="J32" i="4" a="1"/>
  <c r="J32" i="4" s="1"/>
  <c r="G33" i="4"/>
  <c r="J33" i="4" a="1"/>
  <c r="J33" i="4" s="1"/>
  <c r="G34" i="4"/>
  <c r="J34" i="4" a="1"/>
  <c r="J34" i="4" s="1"/>
  <c r="G35" i="4"/>
  <c r="J35" i="4" a="1"/>
  <c r="J35" i="4" s="1"/>
  <c r="J36" i="4" a="1"/>
  <c r="J36" i="4" s="1"/>
  <c r="G36" i="4" s="1"/>
  <c r="G37" i="4"/>
  <c r="J37" i="4" a="1"/>
  <c r="J37" i="4" s="1"/>
  <c r="G38" i="4"/>
  <c r="J38" i="4" a="1"/>
  <c r="J38" i="4" s="1"/>
  <c r="G39" i="4"/>
  <c r="J39" i="4" a="1"/>
  <c r="J39" i="4" s="1"/>
  <c r="G40" i="4"/>
  <c r="J40" i="4" a="1"/>
  <c r="J40" i="4" s="1"/>
  <c r="G41" i="4"/>
  <c r="J41" i="4" a="1"/>
  <c r="J41" i="4" s="1"/>
  <c r="J42" i="4" a="1"/>
  <c r="J42" i="4" s="1"/>
  <c r="G42" i="4" s="1"/>
  <c r="G43" i="4"/>
  <c r="J43" i="4" a="1"/>
  <c r="J43" i="4" s="1"/>
  <c r="G44" i="4"/>
  <c r="J44" i="4" a="1"/>
  <c r="J44" i="4" s="1"/>
  <c r="G45" i="4"/>
  <c r="J45" i="4" a="1"/>
  <c r="J45" i="4" s="1"/>
  <c r="G46" i="4"/>
  <c r="J46" i="4" a="1"/>
  <c r="J46" i="4" s="1"/>
  <c r="J47" i="4" a="1"/>
  <c r="J47" i="4" s="1"/>
  <c r="G47" i="4" s="1"/>
  <c r="J48" i="4" a="1"/>
  <c r="J48" i="4" s="1"/>
  <c r="G48" i="4" s="1"/>
  <c r="G49" i="4"/>
  <c r="J49" i="4" a="1"/>
  <c r="J49" i="4"/>
  <c r="G50" i="4"/>
  <c r="J50" i="4" a="1"/>
  <c r="J50" i="4"/>
  <c r="G51" i="4"/>
  <c r="J51" i="4" a="1"/>
  <c r="J51" i="4" s="1"/>
  <c r="G52" i="4"/>
  <c r="J52" i="4" a="1"/>
  <c r="J52" i="4" s="1"/>
  <c r="G4" i="4"/>
  <c r="J4" i="4" a="1"/>
  <c r="J4" i="4" s="1"/>
  <c r="G5" i="4"/>
  <c r="J5" i="4" a="1"/>
  <c r="J5" i="4" s="1"/>
  <c r="J6" i="4" a="1"/>
  <c r="J6" i="4" s="1"/>
  <c r="G6" i="4" s="1"/>
  <c r="G7" i="4"/>
  <c r="J7" i="4" a="1"/>
  <c r="J7" i="4"/>
  <c r="G8" i="4"/>
  <c r="J8" i="4" a="1"/>
  <c r="J8" i="4" s="1"/>
  <c r="J9" i="4" a="1"/>
  <c r="J9" i="4" s="1"/>
  <c r="G9" i="4" s="1"/>
  <c r="G10" i="4"/>
  <c r="J10" i="4" a="1"/>
  <c r="J10" i="4"/>
  <c r="G11" i="4"/>
  <c r="J11" i="4" a="1"/>
  <c r="J11" i="4"/>
  <c r="G12" i="4"/>
  <c r="J12" i="4" a="1"/>
  <c r="J12" i="4" s="1"/>
  <c r="G13" i="4"/>
  <c r="J13" i="4" a="1"/>
  <c r="J13" i="4" s="1"/>
  <c r="G14" i="4"/>
  <c r="J14" i="4" a="1"/>
  <c r="J14" i="4" s="1"/>
  <c r="J15" i="4" a="1"/>
  <c r="J15" i="4" s="1"/>
  <c r="G15" i="4" s="1"/>
  <c r="G16" i="4"/>
  <c r="J16" i="4" a="1"/>
  <c r="J16" i="4" s="1"/>
  <c r="J17" i="4" a="1"/>
  <c r="J17" i="4" s="1"/>
  <c r="G17" i="4" s="1"/>
  <c r="G18" i="4"/>
  <c r="J18" i="4" a="1"/>
  <c r="J18" i="4"/>
  <c r="G19" i="4"/>
  <c r="J19" i="4" a="1"/>
  <c r="J19" i="4" s="1"/>
  <c r="G20" i="4"/>
  <c r="J20" i="4" a="1"/>
  <c r="J20" i="4" s="1"/>
  <c r="G21" i="4"/>
  <c r="G22" i="4"/>
  <c r="J22" i="4" a="1"/>
  <c r="J22" i="4" s="1"/>
  <c r="Y28" i="4"/>
  <c r="J3" i="4" l="1" a="1"/>
  <c r="J3" i="4" s="1"/>
  <c r="G3" i="4" s="1"/>
  <c r="G2" i="4"/>
  <c r="Y3" i="4"/>
  <c r="Y4" i="4"/>
  <c r="Y5" i="4"/>
  <c r="Y6" i="4"/>
  <c r="Y7" i="4"/>
  <c r="Y8" i="4"/>
  <c r="Y9" i="4"/>
  <c r="Y10" i="4"/>
  <c r="Y11" i="4"/>
  <c r="Y12" i="4"/>
  <c r="Y13" i="4"/>
  <c r="Y14" i="4"/>
  <c r="Y15" i="4"/>
  <c r="Y16" i="4"/>
  <c r="Y17" i="4"/>
  <c r="Y18" i="4"/>
  <c r="Y19" i="4"/>
  <c r="Y20" i="4"/>
  <c r="Y21" i="4"/>
  <c r="Y22" i="4"/>
  <c r="Y23" i="4"/>
  <c r="Y24" i="4"/>
  <c r="Y25" i="4"/>
  <c r="Y26" i="4"/>
  <c r="Y2" i="4"/>
  <c r="D9" i="3" l="1"/>
  <c r="C9" i="3"/>
  <c r="B9" i="3"/>
  <c r="N10" i="1" l="1"/>
  <c r="N11" i="1"/>
  <c r="N12" i="1"/>
  <c r="N13" i="1"/>
  <c r="N14" i="1"/>
  <c r="N15" i="1"/>
  <c r="N9" i="1"/>
  <c r="N3" i="1"/>
  <c r="N2" i="1"/>
  <c r="N8" i="1"/>
  <c r="N4" i="1"/>
  <c r="N5" i="1"/>
  <c r="N6" i="1"/>
  <c r="N7" i="1"/>
  <c r="L3" i="1" l="1"/>
  <c r="L4" i="1"/>
  <c r="L5" i="1"/>
  <c r="L6" i="1"/>
  <c r="L7" i="1"/>
  <c r="L8" i="1"/>
  <c r="L9" i="1"/>
  <c r="L10" i="1"/>
  <c r="L11" i="1"/>
  <c r="L12" i="1"/>
  <c r="L13" i="1"/>
  <c r="L14" i="1"/>
  <c r="L15" i="1"/>
  <c r="L2" i="1"/>
  <c r="C3" i="3" l="1"/>
  <c r="D3" i="3"/>
  <c r="E3" i="3"/>
  <c r="C4" i="3"/>
  <c r="D4" i="3"/>
  <c r="E4" i="3"/>
  <c r="C5" i="3"/>
  <c r="D5" i="3"/>
  <c r="E5" i="3"/>
  <c r="B5" i="3"/>
  <c r="B4" i="3"/>
  <c r="B7" i="3" s="1"/>
  <c r="B3" i="3"/>
  <c r="C7" i="3" l="1"/>
  <c r="D7" i="3"/>
  <c r="D6" i="3"/>
  <c r="B6" i="3"/>
  <c r="C6" i="3"/>
  <c r="D8" i="3"/>
  <c r="B8" i="3"/>
  <c r="C8" i="3"/>
</calcChain>
</file>

<file path=xl/connections.xml><?xml version="1.0" encoding="utf-8"?>
<connections xmlns="http://schemas.openxmlformats.org/spreadsheetml/2006/main">
  <connection id="1" name="game" type="6" refreshedVersion="5" background="1" saveData="1">
    <textPr codePage="437" sourceFile="G:\code\bolt-rats\game.csv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<sst xmlns="http://schemas.openxmlformats.org/spreadsheetml/2006/main" count="242" uniqueCount="127">
  <si>
    <t>Name</t>
  </si>
  <si>
    <t>Size</t>
  </si>
  <si>
    <t>Metal</t>
  </si>
  <si>
    <t>Fabric</t>
  </si>
  <si>
    <t>Oil</t>
  </si>
  <si>
    <t>Barter</t>
  </si>
  <si>
    <t>Battle</t>
  </si>
  <si>
    <t>Bolt Rats</t>
  </si>
  <si>
    <t>Small</t>
  </si>
  <si>
    <t>Oil Nymph</t>
  </si>
  <si>
    <t>6 HP. 1 ATK.</t>
  </si>
  <si>
    <t>Minor Ductwork</t>
  </si>
  <si>
    <t>Tetanus Worms</t>
  </si>
  <si>
    <t>Big</t>
  </si>
  <si>
    <t>Major Ductwork</t>
  </si>
  <si>
    <t>Recipe</t>
  </si>
  <si>
    <t>Duct Tape</t>
  </si>
  <si>
    <t>Fireball</t>
  </si>
  <si>
    <t>Build</t>
  </si>
  <si>
    <t>Socket Wrench Puppy</t>
  </si>
  <si>
    <t>Bonus</t>
  </si>
  <si>
    <t>Strong Magnet</t>
  </si>
  <si>
    <t>Bandages</t>
  </si>
  <si>
    <t>Tote Bag</t>
  </si>
  <si>
    <t>Tap Spider</t>
  </si>
  <si>
    <t>The Crusher</t>
  </si>
  <si>
    <t>4:3:2:1 for Metal:Fabric:Oil:Duct Tape</t>
  </si>
  <si>
    <t>Tape Dispensor</t>
  </si>
  <si>
    <t>Whacking Plank</t>
  </si>
  <si>
    <t>After each battle, may spend 1 Metal for +1 ATK</t>
  </si>
  <si>
    <t>Creature Compositions</t>
  </si>
  <si>
    <t>Total</t>
  </si>
  <si>
    <t>Petulant Tig Welder</t>
  </si>
  <si>
    <t>Tote Bag
for 3 Fabric</t>
  </si>
  <si>
    <t>1:1 Oil:Duct Tape</t>
  </si>
  <si>
    <t>Use for +1 Carry</t>
  </si>
  <si>
    <t>15 HP. 2 ATK.</t>
  </si>
  <si>
    <t>+1 ATK for 1 Oil</t>
  </si>
  <si>
    <t>1/2 Tote Bags
for 2/4 Fabric</t>
  </si>
  <si>
    <t>1:2 Metal:Fabric</t>
  </si>
  <si>
    <t>20 HP. 4 ATK.</t>
  </si>
  <si>
    <t>Est. Value</t>
  </si>
  <si>
    <t>16 HP. 3 ATK.
 ⃠ Have Strong Magnet</t>
  </si>
  <si>
    <t>+1 ATK for 4 Metal</t>
  </si>
  <si>
    <t xml:space="preserve">+2 Duct Tape for Disassembling 1 Tool </t>
  </si>
  <si>
    <t>+2 Metal and +2 Fabric for 2 Oil</t>
  </si>
  <si>
    <t>Bandages
for 1 Fabric, 1 Duct Tape</t>
  </si>
  <si>
    <t>Fireball
for 1 Fabric, 1 Oil</t>
  </si>
  <si>
    <t>Tape Dispensor
for 2 Metal, 1 Oil</t>
  </si>
  <si>
    <t>Tape Dispensor
for 3 Metal, 1 Oil</t>
  </si>
  <si>
    <t>8 HP. 2 ATK.</t>
  </si>
  <si>
    <t>12 HP. 2 ATK. 
 ⃠ Have Tote Bag</t>
  </si>
  <si>
    <t>Strong Magnet
for 2 Metal</t>
  </si>
  <si>
    <t>Use in battle for -5 Creature HP</t>
  </si>
  <si>
    <t>Oil Pan
for 3 Metal, 1 Duct Tape</t>
  </si>
  <si>
    <t>Oil Pan
for 2 Metal, 1 Duct Tape</t>
  </si>
  <si>
    <t xml:space="preserve">17 HP. 4 ATK. </t>
  </si>
  <si>
    <t>5:3 Metal:Fabric</t>
  </si>
  <si>
    <t>Notes</t>
  </si>
  <si>
    <t>Back</t>
  </si>
  <si>
    <t>Attack creature, but now with metal.</t>
  </si>
  <si>
    <t>Fabric dealer. Tote bags.</t>
  </si>
  <si>
    <t>Oil dealer, but you need a good volume of Metal.</t>
  </si>
  <si>
    <t>Healer. Doesn't give much but healing is awesome</t>
  </si>
  <si>
    <t>Tool check, instead of general store. Requires duct tape or tool to pass!!</t>
  </si>
  <si>
    <t>Fabric dealer. Tote bags. (Better version of Curtain Ghost)</t>
  </si>
  <si>
    <t>Duct tape dealer.</t>
  </si>
  <si>
    <t>Duct tape dealer, but with oil.</t>
  </si>
  <si>
    <t>2:3 Metal:Fabric</t>
  </si>
  <si>
    <t>Oil to both Metal and Fabric</t>
  </si>
  <si>
    <t>Metal dealer, but you need lots of fabric. Or lots of Metal.</t>
  </si>
  <si>
    <t>11 HP. 4 ATK
⃠ Have Whacking Plank</t>
  </si>
  <si>
    <t>Friendly Can of Lube</t>
  </si>
  <si>
    <t>3:2 Fabric:Duct Tape</t>
  </si>
  <si>
    <t>Card</t>
  </si>
  <si>
    <t>Recover 3/6/10 HP for 1/2/3 Oil</t>
  </si>
  <si>
    <t>Duct tape dealer, repeatable but not quite as good. Tons of goods.</t>
  </si>
  <si>
    <t>3:2 Metal:Oil
or 2:1 Fabric:Oil</t>
  </si>
  <si>
    <t>+1 Duct Tape for 3 Fabric
or +2 Duct Tape for 4 Fabric</t>
  </si>
  <si>
    <t>Strong Magnet
for 3 Metal</t>
  </si>
  <si>
    <t>Metal dealer. Good to beat if you have a tote bag.</t>
  </si>
  <si>
    <t>14 HP. 2 ATK.
 ⃠ Ditch Bandages</t>
  </si>
  <si>
    <t>15 HP. 3 ATK.
 ⃠ Ditch Tote Bag</t>
  </si>
  <si>
    <t>13 HP. 3 ATK. 
 ⃠ Ditch Fireball</t>
  </si>
  <si>
    <t>20 HP. 4 ATK.
Creature has 15 HP if you have Strong Magnet</t>
  </si>
  <si>
    <t xml:space="preserve">Gain 2 Metal at first encounter each round </t>
  </si>
  <si>
    <t>% Total</t>
  </si>
  <si>
    <t>4/3/2 %</t>
  </si>
  <si>
    <t>Jacket Wraith</t>
  </si>
  <si>
    <t>Ugly Sweater Ghost</t>
  </si>
  <si>
    <t>3:2 Metal:Fabric
or 3:1 Metal:Oil</t>
  </si>
  <si>
    <t>Sprocket Snake</t>
  </si>
  <si>
    <t>% Small</t>
  </si>
  <si>
    <t>% Big</t>
  </si>
  <si>
    <t>Recover 3 HP for 1 Oil, or 5 HP for 1 Duct Tape, any time</t>
  </si>
  <si>
    <t>Gain +1 Oil on any Barter that involves Oil.</t>
  </si>
  <si>
    <t>Oil Rag</t>
  </si>
  <si>
    <t>Gain 1 Duct Tape at first encounter each round</t>
  </si>
  <si>
    <t>10 HP. 3 ATK.
+1 Carry upon Defeat</t>
  </si>
  <si>
    <t>General store. Everything is balanced against him. An extra way to get Carry too. Turns into Crusher though.</t>
  </si>
  <si>
    <t>Whacking Plank
for 2 Metal, 1 Fabric</t>
  </si>
  <si>
    <t>Trainer. They bite!</t>
  </si>
  <si>
    <t>8 HP. 4 ATK.
 ⃠ Have Strong Magnet</t>
  </si>
  <si>
    <t>Rusted-out Toolbox</t>
  </si>
  <si>
    <t>Playtest#</t>
  </si>
  <si>
    <t>Creature</t>
  </si>
  <si>
    <t>RND</t>
  </si>
  <si>
    <t>Encounter</t>
  </si>
  <si>
    <t>ATK</t>
  </si>
  <si>
    <t>HP</t>
  </si>
  <si>
    <t>Choice</t>
  </si>
  <si>
    <t>Note</t>
  </si>
  <si>
    <t>Starting out</t>
  </si>
  <si>
    <t>Carry</t>
  </si>
  <si>
    <t>Choices</t>
  </si>
  <si>
    <t>Net Worth</t>
  </si>
  <si>
    <t>Win%</t>
  </si>
  <si>
    <t>Battle Creature HP</t>
  </si>
  <si>
    <t>Battle Creature ATK</t>
  </si>
  <si>
    <t>Win %</t>
  </si>
  <si>
    <t>Version</t>
  </si>
  <si>
    <t>We need to make Tap spider more useful. Improve ATK?</t>
  </si>
  <si>
    <t>Built zeppelin! Beat him pretty easily even with 1 ATK. Soooo many HP.</t>
  </si>
  <si>
    <t>Took the risk because I had oil and bandages. Needed 6 extra HP to get through it.</t>
  </si>
  <si>
    <t>Insta-slaughter</t>
  </si>
  <si>
    <t>I messed up my records here a little bit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</si>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</sst>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9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0" fillId="2" borderId="1" xfId="1" applyFont="1" applyBorder="1" applyAlignment="1">
      <alignment vertical="center"/>
    </xf>
    <xf numFmtId="0" fontId="2" fillId="2" borderId="1" xfId="1" applyBorder="1" applyAlignment="1">
      <alignment vertical="center"/>
    </xf>
    <xf numFmtId="0" fontId="2" fillId="2" borderId="1" xfId="1" applyBorder="1" applyAlignment="1">
      <alignment horizontal="center" vertical="center"/>
    </xf>
    <xf numFmtId="0" fontId="2" fillId="2" borderId="1" xfId="1" applyBorder="1" applyAlignment="1">
      <alignment vertical="center" wrapText="1"/>
    </xf>
    <xf numFmtId="2" fontId="2" fillId="2" borderId="1" xfId="1" applyNumberFormat="1" applyBorder="1" applyAlignment="1">
      <alignment horizontal="center" vertical="center"/>
    </xf>
    <xf numFmtId="0" fontId="0" fillId="2" borderId="1" xfId="1" quotePrefix="1" applyFont="1" applyBorder="1" applyAlignment="1">
      <alignment vertical="center" wrapText="1"/>
    </xf>
    <xf numFmtId="0" fontId="2" fillId="2" borderId="1" xfId="1" quotePrefix="1" applyBorder="1" applyAlignment="1">
      <alignment vertical="center"/>
    </xf>
    <xf numFmtId="0" fontId="2" fillId="3" borderId="1" xfId="2" applyBorder="1" applyAlignment="1">
      <alignment vertical="center"/>
    </xf>
    <xf numFmtId="0" fontId="2" fillId="3" borderId="1" xfId="2" applyBorder="1" applyAlignment="1">
      <alignment horizontal="center" vertical="center"/>
    </xf>
    <xf numFmtId="0" fontId="2" fillId="3" borderId="1" xfId="2" applyBorder="1" applyAlignment="1">
      <alignment vertical="center" wrapText="1"/>
    </xf>
    <xf numFmtId="0" fontId="0" fillId="3" borderId="1" xfId="2" applyFont="1" applyBorder="1" applyAlignment="1">
      <alignment vertical="center" wrapText="1"/>
    </xf>
    <xf numFmtId="2" fontId="2" fillId="3" borderId="1" xfId="2" applyNumberFormat="1" applyBorder="1" applyAlignment="1">
      <alignment horizontal="center" vertical="center"/>
    </xf>
    <xf numFmtId="0" fontId="0" fillId="3" borderId="1" xfId="2" applyFont="1" applyBorder="1" applyAlignment="1">
      <alignment vertical="center"/>
    </xf>
    <xf numFmtId="0" fontId="2" fillId="3" borderId="1" xfId="2" quotePrefix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2" borderId="1" xfId="1" applyFont="1" applyBorder="1" applyAlignment="1">
      <alignment vertical="center" wrapText="1"/>
    </xf>
    <xf numFmtId="16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center"/>
    </xf>
  </cellXfs>
  <cellStyles count="3">
    <cellStyle name="40% - Accent1" xfId="1" builtinId="31"/>
    <cellStyle name="40% - Accent6" xfId="2" builtinId="5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code\project-bolt-rats\data\combat_sim_resul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bat_sim_results"/>
    </sheetNames>
    <sheetDataSet>
      <sheetData sheetId="0">
        <row r="2">
          <cell r="A2">
            <v>1</v>
          </cell>
          <cell r="B2">
            <v>0</v>
          </cell>
          <cell r="C2">
            <v>1</v>
          </cell>
          <cell r="D2">
            <v>2</v>
          </cell>
        </row>
        <row r="3">
          <cell r="A3">
            <v>1</v>
          </cell>
          <cell r="B3">
            <v>0</v>
          </cell>
          <cell r="C3">
            <v>1</v>
          </cell>
          <cell r="D3">
            <v>3</v>
          </cell>
        </row>
        <row r="4">
          <cell r="A4">
            <v>1</v>
          </cell>
          <cell r="B4">
            <v>0</v>
          </cell>
          <cell r="C4">
            <v>1</v>
          </cell>
          <cell r="D4">
            <v>4</v>
          </cell>
        </row>
        <row r="5">
          <cell r="A5">
            <v>1</v>
          </cell>
          <cell r="B5">
            <v>0</v>
          </cell>
          <cell r="C5">
            <v>1</v>
          </cell>
          <cell r="D5">
            <v>5</v>
          </cell>
        </row>
        <row r="6">
          <cell r="A6">
            <v>1</v>
          </cell>
          <cell r="B6">
            <v>0</v>
          </cell>
          <cell r="C6">
            <v>2</v>
          </cell>
          <cell r="D6">
            <v>2</v>
          </cell>
        </row>
        <row r="7">
          <cell r="A7">
            <v>1</v>
          </cell>
          <cell r="B7">
            <v>0</v>
          </cell>
          <cell r="C7">
            <v>2</v>
          </cell>
          <cell r="D7">
            <v>3</v>
          </cell>
        </row>
        <row r="8">
          <cell r="A8">
            <v>1</v>
          </cell>
          <cell r="B8">
            <v>0</v>
          </cell>
          <cell r="C8">
            <v>2</v>
          </cell>
          <cell r="D8">
            <v>4</v>
          </cell>
        </row>
        <row r="9">
          <cell r="A9">
            <v>1</v>
          </cell>
          <cell r="B9">
            <v>0</v>
          </cell>
          <cell r="C9">
            <v>2</v>
          </cell>
          <cell r="D9">
            <v>5</v>
          </cell>
        </row>
        <row r="10">
          <cell r="A10">
            <v>1</v>
          </cell>
          <cell r="B10">
            <v>0</v>
          </cell>
          <cell r="C10">
            <v>3</v>
          </cell>
          <cell r="D10">
            <v>2</v>
          </cell>
        </row>
        <row r="11">
          <cell r="A11">
            <v>1</v>
          </cell>
          <cell r="B11">
            <v>0</v>
          </cell>
          <cell r="C11">
            <v>3</v>
          </cell>
          <cell r="D11">
            <v>3</v>
          </cell>
        </row>
        <row r="12">
          <cell r="A12">
            <v>1</v>
          </cell>
          <cell r="B12">
            <v>0</v>
          </cell>
          <cell r="C12">
            <v>3</v>
          </cell>
          <cell r="D12">
            <v>4</v>
          </cell>
        </row>
        <row r="13">
          <cell r="A13">
            <v>1</v>
          </cell>
          <cell r="B13">
            <v>0</v>
          </cell>
          <cell r="C13">
            <v>3</v>
          </cell>
          <cell r="D13">
            <v>5</v>
          </cell>
        </row>
        <row r="14">
          <cell r="A14">
            <v>1</v>
          </cell>
          <cell r="B14">
            <v>0</v>
          </cell>
          <cell r="C14">
            <v>4</v>
          </cell>
          <cell r="D14">
            <v>2</v>
          </cell>
        </row>
        <row r="15">
          <cell r="A15">
            <v>1</v>
          </cell>
          <cell r="B15">
            <v>0</v>
          </cell>
          <cell r="C15">
            <v>4</v>
          </cell>
          <cell r="D15">
            <v>3</v>
          </cell>
        </row>
        <row r="16">
          <cell r="A16">
            <v>1</v>
          </cell>
          <cell r="B16">
            <v>0</v>
          </cell>
          <cell r="C16">
            <v>4</v>
          </cell>
          <cell r="D16">
            <v>4</v>
          </cell>
        </row>
        <row r="17">
          <cell r="A17">
            <v>1</v>
          </cell>
          <cell r="B17">
            <v>0</v>
          </cell>
          <cell r="C17">
            <v>4</v>
          </cell>
          <cell r="D17">
            <v>5</v>
          </cell>
        </row>
        <row r="18">
          <cell r="A18">
            <v>1</v>
          </cell>
          <cell r="B18">
            <v>0</v>
          </cell>
          <cell r="C18">
            <v>5</v>
          </cell>
          <cell r="D18">
            <v>2</v>
          </cell>
        </row>
        <row r="19">
          <cell r="A19">
            <v>1</v>
          </cell>
          <cell r="B19">
            <v>0</v>
          </cell>
          <cell r="C19">
            <v>5</v>
          </cell>
          <cell r="D19">
            <v>3</v>
          </cell>
        </row>
        <row r="21">
          <cell r="A21">
            <v>1</v>
          </cell>
          <cell r="B21">
            <v>0</v>
          </cell>
          <cell r="C21">
            <v>5</v>
          </cell>
          <cell r="D21">
            <v>5</v>
          </cell>
        </row>
        <row r="22">
          <cell r="A22">
            <v>1</v>
          </cell>
          <cell r="B22">
            <v>0</v>
          </cell>
          <cell r="C22">
            <v>6</v>
          </cell>
          <cell r="D22">
            <v>2</v>
          </cell>
        </row>
        <row r="23">
          <cell r="A23">
            <v>1</v>
          </cell>
          <cell r="B23">
            <v>0</v>
          </cell>
          <cell r="C23">
            <v>6</v>
          </cell>
          <cell r="D23">
            <v>3</v>
          </cell>
        </row>
        <row r="24">
          <cell r="A24">
            <v>1</v>
          </cell>
          <cell r="B24">
            <v>0</v>
          </cell>
          <cell r="C24">
            <v>6</v>
          </cell>
          <cell r="D24">
            <v>4</v>
          </cell>
        </row>
        <row r="25">
          <cell r="A25">
            <v>1</v>
          </cell>
          <cell r="B25">
            <v>0</v>
          </cell>
          <cell r="C25">
            <v>6</v>
          </cell>
          <cell r="D25">
            <v>5</v>
          </cell>
        </row>
        <row r="26">
          <cell r="A26">
            <v>1</v>
          </cell>
          <cell r="B26">
            <v>0</v>
          </cell>
          <cell r="C26">
            <v>7</v>
          </cell>
          <cell r="D26">
            <v>2</v>
          </cell>
        </row>
        <row r="27">
          <cell r="A27">
            <v>1</v>
          </cell>
          <cell r="B27">
            <v>0</v>
          </cell>
          <cell r="C27">
            <v>7</v>
          </cell>
          <cell r="D27">
            <v>3</v>
          </cell>
        </row>
        <row r="28">
          <cell r="A28">
            <v>1</v>
          </cell>
          <cell r="B28">
            <v>0</v>
          </cell>
          <cell r="C28">
            <v>7</v>
          </cell>
          <cell r="D28">
            <v>4</v>
          </cell>
        </row>
        <row r="29">
          <cell r="A29">
            <v>1</v>
          </cell>
          <cell r="B29">
            <v>0</v>
          </cell>
          <cell r="C29">
            <v>7</v>
          </cell>
          <cell r="D29">
            <v>5</v>
          </cell>
        </row>
        <row r="30">
          <cell r="A30">
            <v>1</v>
          </cell>
          <cell r="B30">
            <v>0</v>
          </cell>
          <cell r="C30">
            <v>8</v>
          </cell>
          <cell r="D30">
            <v>2</v>
          </cell>
        </row>
        <row r="31">
          <cell r="A31">
            <v>1</v>
          </cell>
          <cell r="B31">
            <v>0</v>
          </cell>
          <cell r="C31">
            <v>8</v>
          </cell>
          <cell r="D31">
            <v>3</v>
          </cell>
        </row>
        <row r="32">
          <cell r="A32">
            <v>1</v>
          </cell>
          <cell r="B32">
            <v>0</v>
          </cell>
          <cell r="C32">
            <v>8</v>
          </cell>
          <cell r="D32">
            <v>4</v>
          </cell>
        </row>
        <row r="33">
          <cell r="A33">
            <v>1</v>
          </cell>
          <cell r="B33">
            <v>0</v>
          </cell>
          <cell r="C33">
            <v>8</v>
          </cell>
          <cell r="D33">
            <v>5</v>
          </cell>
        </row>
        <row r="34">
          <cell r="A34">
            <v>1</v>
          </cell>
          <cell r="B34">
            <v>0</v>
          </cell>
          <cell r="C34">
            <v>9</v>
          </cell>
          <cell r="D34">
            <v>2</v>
          </cell>
        </row>
        <row r="35">
          <cell r="A35">
            <v>1</v>
          </cell>
          <cell r="B35">
            <v>0</v>
          </cell>
          <cell r="C35">
            <v>9</v>
          </cell>
          <cell r="D35">
            <v>3</v>
          </cell>
        </row>
        <row r="36">
          <cell r="A36">
            <v>1</v>
          </cell>
          <cell r="B36">
            <v>0</v>
          </cell>
          <cell r="C36">
            <v>9</v>
          </cell>
          <cell r="D36">
            <v>4</v>
          </cell>
        </row>
        <row r="37">
          <cell r="A37">
            <v>1</v>
          </cell>
          <cell r="B37">
            <v>0</v>
          </cell>
          <cell r="C37">
            <v>9</v>
          </cell>
          <cell r="D37">
            <v>5</v>
          </cell>
        </row>
        <row r="38">
          <cell r="A38">
            <v>1</v>
          </cell>
          <cell r="B38">
            <v>0</v>
          </cell>
          <cell r="C38">
            <v>10</v>
          </cell>
          <cell r="D38">
            <v>2</v>
          </cell>
        </row>
        <row r="39">
          <cell r="A39">
            <v>1</v>
          </cell>
          <cell r="B39">
            <v>0</v>
          </cell>
          <cell r="C39">
            <v>10</v>
          </cell>
          <cell r="D39">
            <v>3</v>
          </cell>
        </row>
        <row r="40">
          <cell r="A40">
            <v>1</v>
          </cell>
          <cell r="B40">
            <v>0</v>
          </cell>
          <cell r="C40">
            <v>10</v>
          </cell>
          <cell r="D40">
            <v>4</v>
          </cell>
        </row>
        <row r="41">
          <cell r="A41">
            <v>1</v>
          </cell>
          <cell r="B41">
            <v>0</v>
          </cell>
          <cell r="C41">
            <v>10</v>
          </cell>
          <cell r="D41">
            <v>5</v>
          </cell>
        </row>
        <row r="42">
          <cell r="A42">
            <v>1</v>
          </cell>
          <cell r="B42">
            <v>0</v>
          </cell>
          <cell r="C42">
            <v>11</v>
          </cell>
          <cell r="D42">
            <v>2</v>
          </cell>
        </row>
        <row r="43">
          <cell r="A43">
            <v>1</v>
          </cell>
          <cell r="B43">
            <v>0</v>
          </cell>
          <cell r="C43">
            <v>11</v>
          </cell>
          <cell r="D43">
            <v>3</v>
          </cell>
        </row>
        <row r="44">
          <cell r="A44">
            <v>1</v>
          </cell>
          <cell r="B44">
            <v>0</v>
          </cell>
          <cell r="C44">
            <v>11</v>
          </cell>
          <cell r="D44">
            <v>4</v>
          </cell>
        </row>
        <row r="45">
          <cell r="A45">
            <v>1</v>
          </cell>
          <cell r="B45">
            <v>0</v>
          </cell>
          <cell r="C45">
            <v>11</v>
          </cell>
          <cell r="D45">
            <v>5</v>
          </cell>
        </row>
        <row r="46">
          <cell r="A46">
            <v>1</v>
          </cell>
          <cell r="B46">
            <v>0</v>
          </cell>
          <cell r="C46">
            <v>12</v>
          </cell>
          <cell r="D46">
            <v>2</v>
          </cell>
        </row>
        <row r="47">
          <cell r="A47">
            <v>1</v>
          </cell>
          <cell r="B47">
            <v>0</v>
          </cell>
          <cell r="C47">
            <v>12</v>
          </cell>
          <cell r="D47">
            <v>3</v>
          </cell>
        </row>
        <row r="48">
          <cell r="A48">
            <v>1</v>
          </cell>
          <cell r="B48">
            <v>0</v>
          </cell>
          <cell r="C48">
            <v>12</v>
          </cell>
          <cell r="D48">
            <v>4</v>
          </cell>
        </row>
        <row r="49">
          <cell r="A49">
            <v>1</v>
          </cell>
          <cell r="B49">
            <v>0</v>
          </cell>
          <cell r="C49">
            <v>12</v>
          </cell>
          <cell r="D49">
            <v>5</v>
          </cell>
        </row>
        <row r="50">
          <cell r="A50">
            <v>1</v>
          </cell>
          <cell r="B50">
            <v>0</v>
          </cell>
          <cell r="C50">
            <v>13</v>
          </cell>
          <cell r="D50">
            <v>2</v>
          </cell>
        </row>
        <row r="51">
          <cell r="A51">
            <v>1</v>
          </cell>
          <cell r="B51">
            <v>0</v>
          </cell>
          <cell r="C51">
            <v>13</v>
          </cell>
          <cell r="D51">
            <v>3</v>
          </cell>
        </row>
        <row r="10000">
          <cell r="A10000">
            <v>20</v>
          </cell>
          <cell r="B10000">
            <v>4</v>
          </cell>
          <cell r="C10000">
            <v>25</v>
          </cell>
          <cell r="D10000">
            <v>4</v>
          </cell>
          <cell r="E10000">
            <v>0.85899999999999999</v>
          </cell>
        </row>
        <row r="10001">
          <cell r="A10001">
            <v>20</v>
          </cell>
          <cell r="B10001">
            <v>4</v>
          </cell>
          <cell r="C10001">
            <v>25</v>
          </cell>
          <cell r="D10001">
            <v>5</v>
          </cell>
          <cell r="E10001">
            <v>0.64600000000000002</v>
          </cell>
        </row>
      </sheetData>
    </sheetDataSet>
  </externalBook>
</externalLink>
</file>

<file path=xl/queryTables/queryTable1.xml><?xml version="1.0" encoding="utf-8"?>
<queryTable xmlns="http://schemas.openxmlformats.org/spreadsheetml/2006/main" name="gam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activeCell="H11" sqref="H11"/>
    </sheetView>
  </sheetViews>
  <sheetFormatPr defaultRowHeight="15" x14ac:dyDescent="0.25"/>
  <cols>
    <col min="1" max="1" width="20.42578125" style="20" bestFit="1" customWidth="1"/>
    <col min="2" max="2" width="5.85546875" style="20" bestFit="1" customWidth="1"/>
    <col min="3" max="3" width="6.140625" style="21" bestFit="1" customWidth="1"/>
    <col min="4" max="4" width="6.28515625" style="21" bestFit="1" customWidth="1"/>
    <col min="5" max="5" width="3.5703125" style="21" bestFit="1" customWidth="1"/>
    <col min="6" max="6" width="3.42578125" style="21" bestFit="1" customWidth="1"/>
    <col min="7" max="7" width="4.42578125" style="21" bestFit="1" customWidth="1"/>
    <col min="8" max="8" width="35.28515625" style="20" bestFit="1" customWidth="1"/>
    <col min="9" max="9" width="25.28515625" style="20" customWidth="1"/>
    <col min="10" max="10" width="24.42578125" style="20" bestFit="1" customWidth="1"/>
    <col min="11" max="11" width="5" style="21" bestFit="1" customWidth="1"/>
    <col min="12" max="12" width="9.140625" style="22"/>
    <col min="13" max="13" width="66" style="20" bestFit="1" customWidth="1"/>
    <col min="14" max="14" width="20.42578125" style="20" bestFit="1" customWidth="1"/>
    <col min="15" max="16384" width="9.140625" style="20"/>
  </cols>
  <sheetData>
    <row r="1" spans="1:14" s="3" customFormat="1" x14ac:dyDescent="0.25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109</v>
      </c>
      <c r="G1" s="4" t="s">
        <v>108</v>
      </c>
      <c r="H1" s="3" t="s">
        <v>5</v>
      </c>
      <c r="I1" s="3" t="s">
        <v>18</v>
      </c>
      <c r="J1" s="3" t="s">
        <v>6</v>
      </c>
      <c r="K1" s="4" t="s">
        <v>74</v>
      </c>
      <c r="L1" s="5" t="s">
        <v>41</v>
      </c>
      <c r="M1" s="3" t="s">
        <v>58</v>
      </c>
      <c r="N1" s="3" t="s">
        <v>59</v>
      </c>
    </row>
    <row r="2" spans="1:14" s="7" customFormat="1" ht="45" x14ac:dyDescent="0.25">
      <c r="A2" s="6" t="s">
        <v>7</v>
      </c>
      <c r="B2" s="7" t="s">
        <v>8</v>
      </c>
      <c r="C2" s="8">
        <v>5</v>
      </c>
      <c r="D2" s="8">
        <v>0</v>
      </c>
      <c r="E2" s="8">
        <v>1</v>
      </c>
      <c r="F2" s="8">
        <v>12</v>
      </c>
      <c r="G2" s="8">
        <v>2</v>
      </c>
      <c r="H2" s="23" t="s">
        <v>90</v>
      </c>
      <c r="I2" s="23" t="s">
        <v>79</v>
      </c>
      <c r="J2" s="9" t="s">
        <v>51</v>
      </c>
      <c r="K2" s="8">
        <v>1</v>
      </c>
      <c r="L2" s="10">
        <f>C2/4 + D2/3+E2/2</f>
        <v>1.75</v>
      </c>
      <c r="M2" s="6" t="s">
        <v>80</v>
      </c>
      <c r="N2" s="7" t="str">
        <f>INDEX(A$9:A$15,MATCH(K2,K$9:K$15,0))</f>
        <v>Oil Nymph</v>
      </c>
    </row>
    <row r="3" spans="1:14" s="7" customFormat="1" ht="30" x14ac:dyDescent="0.25">
      <c r="A3" s="6" t="s">
        <v>72</v>
      </c>
      <c r="B3" s="7" t="s">
        <v>8</v>
      </c>
      <c r="C3" s="8">
        <v>2</v>
      </c>
      <c r="D3" s="8">
        <v>0</v>
      </c>
      <c r="E3" s="8">
        <v>3</v>
      </c>
      <c r="F3" s="8">
        <v>8</v>
      </c>
      <c r="G3" s="8">
        <v>2</v>
      </c>
      <c r="H3" s="23" t="s">
        <v>77</v>
      </c>
      <c r="I3" s="9" t="s">
        <v>47</v>
      </c>
      <c r="J3" s="9" t="s">
        <v>50</v>
      </c>
      <c r="K3" s="8">
        <v>2</v>
      </c>
      <c r="L3" s="10">
        <f t="shared" ref="L3:L15" si="0">C3/4 + D3/3+E3/2</f>
        <v>2</v>
      </c>
      <c r="M3" s="7" t="s">
        <v>62</v>
      </c>
      <c r="N3" s="7" t="str">
        <f>INDEX(A$9:A$15,MATCH(K3,K$9:K$15,0))</f>
        <v>Petulant Tig Welder</v>
      </c>
    </row>
    <row r="4" spans="1:14" s="7" customFormat="1" ht="30" x14ac:dyDescent="0.25">
      <c r="A4" s="7" t="s">
        <v>19</v>
      </c>
      <c r="B4" s="7" t="s">
        <v>8</v>
      </c>
      <c r="C4" s="8">
        <v>2</v>
      </c>
      <c r="D4" s="8">
        <v>0</v>
      </c>
      <c r="E4" s="8">
        <v>1</v>
      </c>
      <c r="F4" s="8">
        <v>6</v>
      </c>
      <c r="G4" s="8">
        <v>1</v>
      </c>
      <c r="H4" s="23" t="s">
        <v>75</v>
      </c>
      <c r="I4" s="9" t="s">
        <v>46</v>
      </c>
      <c r="J4" s="7" t="s">
        <v>10</v>
      </c>
      <c r="K4" s="8">
        <v>3</v>
      </c>
      <c r="L4" s="10">
        <f t="shared" si="0"/>
        <v>1</v>
      </c>
      <c r="M4" s="7" t="s">
        <v>63</v>
      </c>
      <c r="N4" s="7" t="str">
        <f t="shared" ref="N4:N7" si="1">INDEX(A$9:A$15,MATCH(K4,K$9:K$15,0))</f>
        <v>Jacket Wraith</v>
      </c>
    </row>
    <row r="5" spans="1:14" s="7" customFormat="1" ht="45" x14ac:dyDescent="0.25">
      <c r="A5" s="7" t="s">
        <v>11</v>
      </c>
      <c r="B5" s="7" t="s">
        <v>8</v>
      </c>
      <c r="C5" s="8">
        <v>3</v>
      </c>
      <c r="D5" s="8">
        <v>3</v>
      </c>
      <c r="E5" s="8">
        <v>1</v>
      </c>
      <c r="F5" s="8">
        <v>14</v>
      </c>
      <c r="G5" s="8">
        <v>2</v>
      </c>
      <c r="H5" s="11" t="s">
        <v>78</v>
      </c>
      <c r="I5" s="9" t="s">
        <v>49</v>
      </c>
      <c r="J5" s="23" t="s">
        <v>81</v>
      </c>
      <c r="K5" s="8">
        <v>4</v>
      </c>
      <c r="L5" s="10">
        <f t="shared" si="0"/>
        <v>2.25</v>
      </c>
      <c r="M5" s="6" t="s">
        <v>66</v>
      </c>
      <c r="N5" s="7" t="str">
        <f t="shared" si="1"/>
        <v>Major Ductwork</v>
      </c>
    </row>
    <row r="6" spans="1:14" s="7" customFormat="1" ht="30" x14ac:dyDescent="0.25">
      <c r="A6" s="6" t="s">
        <v>103</v>
      </c>
      <c r="B6" s="7" t="s">
        <v>8</v>
      </c>
      <c r="C6" s="8">
        <v>4</v>
      </c>
      <c r="D6" s="8">
        <v>4</v>
      </c>
      <c r="E6" s="8">
        <v>2</v>
      </c>
      <c r="F6" s="8">
        <v>10</v>
      </c>
      <c r="G6" s="8">
        <v>3</v>
      </c>
      <c r="H6" s="7" t="s">
        <v>26</v>
      </c>
      <c r="I6" s="9" t="s">
        <v>54</v>
      </c>
      <c r="J6" s="23" t="s">
        <v>98</v>
      </c>
      <c r="K6" s="8">
        <v>5</v>
      </c>
      <c r="L6" s="10">
        <f t="shared" si="0"/>
        <v>3.333333333333333</v>
      </c>
      <c r="M6" s="6" t="s">
        <v>99</v>
      </c>
      <c r="N6" s="7" t="str">
        <f t="shared" si="1"/>
        <v>The Crusher</v>
      </c>
    </row>
    <row r="7" spans="1:14" s="7" customFormat="1" ht="45" x14ac:dyDescent="0.25">
      <c r="A7" s="7" t="s">
        <v>12</v>
      </c>
      <c r="B7" s="7" t="s">
        <v>8</v>
      </c>
      <c r="C7" s="8">
        <v>5</v>
      </c>
      <c r="D7" s="8">
        <v>0</v>
      </c>
      <c r="E7" s="8">
        <v>2</v>
      </c>
      <c r="F7" s="8">
        <v>8</v>
      </c>
      <c r="G7" s="8">
        <v>4</v>
      </c>
      <c r="H7" s="12" t="s">
        <v>37</v>
      </c>
      <c r="I7" s="23" t="s">
        <v>100</v>
      </c>
      <c r="J7" s="23" t="s">
        <v>102</v>
      </c>
      <c r="K7" s="8">
        <v>6</v>
      </c>
      <c r="L7" s="10">
        <f t="shared" si="0"/>
        <v>2.25</v>
      </c>
      <c r="M7" s="6" t="s">
        <v>101</v>
      </c>
      <c r="N7" s="7" t="str">
        <f t="shared" si="1"/>
        <v>Tap Spider</v>
      </c>
    </row>
    <row r="8" spans="1:14" s="7" customFormat="1" ht="30" x14ac:dyDescent="0.25">
      <c r="A8" s="6" t="s">
        <v>89</v>
      </c>
      <c r="B8" s="7" t="s">
        <v>8</v>
      </c>
      <c r="C8" s="8">
        <v>1</v>
      </c>
      <c r="D8" s="8">
        <v>7</v>
      </c>
      <c r="E8" s="8">
        <v>0</v>
      </c>
      <c r="F8" s="8">
        <v>15</v>
      </c>
      <c r="G8" s="8">
        <v>2</v>
      </c>
      <c r="H8" s="6" t="s">
        <v>68</v>
      </c>
      <c r="I8" s="9" t="s">
        <v>33</v>
      </c>
      <c r="J8" s="7" t="s">
        <v>36</v>
      </c>
      <c r="K8" s="8">
        <v>7</v>
      </c>
      <c r="L8" s="10">
        <f t="shared" si="0"/>
        <v>2.5833333333333335</v>
      </c>
      <c r="M8" s="6" t="s">
        <v>61</v>
      </c>
      <c r="N8" s="7" t="str">
        <f>INDEX(A$9:A$15,MATCH(K8,K$9:K$15,0))</f>
        <v>Sprocket Snake</v>
      </c>
    </row>
    <row r="9" spans="1:14" s="13" customFormat="1" ht="45" x14ac:dyDescent="0.25">
      <c r="A9" s="18" t="s">
        <v>91</v>
      </c>
      <c r="B9" s="13" t="s">
        <v>13</v>
      </c>
      <c r="C9" s="14">
        <v>5</v>
      </c>
      <c r="D9" s="14">
        <v>5</v>
      </c>
      <c r="E9" s="14">
        <v>5</v>
      </c>
      <c r="F9" s="14">
        <v>15</v>
      </c>
      <c r="G9" s="14">
        <v>3</v>
      </c>
      <c r="H9" s="13" t="s">
        <v>57</v>
      </c>
      <c r="I9" s="15" t="s">
        <v>48</v>
      </c>
      <c r="J9" s="16" t="s">
        <v>82</v>
      </c>
      <c r="K9" s="14">
        <v>7</v>
      </c>
      <c r="L9" s="17">
        <f t="shared" si="0"/>
        <v>5.416666666666667</v>
      </c>
      <c r="M9" s="18" t="s">
        <v>70</v>
      </c>
      <c r="N9" s="13" t="str">
        <f>INDEX(A$2:A$8,MATCH(K9,K$2:K$8,0))</f>
        <v>Ugly Sweater Ghost</v>
      </c>
    </row>
    <row r="10" spans="1:14" s="13" customFormat="1" ht="45" x14ac:dyDescent="0.25">
      <c r="A10" s="13" t="s">
        <v>9</v>
      </c>
      <c r="B10" s="13" t="s">
        <v>13</v>
      </c>
      <c r="C10" s="14">
        <v>0</v>
      </c>
      <c r="D10" s="14">
        <v>0</v>
      </c>
      <c r="E10" s="14">
        <v>5</v>
      </c>
      <c r="F10" s="14">
        <v>13</v>
      </c>
      <c r="G10" s="14">
        <v>3</v>
      </c>
      <c r="H10" s="13" t="s">
        <v>34</v>
      </c>
      <c r="I10" s="15" t="s">
        <v>47</v>
      </c>
      <c r="J10" s="16" t="s">
        <v>83</v>
      </c>
      <c r="K10" s="14">
        <v>1</v>
      </c>
      <c r="L10" s="17">
        <f t="shared" si="0"/>
        <v>2.5</v>
      </c>
      <c r="M10" s="18" t="s">
        <v>67</v>
      </c>
      <c r="N10" s="13" t="str">
        <f t="shared" ref="N10:N15" si="2">INDEX(A$2:A$8,MATCH(K10,K$2:K$8,0))</f>
        <v>Bolt Rats</v>
      </c>
    </row>
    <row r="11" spans="1:14" s="13" customFormat="1" ht="45" x14ac:dyDescent="0.25">
      <c r="A11" s="13" t="s">
        <v>32</v>
      </c>
      <c r="B11" s="13" t="s">
        <v>13</v>
      </c>
      <c r="C11" s="14">
        <v>7</v>
      </c>
      <c r="D11" s="14">
        <v>1</v>
      </c>
      <c r="E11" s="14">
        <v>1</v>
      </c>
      <c r="F11" s="14">
        <v>16</v>
      </c>
      <c r="G11" s="14">
        <v>3</v>
      </c>
      <c r="H11" s="19" t="s">
        <v>43</v>
      </c>
      <c r="I11" s="15" t="s">
        <v>52</v>
      </c>
      <c r="J11" s="15" t="s">
        <v>42</v>
      </c>
      <c r="K11" s="14">
        <v>2</v>
      </c>
      <c r="L11" s="17">
        <f t="shared" si="0"/>
        <v>2.5833333333333335</v>
      </c>
      <c r="M11" s="13" t="s">
        <v>60</v>
      </c>
      <c r="N11" s="13" t="str">
        <f t="shared" si="2"/>
        <v>Friendly Can of Lube</v>
      </c>
    </row>
    <row r="12" spans="1:14" s="13" customFormat="1" ht="30" x14ac:dyDescent="0.25">
      <c r="A12" s="13" t="s">
        <v>14</v>
      </c>
      <c r="B12" s="13" t="s">
        <v>13</v>
      </c>
      <c r="C12" s="14">
        <v>8</v>
      </c>
      <c r="D12" s="14">
        <v>5</v>
      </c>
      <c r="E12" s="14">
        <v>3</v>
      </c>
      <c r="F12" s="14">
        <v>20</v>
      </c>
      <c r="G12" s="14">
        <v>4</v>
      </c>
      <c r="H12" s="18" t="s">
        <v>73</v>
      </c>
      <c r="I12" s="15" t="s">
        <v>46</v>
      </c>
      <c r="J12" s="13" t="s">
        <v>40</v>
      </c>
      <c r="K12" s="14">
        <v>4</v>
      </c>
      <c r="L12" s="17">
        <f t="shared" si="0"/>
        <v>5.166666666666667</v>
      </c>
      <c r="M12" s="18" t="s">
        <v>76</v>
      </c>
      <c r="N12" s="13" t="str">
        <f t="shared" si="2"/>
        <v>Minor Ductwork</v>
      </c>
    </row>
    <row r="13" spans="1:14" s="13" customFormat="1" ht="30" x14ac:dyDescent="0.25">
      <c r="A13" s="18" t="s">
        <v>88</v>
      </c>
      <c r="B13" s="13" t="s">
        <v>13</v>
      </c>
      <c r="C13" s="14">
        <v>6</v>
      </c>
      <c r="D13" s="14">
        <v>6</v>
      </c>
      <c r="E13" s="14">
        <v>2</v>
      </c>
      <c r="F13" s="14">
        <v>17</v>
      </c>
      <c r="G13" s="14">
        <v>4</v>
      </c>
      <c r="H13" s="13" t="s">
        <v>39</v>
      </c>
      <c r="I13" s="15" t="s">
        <v>38</v>
      </c>
      <c r="J13" s="15" t="s">
        <v>56</v>
      </c>
      <c r="K13" s="14">
        <v>3</v>
      </c>
      <c r="L13" s="17">
        <f t="shared" si="0"/>
        <v>4.5</v>
      </c>
      <c r="M13" s="18" t="s">
        <v>65</v>
      </c>
      <c r="N13" s="13" t="str">
        <f t="shared" si="2"/>
        <v>Socket Wrench Puppy</v>
      </c>
    </row>
    <row r="14" spans="1:14" s="13" customFormat="1" ht="60" x14ac:dyDescent="0.25">
      <c r="A14" s="13" t="s">
        <v>25</v>
      </c>
      <c r="B14" s="13" t="s">
        <v>13</v>
      </c>
      <c r="C14" s="14">
        <v>8</v>
      </c>
      <c r="D14" s="14">
        <v>4</v>
      </c>
      <c r="E14" s="14">
        <v>4</v>
      </c>
      <c r="F14" s="14">
        <v>20</v>
      </c>
      <c r="G14" s="14">
        <v>4</v>
      </c>
      <c r="H14" s="19" t="s">
        <v>44</v>
      </c>
      <c r="I14" s="16" t="s">
        <v>100</v>
      </c>
      <c r="J14" s="16" t="s">
        <v>84</v>
      </c>
      <c r="K14" s="14">
        <v>5</v>
      </c>
      <c r="L14" s="17">
        <f t="shared" si="0"/>
        <v>5.333333333333333</v>
      </c>
      <c r="M14" s="18" t="s">
        <v>64</v>
      </c>
      <c r="N14" s="13" t="str">
        <f t="shared" si="2"/>
        <v>Rusted-out Toolbox</v>
      </c>
    </row>
    <row r="15" spans="1:14" s="13" customFormat="1" ht="45" x14ac:dyDescent="0.25">
      <c r="A15" s="13" t="s">
        <v>24</v>
      </c>
      <c r="B15" s="13" t="s">
        <v>13</v>
      </c>
      <c r="C15" s="14">
        <v>5</v>
      </c>
      <c r="D15" s="14">
        <v>1</v>
      </c>
      <c r="E15" s="14">
        <v>1</v>
      </c>
      <c r="F15" s="14">
        <v>11</v>
      </c>
      <c r="G15" s="14">
        <v>4</v>
      </c>
      <c r="H15" s="19" t="s">
        <v>45</v>
      </c>
      <c r="I15" s="16" t="s">
        <v>55</v>
      </c>
      <c r="J15" s="16" t="s">
        <v>71</v>
      </c>
      <c r="K15" s="14">
        <v>6</v>
      </c>
      <c r="L15" s="17">
        <f t="shared" si="0"/>
        <v>2.083333333333333</v>
      </c>
      <c r="M15" s="18" t="s">
        <v>69</v>
      </c>
      <c r="N15" s="13" t="str">
        <f t="shared" si="2"/>
        <v>Tetanus Worms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2" sqref="A2:A8"/>
    </sheetView>
  </sheetViews>
  <sheetFormatPr defaultRowHeight="15" x14ac:dyDescent="0.25"/>
  <cols>
    <col min="1" max="1" width="14.7109375" style="1" bestFit="1" customWidth="1"/>
    <col min="2" max="2" width="57.28515625" style="1" bestFit="1" customWidth="1"/>
    <col min="3" max="16384" width="9.140625" style="1"/>
  </cols>
  <sheetData>
    <row r="1" spans="1:2" s="2" customFormat="1" x14ac:dyDescent="0.25">
      <c r="A1" s="2" t="s">
        <v>15</v>
      </c>
      <c r="B1" s="2" t="s">
        <v>20</v>
      </c>
    </row>
    <row r="2" spans="1:2" x14ac:dyDescent="0.25">
      <c r="A2" s="1" t="s">
        <v>22</v>
      </c>
      <c r="B2" s="1" t="s">
        <v>94</v>
      </c>
    </row>
    <row r="3" spans="1:2" x14ac:dyDescent="0.25">
      <c r="A3" s="1" t="s">
        <v>17</v>
      </c>
      <c r="B3" s="1" t="s">
        <v>53</v>
      </c>
    </row>
    <row r="4" spans="1:2" x14ac:dyDescent="0.25">
      <c r="A4" s="1" t="s">
        <v>96</v>
      </c>
      <c r="B4" s="1" t="s">
        <v>95</v>
      </c>
    </row>
    <row r="5" spans="1:2" x14ac:dyDescent="0.25">
      <c r="A5" s="1" t="s">
        <v>21</v>
      </c>
      <c r="B5" s="1" t="s">
        <v>85</v>
      </c>
    </row>
    <row r="6" spans="1:2" x14ac:dyDescent="0.25">
      <c r="A6" s="1" t="s">
        <v>27</v>
      </c>
      <c r="B6" s="1" t="s">
        <v>97</v>
      </c>
    </row>
    <row r="7" spans="1:2" x14ac:dyDescent="0.25">
      <c r="A7" s="1" t="s">
        <v>23</v>
      </c>
      <c r="B7" s="1" t="s">
        <v>35</v>
      </c>
    </row>
    <row r="8" spans="1:2" x14ac:dyDescent="0.25">
      <c r="A8" s="1" t="s">
        <v>28</v>
      </c>
      <c r="B8" s="1" t="s">
        <v>29</v>
      </c>
    </row>
  </sheetData>
  <sortState ref="A2:F9">
    <sortCondition ref="A2:A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C7" sqref="C7"/>
    </sheetView>
  </sheetViews>
  <sheetFormatPr defaultRowHeight="15" x14ac:dyDescent="0.25"/>
  <cols>
    <col min="1" max="16384" width="9.140625" style="1"/>
  </cols>
  <sheetData>
    <row r="1" spans="1:5" s="2" customFormat="1" x14ac:dyDescent="0.25">
      <c r="B1" s="31" t="s">
        <v>30</v>
      </c>
      <c r="C1" s="31"/>
      <c r="D1" s="31"/>
      <c r="E1" s="31"/>
    </row>
    <row r="2" spans="1:5" s="2" customFormat="1" x14ac:dyDescent="0.25">
      <c r="B2" s="2" t="s">
        <v>2</v>
      </c>
      <c r="C2" s="2" t="s">
        <v>3</v>
      </c>
      <c r="D2" s="2" t="s">
        <v>4</v>
      </c>
      <c r="E2" s="2" t="s">
        <v>16</v>
      </c>
    </row>
    <row r="3" spans="1:5" x14ac:dyDescent="0.25">
      <c r="A3" s="1" t="s">
        <v>8</v>
      </c>
      <c r="B3" s="1">
        <f>SUM(Cards!C2:C8)</f>
        <v>22</v>
      </c>
      <c r="C3" s="1">
        <f>SUM(Cards!D2:D8)</f>
        <v>14</v>
      </c>
      <c r="D3" s="1">
        <f>SUM(Cards!E2:E8)</f>
        <v>10</v>
      </c>
      <c r="E3" s="1">
        <f>SUM(Cards!H2:H8)</f>
        <v>0</v>
      </c>
    </row>
    <row r="4" spans="1:5" x14ac:dyDescent="0.25">
      <c r="A4" s="1" t="s">
        <v>13</v>
      </c>
      <c r="B4" s="1">
        <f>SUM(Cards!C9:C15)</f>
        <v>39</v>
      </c>
      <c r="C4" s="1">
        <f>SUM(Cards!D9:D15)</f>
        <v>22</v>
      </c>
      <c r="D4" s="1">
        <f>SUM(Cards!E9:E15)</f>
        <v>21</v>
      </c>
      <c r="E4" s="1">
        <f>SUM(Cards!H9:H15)</f>
        <v>0</v>
      </c>
    </row>
    <row r="5" spans="1:5" x14ac:dyDescent="0.25">
      <c r="A5" s="1" t="s">
        <v>31</v>
      </c>
      <c r="B5" s="1">
        <f>SUM(Cards!C2:C15)</f>
        <v>61</v>
      </c>
      <c r="C5" s="1">
        <f>SUM(Cards!D2:D15)</f>
        <v>36</v>
      </c>
      <c r="D5" s="1">
        <f>SUM(Cards!E2:E15)</f>
        <v>31</v>
      </c>
      <c r="E5" s="1">
        <f>SUM(Cards!H2:H15)</f>
        <v>0</v>
      </c>
    </row>
    <row r="6" spans="1:5" x14ac:dyDescent="0.25">
      <c r="A6" s="1" t="s">
        <v>92</v>
      </c>
      <c r="B6" s="24">
        <f>B3/SUM($B3:$D3)</f>
        <v>0.47826086956521741</v>
      </c>
      <c r="C6" s="24">
        <f t="shared" ref="C6:D7" si="0">C3/SUM($B3:$D3)</f>
        <v>0.30434782608695654</v>
      </c>
      <c r="D6" s="24">
        <f t="shared" si="0"/>
        <v>0.21739130434782608</v>
      </c>
    </row>
    <row r="7" spans="1:5" x14ac:dyDescent="0.25">
      <c r="A7" s="1" t="s">
        <v>93</v>
      </c>
      <c r="B7" s="24">
        <f>B4/SUM($B4:$D4)</f>
        <v>0.47560975609756095</v>
      </c>
      <c r="C7" s="24">
        <f t="shared" si="0"/>
        <v>0.26829268292682928</v>
      </c>
      <c r="D7" s="24">
        <f t="shared" si="0"/>
        <v>0.25609756097560976</v>
      </c>
    </row>
    <row r="8" spans="1:5" x14ac:dyDescent="0.25">
      <c r="A8" s="1" t="s">
        <v>86</v>
      </c>
      <c r="B8" s="24">
        <f>B5/SUM($B5:$D5)</f>
        <v>0.4765625</v>
      </c>
      <c r="C8" s="24">
        <f>C5/SUM($B5:$D5)</f>
        <v>0.28125</v>
      </c>
      <c r="D8" s="24">
        <f>D5/SUM($B5:$D5)</f>
        <v>0.2421875</v>
      </c>
    </row>
    <row r="9" spans="1:5" x14ac:dyDescent="0.25">
      <c r="A9" s="1" t="s">
        <v>87</v>
      </c>
      <c r="B9" s="24">
        <f>4/9</f>
        <v>0.44444444444444442</v>
      </c>
      <c r="C9" s="24">
        <f>3/9</f>
        <v>0.33333333333333331</v>
      </c>
      <c r="D9" s="24">
        <f>2/9</f>
        <v>0.22222222222222221</v>
      </c>
    </row>
  </sheetData>
  <mergeCells count="1">
    <mergeCell ref="B1:E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2"/>
  <sheetViews>
    <sheetView tabSelected="1" topLeftCell="C1" workbookViewId="0">
      <selection activeCell="Q32" sqref="Q32"/>
    </sheetView>
  </sheetViews>
  <sheetFormatPr defaultRowHeight="15" x14ac:dyDescent="0.25"/>
  <cols>
    <col min="1" max="1" width="0" style="26" hidden="1" customWidth="1"/>
    <col min="2" max="2" width="9.140625" style="26" hidden="1" customWidth="1"/>
    <col min="3" max="3" width="4.85546875" style="26" bestFit="1" customWidth="1"/>
    <col min="4" max="4" width="10" style="26" bestFit="1" customWidth="1"/>
    <col min="5" max="5" width="19.28515625" style="26" bestFit="1" customWidth="1"/>
    <col min="6" max="6" width="11.42578125" style="26" customWidth="1"/>
    <col min="7" max="7" width="6.28515625" style="29" bestFit="1" customWidth="1"/>
    <col min="8" max="8" width="17.5703125" style="26" customWidth="1"/>
    <col min="9" max="10" width="18.5703125" style="26" customWidth="1"/>
    <col min="11" max="12" width="6.28515625" style="26" bestFit="1" customWidth="1"/>
    <col min="13" max="13" width="3.5703125" style="26" bestFit="1" customWidth="1"/>
    <col min="14" max="14" width="9.7109375" style="26" bestFit="1" customWidth="1"/>
    <col min="15" max="15" width="4.42578125" style="26" bestFit="1" customWidth="1"/>
    <col min="16" max="16" width="3.42578125" style="26" bestFit="1" customWidth="1"/>
    <col min="17" max="17" width="5.5703125" style="26" bestFit="1" customWidth="1"/>
    <col min="18" max="18" width="9.42578125" style="26" bestFit="1" customWidth="1"/>
    <col min="19" max="19" width="7.7109375" style="26" bestFit="1" customWidth="1"/>
    <col min="20" max="20" width="7.140625" style="26" bestFit="1" customWidth="1"/>
    <col min="21" max="21" width="14.140625" style="26" bestFit="1" customWidth="1"/>
    <col min="22" max="22" width="14.7109375" style="26" bestFit="1" customWidth="1"/>
    <col min="23" max="23" width="8.5703125" style="26" bestFit="1" customWidth="1"/>
    <col min="24" max="24" width="15.140625" style="26" bestFit="1" customWidth="1"/>
    <col min="25" max="25" width="10.42578125" style="26" bestFit="1" customWidth="1"/>
    <col min="26" max="26" width="11.28515625" style="30" bestFit="1" customWidth="1"/>
    <col min="27" max="16384" width="9.140625" style="26"/>
  </cols>
  <sheetData>
    <row r="1" spans="1:26" s="27" customFormat="1" ht="16.5" customHeight="1" x14ac:dyDescent="0.25">
      <c r="A1" s="27" t="s">
        <v>120</v>
      </c>
      <c r="B1" s="27" t="s">
        <v>104</v>
      </c>
      <c r="C1" s="27" t="s">
        <v>106</v>
      </c>
      <c r="D1" s="27" t="s">
        <v>107</v>
      </c>
      <c r="E1" s="27" t="s">
        <v>105</v>
      </c>
      <c r="F1" s="27" t="s">
        <v>110</v>
      </c>
      <c r="G1" s="28" t="s">
        <v>116</v>
      </c>
      <c r="H1" s="27" t="s">
        <v>117</v>
      </c>
      <c r="I1" s="27" t="s">
        <v>118</v>
      </c>
      <c r="J1" s="27" t="s">
        <v>119</v>
      </c>
      <c r="K1" s="27" t="s">
        <v>2</v>
      </c>
      <c r="L1" s="27" t="s">
        <v>3</v>
      </c>
      <c r="M1" s="27" t="s">
        <v>4</v>
      </c>
      <c r="N1" s="27" t="s">
        <v>16</v>
      </c>
      <c r="O1" s="27" t="s">
        <v>108</v>
      </c>
      <c r="P1" s="27" t="s">
        <v>109</v>
      </c>
      <c r="Q1" s="27" t="s">
        <v>113</v>
      </c>
      <c r="R1" s="25" t="s">
        <v>22</v>
      </c>
      <c r="S1" s="25" t="s">
        <v>17</v>
      </c>
      <c r="T1" s="25" t="s">
        <v>96</v>
      </c>
      <c r="U1" s="25" t="s">
        <v>21</v>
      </c>
      <c r="V1" s="25" t="s">
        <v>27</v>
      </c>
      <c r="W1" s="25" t="s">
        <v>23</v>
      </c>
      <c r="X1" s="25" t="s">
        <v>28</v>
      </c>
      <c r="Y1" s="25" t="s">
        <v>115</v>
      </c>
      <c r="Z1" s="32" t="s">
        <v>111</v>
      </c>
    </row>
    <row r="2" spans="1:26" hidden="1" x14ac:dyDescent="0.25">
      <c r="B2" s="26">
        <v>1</v>
      </c>
      <c r="G2" s="29" t="str">
        <f>IF(F2="Battle",100,"")</f>
        <v/>
      </c>
      <c r="K2" s="26">
        <v>4</v>
      </c>
      <c r="L2" s="26">
        <v>3</v>
      </c>
      <c r="M2" s="26">
        <v>1</v>
      </c>
      <c r="N2" s="26">
        <v>0</v>
      </c>
      <c r="O2" s="26">
        <v>0</v>
      </c>
      <c r="P2" s="26">
        <v>10</v>
      </c>
      <c r="Q2" s="26">
        <v>3</v>
      </c>
      <c r="R2" s="26">
        <v>0</v>
      </c>
      <c r="S2" s="26">
        <v>0</v>
      </c>
      <c r="T2" s="26">
        <v>0</v>
      </c>
      <c r="U2" s="26">
        <v>0</v>
      </c>
      <c r="V2" s="26">
        <v>0</v>
      </c>
      <c r="W2" s="26">
        <v>0</v>
      </c>
      <c r="X2" s="26">
        <v>0</v>
      </c>
      <c r="Y2" s="26">
        <f>K2/4+L2/3+M2/2+N2</f>
        <v>2.5</v>
      </c>
      <c r="Z2" s="30" t="s">
        <v>112</v>
      </c>
    </row>
    <row r="3" spans="1:26" hidden="1" x14ac:dyDescent="0.25">
      <c r="A3" s="26">
        <v>6.1</v>
      </c>
      <c r="B3" s="26">
        <v>1</v>
      </c>
      <c r="C3" s="26">
        <v>7</v>
      </c>
      <c r="D3" s="26">
        <v>1</v>
      </c>
      <c r="E3" s="26" t="s">
        <v>12</v>
      </c>
      <c r="F3" s="26" t="s">
        <v>5</v>
      </c>
      <c r="G3" s="29" t="str">
        <f>IF(F3="Battle",J3,"")</f>
        <v/>
      </c>
      <c r="J3" s="26" t="e">
        <f t="array" ref="J3">INDEX([1]combat_sim_results!A2:'[1]combat_sim_results'!E10000, MATCH(1, ([1]combat_sim_results!C2:'[1]combat_sim_results'!C10000=H3)*([1]combat_sim_results!D2:'[1]combat_sim_results'!D10000=I3)*([1]combat_sim_results!A2:'[1]combat_sim_results'!A10000=P2)*([1]combat_sim_results!B2:'[1]combat_sim_results'!B10000=O2), 0),5)</f>
        <v>#N/A</v>
      </c>
      <c r="K3" s="26">
        <v>4</v>
      </c>
      <c r="L3" s="26">
        <v>3</v>
      </c>
      <c r="M3" s="26">
        <v>0</v>
      </c>
      <c r="N3" s="26">
        <v>0</v>
      </c>
      <c r="O3" s="26">
        <v>1</v>
      </c>
      <c r="P3" s="26">
        <v>10</v>
      </c>
      <c r="Q3" s="26">
        <v>3</v>
      </c>
      <c r="R3" s="26">
        <v>0</v>
      </c>
      <c r="S3" s="26">
        <v>0</v>
      </c>
      <c r="T3" s="26">
        <v>0</v>
      </c>
      <c r="U3" s="26">
        <v>0</v>
      </c>
      <c r="V3" s="26">
        <v>0</v>
      </c>
      <c r="W3" s="26">
        <v>0</v>
      </c>
      <c r="X3" s="26">
        <v>0</v>
      </c>
      <c r="Y3" s="26">
        <f t="shared" ref="Y3:Y26" si="0">K3/4+L3/3+M3/2+N3</f>
        <v>2</v>
      </c>
    </row>
    <row r="4" spans="1:26" hidden="1" x14ac:dyDescent="0.25">
      <c r="A4" s="26">
        <v>6.1</v>
      </c>
      <c r="B4" s="26">
        <v>1</v>
      </c>
      <c r="C4" s="26">
        <v>7</v>
      </c>
      <c r="D4" s="26">
        <v>2</v>
      </c>
      <c r="E4" s="26" t="s">
        <v>7</v>
      </c>
      <c r="F4" s="26" t="s">
        <v>18</v>
      </c>
      <c r="G4" s="29" t="str">
        <f t="shared" ref="G4:G26" si="1">IF(F4="Battle",J4,"")</f>
        <v/>
      </c>
      <c r="J4" s="26" t="e">
        <f t="array" ref="J4">INDEX([1]combat_sim_results!A3:'[1]combat_sim_results'!E10001, MATCH(1, ([1]combat_sim_results!C3:'[1]combat_sim_results'!C10001=H4)*([1]combat_sim_results!D3:'[1]combat_sim_results'!D10001=I4)*([1]combat_sim_results!A3:'[1]combat_sim_results'!A10001=P3)*([1]combat_sim_results!B3:'[1]combat_sim_results'!B10001=O3), 0),5)</f>
        <v>#N/A</v>
      </c>
      <c r="K4" s="26">
        <v>1</v>
      </c>
      <c r="L4" s="26">
        <v>3</v>
      </c>
      <c r="M4" s="26">
        <v>0</v>
      </c>
      <c r="N4" s="26">
        <v>0</v>
      </c>
      <c r="O4" s="26">
        <v>1</v>
      </c>
      <c r="P4" s="26">
        <v>10</v>
      </c>
      <c r="Q4" s="26">
        <v>3</v>
      </c>
      <c r="R4" s="26">
        <v>0</v>
      </c>
      <c r="S4" s="26">
        <v>0</v>
      </c>
      <c r="T4" s="26">
        <v>0</v>
      </c>
      <c r="U4" s="26">
        <v>1</v>
      </c>
      <c r="V4" s="26">
        <v>0</v>
      </c>
      <c r="W4" s="26">
        <v>0</v>
      </c>
      <c r="X4" s="26">
        <v>0</v>
      </c>
      <c r="Y4" s="26">
        <f t="shared" si="0"/>
        <v>1.25</v>
      </c>
    </row>
    <row r="5" spans="1:26" hidden="1" x14ac:dyDescent="0.25">
      <c r="A5" s="26">
        <v>6.1</v>
      </c>
      <c r="B5" s="26">
        <v>1</v>
      </c>
      <c r="C5" s="26">
        <v>7</v>
      </c>
      <c r="D5" s="26">
        <v>3</v>
      </c>
      <c r="E5" s="26" t="s">
        <v>89</v>
      </c>
      <c r="F5" s="26" t="s">
        <v>18</v>
      </c>
      <c r="G5" s="29" t="str">
        <f t="shared" si="1"/>
        <v/>
      </c>
      <c r="J5" s="26" t="e">
        <f t="array" ref="J5">INDEX([1]combat_sim_results!A4:'[1]combat_sim_results'!E10002, MATCH(1, ([1]combat_sim_results!C4:'[1]combat_sim_results'!C10002=H5)*([1]combat_sim_results!D4:'[1]combat_sim_results'!D10002=I5)*([1]combat_sim_results!A4:'[1]combat_sim_results'!A10002=P4)*([1]combat_sim_results!B4:'[1]combat_sim_results'!B10002=O4), 0),5)</f>
        <v>#N/A</v>
      </c>
      <c r="K5" s="26">
        <v>1</v>
      </c>
      <c r="L5" s="26">
        <v>0</v>
      </c>
      <c r="M5" s="26">
        <v>0</v>
      </c>
      <c r="N5" s="26">
        <v>0</v>
      </c>
      <c r="O5" s="26">
        <v>1</v>
      </c>
      <c r="P5" s="26">
        <v>10</v>
      </c>
      <c r="Q5" s="26">
        <v>3</v>
      </c>
      <c r="R5" s="26">
        <v>0</v>
      </c>
      <c r="S5" s="26">
        <v>0</v>
      </c>
      <c r="T5" s="26">
        <v>0</v>
      </c>
      <c r="U5" s="26">
        <v>1</v>
      </c>
      <c r="V5" s="26">
        <v>0</v>
      </c>
      <c r="W5" s="26">
        <v>1</v>
      </c>
      <c r="X5" s="26">
        <v>0</v>
      </c>
      <c r="Y5" s="26">
        <f t="shared" si="0"/>
        <v>0.25</v>
      </c>
    </row>
    <row r="6" spans="1:26" hidden="1" x14ac:dyDescent="0.25">
      <c r="A6" s="26">
        <v>6.1</v>
      </c>
      <c r="B6" s="26">
        <v>1</v>
      </c>
      <c r="C6" s="26">
        <v>6</v>
      </c>
      <c r="D6" s="26">
        <v>1</v>
      </c>
      <c r="E6" s="26" t="s">
        <v>11</v>
      </c>
      <c r="F6" s="26" t="s">
        <v>6</v>
      </c>
      <c r="G6" s="29">
        <f t="shared" si="1"/>
        <v>0.89700000000000002</v>
      </c>
      <c r="H6" s="26">
        <v>14</v>
      </c>
      <c r="I6" s="26">
        <v>2</v>
      </c>
      <c r="J6" s="26">
        <f t="array" ref="J6">INDEX([1]combat_sim_results!A5:'[1]combat_sim_results'!E10003, MATCH(1, ([1]combat_sim_results!C5:'[1]combat_sim_results'!C10003=H6)*([1]combat_sim_results!D5:'[1]combat_sim_results'!D10003=I6)*([1]combat_sim_results!A5:'[1]combat_sim_results'!A10003=P5)*([1]combat_sim_results!B5:'[1]combat_sim_results'!B10003=O5), 0),5)</f>
        <v>0.89700000000000002</v>
      </c>
      <c r="K6" s="26">
        <v>6</v>
      </c>
      <c r="L6" s="26">
        <v>3</v>
      </c>
      <c r="M6" s="26">
        <v>1</v>
      </c>
      <c r="N6" s="26">
        <v>0</v>
      </c>
      <c r="O6" s="26">
        <v>1</v>
      </c>
      <c r="P6" s="26">
        <v>6</v>
      </c>
      <c r="Q6" s="26">
        <v>4</v>
      </c>
      <c r="R6" s="26">
        <v>0</v>
      </c>
      <c r="S6" s="26">
        <v>0</v>
      </c>
      <c r="T6" s="26">
        <v>0</v>
      </c>
      <c r="U6" s="26">
        <v>1</v>
      </c>
      <c r="V6" s="26">
        <v>0</v>
      </c>
      <c r="W6" s="26">
        <v>0</v>
      </c>
      <c r="X6" s="26">
        <v>0</v>
      </c>
      <c r="Y6" s="26">
        <f t="shared" si="0"/>
        <v>3</v>
      </c>
    </row>
    <row r="7" spans="1:26" hidden="1" x14ac:dyDescent="0.25">
      <c r="A7" s="26">
        <v>6.1</v>
      </c>
      <c r="B7" s="26">
        <v>1</v>
      </c>
      <c r="C7" s="26">
        <v>6</v>
      </c>
      <c r="D7" s="26">
        <v>2</v>
      </c>
      <c r="E7" s="26" t="s">
        <v>19</v>
      </c>
      <c r="F7" s="26" t="s">
        <v>5</v>
      </c>
      <c r="G7" s="29" t="str">
        <f t="shared" si="1"/>
        <v/>
      </c>
      <c r="J7" s="26" t="e">
        <f t="array" ref="J7">INDEX([1]combat_sim_results!A6:'[1]combat_sim_results'!E10004, MATCH(1, ([1]combat_sim_results!C6:'[1]combat_sim_results'!C10004=H7)*([1]combat_sim_results!D6:'[1]combat_sim_results'!D10004=I7)*([1]combat_sim_results!A6:'[1]combat_sim_results'!A10004=P6)*([1]combat_sim_results!B6:'[1]combat_sim_results'!B10004=O6), 0),5)</f>
        <v>#N/A</v>
      </c>
      <c r="K7" s="26">
        <v>6</v>
      </c>
      <c r="L7" s="26">
        <v>3</v>
      </c>
      <c r="M7" s="26">
        <v>0</v>
      </c>
      <c r="N7" s="26">
        <v>0</v>
      </c>
      <c r="O7" s="26">
        <v>1</v>
      </c>
      <c r="P7" s="26">
        <v>9</v>
      </c>
      <c r="Q7" s="26">
        <v>4</v>
      </c>
      <c r="R7" s="26">
        <v>0</v>
      </c>
      <c r="S7" s="26">
        <v>0</v>
      </c>
      <c r="T7" s="26">
        <v>0</v>
      </c>
      <c r="U7" s="26">
        <v>1</v>
      </c>
      <c r="V7" s="26">
        <v>0</v>
      </c>
      <c r="W7" s="26">
        <v>0</v>
      </c>
      <c r="X7" s="26">
        <v>0</v>
      </c>
      <c r="Y7" s="26">
        <f t="shared" si="0"/>
        <v>2.5</v>
      </c>
    </row>
    <row r="8" spans="1:26" hidden="1" x14ac:dyDescent="0.25">
      <c r="A8" s="26">
        <v>6.1</v>
      </c>
      <c r="B8" s="26">
        <v>1</v>
      </c>
      <c r="C8" s="26">
        <v>6</v>
      </c>
      <c r="D8" s="26">
        <v>3</v>
      </c>
      <c r="E8" s="26" t="s">
        <v>89</v>
      </c>
      <c r="F8" s="26" t="s">
        <v>18</v>
      </c>
      <c r="G8" s="29" t="str">
        <f t="shared" si="1"/>
        <v/>
      </c>
      <c r="J8" s="26" t="e">
        <f t="array" ref="J8">INDEX([1]combat_sim_results!A7:'[1]combat_sim_results'!E10005, MATCH(1, ([1]combat_sim_results!C7:'[1]combat_sim_results'!C10005=H8)*([1]combat_sim_results!D7:'[1]combat_sim_results'!D10005=I8)*([1]combat_sim_results!A7:'[1]combat_sim_results'!A10005=P7)*([1]combat_sim_results!B7:'[1]combat_sim_results'!B10005=O7), 0),5)</f>
        <v>#N/A</v>
      </c>
      <c r="K8" s="26">
        <v>6</v>
      </c>
      <c r="L8" s="26">
        <v>0</v>
      </c>
      <c r="M8" s="26">
        <v>0</v>
      </c>
      <c r="N8" s="26">
        <v>0</v>
      </c>
      <c r="O8" s="26">
        <v>1</v>
      </c>
      <c r="P8" s="26">
        <v>9</v>
      </c>
      <c r="Q8" s="26">
        <v>4</v>
      </c>
      <c r="R8" s="26">
        <v>0</v>
      </c>
      <c r="S8" s="26">
        <v>0</v>
      </c>
      <c r="T8" s="26">
        <v>0</v>
      </c>
      <c r="U8" s="26">
        <v>1</v>
      </c>
      <c r="V8" s="26">
        <v>0</v>
      </c>
      <c r="W8" s="26">
        <v>1</v>
      </c>
      <c r="X8" s="26">
        <v>0</v>
      </c>
      <c r="Y8" s="26">
        <f t="shared" si="0"/>
        <v>1.5</v>
      </c>
    </row>
    <row r="9" spans="1:26" hidden="1" x14ac:dyDescent="0.25">
      <c r="A9" s="26">
        <v>6.1</v>
      </c>
      <c r="B9" s="26">
        <v>1</v>
      </c>
      <c r="C9" s="26">
        <v>5</v>
      </c>
      <c r="D9" s="26">
        <v>1</v>
      </c>
      <c r="E9" s="26" t="s">
        <v>12</v>
      </c>
      <c r="F9" s="26" t="s">
        <v>6</v>
      </c>
      <c r="G9" s="29">
        <f t="shared" si="1"/>
        <v>0.88600000000000001</v>
      </c>
      <c r="H9" s="26">
        <v>8</v>
      </c>
      <c r="I9" s="26">
        <v>4</v>
      </c>
      <c r="J9" s="26">
        <f t="array" ref="J9">INDEX([1]combat_sim_results!A8:'[1]combat_sim_results'!E10006, MATCH(1, ([1]combat_sim_results!C8:'[1]combat_sim_results'!C10006=H9)*([1]combat_sim_results!D8:'[1]combat_sim_results'!D10006=I9)*([1]combat_sim_results!A8:'[1]combat_sim_results'!A10006=P8)*([1]combat_sim_results!B8:'[1]combat_sim_results'!B10006=O8), 0),5)</f>
        <v>0.88600000000000001</v>
      </c>
      <c r="K9" s="26">
        <v>13</v>
      </c>
      <c r="L9" s="26">
        <v>0</v>
      </c>
      <c r="M9" s="26">
        <v>0</v>
      </c>
      <c r="N9" s="26">
        <v>0</v>
      </c>
      <c r="O9" s="26">
        <v>1</v>
      </c>
      <c r="P9" s="26">
        <v>5</v>
      </c>
      <c r="Q9" s="26">
        <v>5</v>
      </c>
      <c r="R9" s="26">
        <v>0</v>
      </c>
      <c r="S9" s="26">
        <v>0</v>
      </c>
      <c r="T9" s="26">
        <v>0</v>
      </c>
      <c r="U9" s="26">
        <v>1</v>
      </c>
      <c r="V9" s="26">
        <v>0</v>
      </c>
      <c r="W9" s="26">
        <v>0</v>
      </c>
      <c r="X9" s="26">
        <v>0</v>
      </c>
      <c r="Y9" s="26">
        <f t="shared" si="0"/>
        <v>3.25</v>
      </c>
    </row>
    <row r="10" spans="1:26" hidden="1" x14ac:dyDescent="0.25">
      <c r="A10" s="26">
        <v>6.1</v>
      </c>
      <c r="B10" s="26">
        <v>1</v>
      </c>
      <c r="C10" s="26">
        <v>5</v>
      </c>
      <c r="D10" s="26">
        <v>2</v>
      </c>
      <c r="E10" s="26" t="s">
        <v>103</v>
      </c>
      <c r="F10" s="26" t="s">
        <v>5</v>
      </c>
      <c r="G10" s="29" t="str">
        <f t="shared" si="1"/>
        <v/>
      </c>
      <c r="J10" s="26" t="e">
        <f t="array" ref="J10">INDEX([1]combat_sim_results!A9:'[1]combat_sim_results'!E10007, MATCH(1, ([1]combat_sim_results!C9:'[1]combat_sim_results'!C10007=H10)*([1]combat_sim_results!D9:'[1]combat_sim_results'!D10007=I10)*([1]combat_sim_results!A9:'[1]combat_sim_results'!A10007=P9)*([1]combat_sim_results!B9:'[1]combat_sim_results'!B10007=O9), 0),5)</f>
        <v>#N/A</v>
      </c>
      <c r="K10" s="26">
        <v>9</v>
      </c>
      <c r="L10" s="26">
        <v>3</v>
      </c>
      <c r="M10" s="26">
        <v>2</v>
      </c>
      <c r="N10" s="26">
        <v>0</v>
      </c>
      <c r="O10" s="26">
        <v>1</v>
      </c>
      <c r="P10" s="26">
        <v>5</v>
      </c>
      <c r="Q10" s="26">
        <v>5</v>
      </c>
      <c r="R10" s="26">
        <v>0</v>
      </c>
      <c r="S10" s="26">
        <v>0</v>
      </c>
      <c r="T10" s="26">
        <v>0</v>
      </c>
      <c r="U10" s="26">
        <v>1</v>
      </c>
      <c r="V10" s="26">
        <v>0</v>
      </c>
      <c r="W10" s="26">
        <v>0</v>
      </c>
      <c r="X10" s="26">
        <v>0</v>
      </c>
      <c r="Y10" s="26">
        <f t="shared" si="0"/>
        <v>4.25</v>
      </c>
    </row>
    <row r="11" spans="1:26" hidden="1" x14ac:dyDescent="0.25">
      <c r="A11" s="26">
        <v>6.1</v>
      </c>
      <c r="B11" s="26">
        <v>1</v>
      </c>
      <c r="C11" s="26">
        <v>5</v>
      </c>
      <c r="D11" s="26">
        <v>3</v>
      </c>
      <c r="E11" s="26" t="s">
        <v>89</v>
      </c>
      <c r="F11" s="26" t="s">
        <v>5</v>
      </c>
      <c r="G11" s="29" t="str">
        <f t="shared" si="1"/>
        <v/>
      </c>
      <c r="J11" s="26" t="e">
        <f t="array" ref="J11">INDEX([1]combat_sim_results!A10:'[1]combat_sim_results'!E10008, MATCH(1, ([1]combat_sim_results!C10:'[1]combat_sim_results'!C10008=H11)*([1]combat_sim_results!D10:'[1]combat_sim_results'!D10008=I11)*([1]combat_sim_results!A10:'[1]combat_sim_results'!A10008=P10)*([1]combat_sim_results!B10:'[1]combat_sim_results'!B10008=O10), 0),5)</f>
        <v>#N/A</v>
      </c>
      <c r="K11" s="26">
        <v>7</v>
      </c>
      <c r="L11" s="26">
        <v>6</v>
      </c>
      <c r="M11" s="26">
        <v>2</v>
      </c>
      <c r="N11" s="26">
        <v>0</v>
      </c>
      <c r="O11" s="26">
        <v>1</v>
      </c>
      <c r="P11" s="26">
        <v>5</v>
      </c>
      <c r="Q11" s="26">
        <v>5</v>
      </c>
      <c r="R11" s="26">
        <v>0</v>
      </c>
      <c r="S11" s="26">
        <v>0</v>
      </c>
      <c r="T11" s="26">
        <v>0</v>
      </c>
      <c r="U11" s="26">
        <v>1</v>
      </c>
      <c r="V11" s="26">
        <v>0</v>
      </c>
      <c r="W11" s="26">
        <v>0</v>
      </c>
      <c r="X11" s="26">
        <v>0</v>
      </c>
      <c r="Y11" s="26">
        <f t="shared" si="0"/>
        <v>4.75</v>
      </c>
    </row>
    <row r="12" spans="1:26" hidden="1" x14ac:dyDescent="0.25">
      <c r="A12" s="26">
        <v>6.1</v>
      </c>
      <c r="B12" s="26">
        <v>1</v>
      </c>
      <c r="C12" s="26">
        <v>4</v>
      </c>
      <c r="D12" s="26">
        <v>1</v>
      </c>
      <c r="E12" s="26" t="s">
        <v>19</v>
      </c>
      <c r="F12" s="26" t="s">
        <v>5</v>
      </c>
      <c r="G12" s="29" t="str">
        <f t="shared" si="1"/>
        <v/>
      </c>
      <c r="J12" s="26" t="e">
        <f t="array" ref="J12">INDEX([1]combat_sim_results!A11:'[1]combat_sim_results'!E10009, MATCH(1, ([1]combat_sim_results!C11:'[1]combat_sim_results'!C10009=H12)*([1]combat_sim_results!D11:'[1]combat_sim_results'!D10009=I12)*([1]combat_sim_results!A11:'[1]combat_sim_results'!A10009=P11)*([1]combat_sim_results!B11:'[1]combat_sim_results'!B10009=O11), 0),5)</f>
        <v>#N/A</v>
      </c>
      <c r="K12" s="26">
        <v>9</v>
      </c>
      <c r="L12" s="26">
        <v>6</v>
      </c>
      <c r="M12" s="26">
        <v>0</v>
      </c>
      <c r="N12" s="26">
        <v>0</v>
      </c>
      <c r="O12" s="26">
        <v>1</v>
      </c>
      <c r="P12" s="26">
        <v>11</v>
      </c>
      <c r="Q12" s="26">
        <v>5</v>
      </c>
      <c r="R12" s="26">
        <v>0</v>
      </c>
      <c r="S12" s="26">
        <v>0</v>
      </c>
      <c r="T12" s="26">
        <v>0</v>
      </c>
      <c r="U12" s="26">
        <v>1</v>
      </c>
      <c r="V12" s="26">
        <v>0</v>
      </c>
      <c r="W12" s="26">
        <v>0</v>
      </c>
      <c r="X12" s="26">
        <v>0</v>
      </c>
      <c r="Y12" s="26">
        <f t="shared" si="0"/>
        <v>4.25</v>
      </c>
    </row>
    <row r="13" spans="1:26" hidden="1" x14ac:dyDescent="0.25">
      <c r="A13" s="26">
        <v>6.1</v>
      </c>
      <c r="B13" s="26">
        <v>1</v>
      </c>
      <c r="C13" s="26">
        <v>4</v>
      </c>
      <c r="D13" s="26">
        <v>2</v>
      </c>
      <c r="E13" s="26" t="s">
        <v>72</v>
      </c>
      <c r="F13" s="26" t="s">
        <v>5</v>
      </c>
      <c r="G13" s="29" t="str">
        <f t="shared" si="1"/>
        <v/>
      </c>
      <c r="J13" s="26" t="e">
        <f t="array" ref="J13">INDEX([1]combat_sim_results!A12:'[1]combat_sim_results'!E10010, MATCH(1, ([1]combat_sim_results!C12:'[1]combat_sim_results'!C10010=H13)*([1]combat_sim_results!D12:'[1]combat_sim_results'!D10010=I13)*([1]combat_sim_results!A12:'[1]combat_sim_results'!A10010=P12)*([1]combat_sim_results!B12:'[1]combat_sim_results'!B10010=O12), 0),5)</f>
        <v>#N/A</v>
      </c>
      <c r="K13" s="26">
        <v>6</v>
      </c>
      <c r="L13" s="26">
        <v>6</v>
      </c>
      <c r="M13" s="26">
        <v>2</v>
      </c>
      <c r="N13" s="26">
        <v>0</v>
      </c>
      <c r="O13" s="26">
        <v>1</v>
      </c>
      <c r="P13" s="26">
        <v>11</v>
      </c>
      <c r="Q13" s="26">
        <v>5</v>
      </c>
      <c r="R13" s="26">
        <v>0</v>
      </c>
      <c r="S13" s="26">
        <v>0</v>
      </c>
      <c r="T13" s="26">
        <v>0</v>
      </c>
      <c r="U13" s="26">
        <v>1</v>
      </c>
      <c r="V13" s="26">
        <v>0</v>
      </c>
      <c r="W13" s="26">
        <v>0</v>
      </c>
      <c r="X13" s="26">
        <v>0</v>
      </c>
      <c r="Y13" s="26">
        <f t="shared" si="0"/>
        <v>4.5</v>
      </c>
    </row>
    <row r="14" spans="1:26" hidden="1" x14ac:dyDescent="0.25">
      <c r="A14" s="26">
        <v>6.1</v>
      </c>
      <c r="B14" s="26">
        <v>1</v>
      </c>
      <c r="C14" s="26">
        <v>4</v>
      </c>
      <c r="D14" s="26">
        <v>3</v>
      </c>
      <c r="E14" s="26" t="s">
        <v>103</v>
      </c>
      <c r="F14" s="26" t="s">
        <v>5</v>
      </c>
      <c r="G14" s="29" t="str">
        <f t="shared" si="1"/>
        <v/>
      </c>
      <c r="J14" s="26" t="e">
        <f t="array" ref="J14">INDEX([1]combat_sim_results!A13:'[1]combat_sim_results'!E10011, MATCH(1, ([1]combat_sim_results!C13:'[1]combat_sim_results'!C10011=H14)*([1]combat_sim_results!D13:'[1]combat_sim_results'!D10011=I14)*([1]combat_sim_results!A13:'[1]combat_sim_results'!A10011=P13)*([1]combat_sim_results!B13:'[1]combat_sim_results'!B10011=O13), 0),5)</f>
        <v>#N/A</v>
      </c>
      <c r="K14" s="26">
        <v>2</v>
      </c>
      <c r="L14" s="26">
        <v>6</v>
      </c>
      <c r="M14" s="26">
        <v>2</v>
      </c>
      <c r="N14" s="26">
        <v>1</v>
      </c>
      <c r="O14" s="26">
        <v>1</v>
      </c>
      <c r="P14" s="26">
        <v>11</v>
      </c>
      <c r="Q14" s="26">
        <v>5</v>
      </c>
      <c r="R14" s="26">
        <v>0</v>
      </c>
      <c r="S14" s="26">
        <v>0</v>
      </c>
      <c r="T14" s="26">
        <v>0</v>
      </c>
      <c r="U14" s="26">
        <v>1</v>
      </c>
      <c r="V14" s="26">
        <v>0</v>
      </c>
      <c r="W14" s="26">
        <v>0</v>
      </c>
      <c r="X14" s="26">
        <v>0</v>
      </c>
      <c r="Y14" s="26">
        <f t="shared" si="0"/>
        <v>4.5</v>
      </c>
    </row>
    <row r="15" spans="1:26" hidden="1" x14ac:dyDescent="0.25">
      <c r="A15" s="26">
        <v>6.1</v>
      </c>
      <c r="B15" s="26">
        <v>1</v>
      </c>
      <c r="C15" s="26">
        <v>3</v>
      </c>
      <c r="D15" s="26">
        <v>1</v>
      </c>
      <c r="E15" s="26" t="s">
        <v>7</v>
      </c>
      <c r="F15" s="26" t="s">
        <v>6</v>
      </c>
      <c r="G15" s="29">
        <f t="shared" si="1"/>
        <v>0.98599999999999999</v>
      </c>
      <c r="H15" s="26">
        <v>12</v>
      </c>
      <c r="I15" s="26">
        <v>2</v>
      </c>
      <c r="J15" s="26">
        <f t="array" ref="J15">INDEX([1]combat_sim_results!A14:'[1]combat_sim_results'!E10012, MATCH(1, ([1]combat_sim_results!C14:'[1]combat_sim_results'!C10012=H15)*([1]combat_sim_results!D14:'[1]combat_sim_results'!D10012=I15)*([1]combat_sim_results!A14:'[1]combat_sim_results'!A10012=P14)*([1]combat_sim_results!B14:'[1]combat_sim_results'!B10012=O14), 0),5)</f>
        <v>0.98599999999999999</v>
      </c>
      <c r="K15" s="26">
        <v>9</v>
      </c>
      <c r="L15" s="26">
        <v>6</v>
      </c>
      <c r="M15" s="26">
        <v>3</v>
      </c>
      <c r="N15" s="26">
        <v>1</v>
      </c>
      <c r="O15" s="26">
        <v>1</v>
      </c>
      <c r="P15" s="26">
        <v>7</v>
      </c>
      <c r="Q15" s="26">
        <v>5</v>
      </c>
      <c r="R15" s="26">
        <v>0</v>
      </c>
      <c r="S15" s="26">
        <v>0</v>
      </c>
      <c r="T15" s="26">
        <v>0</v>
      </c>
      <c r="U15" s="26">
        <v>0</v>
      </c>
      <c r="V15" s="26">
        <v>0</v>
      </c>
      <c r="W15" s="26">
        <v>0</v>
      </c>
      <c r="X15" s="26">
        <v>0</v>
      </c>
      <c r="Y15" s="26">
        <f t="shared" si="0"/>
        <v>6.75</v>
      </c>
    </row>
    <row r="16" spans="1:26" hidden="1" x14ac:dyDescent="0.25">
      <c r="A16" s="26">
        <v>6.1</v>
      </c>
      <c r="B16" s="26">
        <v>1</v>
      </c>
      <c r="C16" s="26">
        <v>3</v>
      </c>
      <c r="D16" s="26">
        <v>2</v>
      </c>
      <c r="E16" s="26" t="s">
        <v>19</v>
      </c>
      <c r="F16" s="26" t="s">
        <v>18</v>
      </c>
      <c r="G16" s="29" t="str">
        <f t="shared" si="1"/>
        <v/>
      </c>
      <c r="J16" s="26" t="e">
        <f t="array" ref="J16">INDEX([1]combat_sim_results!A15:'[1]combat_sim_results'!E10013, MATCH(1, ([1]combat_sim_results!C15:'[1]combat_sim_results'!C10013=H16)*([1]combat_sim_results!D15:'[1]combat_sim_results'!D10013=I16)*([1]combat_sim_results!A15:'[1]combat_sim_results'!A10013=P15)*([1]combat_sim_results!B15:'[1]combat_sim_results'!B10013=O15), 0),5)</f>
        <v>#N/A</v>
      </c>
      <c r="K16" s="26">
        <v>9</v>
      </c>
      <c r="L16" s="26">
        <v>5</v>
      </c>
      <c r="M16" s="26">
        <v>3</v>
      </c>
      <c r="N16" s="26">
        <v>0</v>
      </c>
      <c r="O16" s="26">
        <v>1</v>
      </c>
      <c r="P16" s="26">
        <v>7</v>
      </c>
      <c r="Q16" s="26">
        <v>5</v>
      </c>
      <c r="R16" s="26">
        <v>1</v>
      </c>
      <c r="S16" s="26">
        <v>0</v>
      </c>
      <c r="T16" s="26">
        <v>0</v>
      </c>
      <c r="U16" s="26">
        <v>0</v>
      </c>
      <c r="V16" s="26">
        <v>0</v>
      </c>
      <c r="W16" s="26">
        <v>0</v>
      </c>
      <c r="X16" s="26">
        <v>0</v>
      </c>
      <c r="Y16" s="26">
        <f t="shared" si="0"/>
        <v>5.416666666666667</v>
      </c>
    </row>
    <row r="17" spans="1:26" hidden="1" x14ac:dyDescent="0.25">
      <c r="A17" s="26">
        <v>6.1</v>
      </c>
      <c r="B17" s="26">
        <v>1</v>
      </c>
      <c r="C17" s="26">
        <v>3</v>
      </c>
      <c r="D17" s="26">
        <v>3</v>
      </c>
      <c r="E17" s="26" t="s">
        <v>24</v>
      </c>
      <c r="F17" s="26" t="s">
        <v>6</v>
      </c>
      <c r="G17" s="29">
        <f t="shared" si="1"/>
        <v>0.33400000000000002</v>
      </c>
      <c r="H17" s="26">
        <v>11</v>
      </c>
      <c r="I17" s="26">
        <v>4</v>
      </c>
      <c r="J17" s="26">
        <f t="array" ref="J17">INDEX([1]combat_sim_results!A16:'[1]combat_sim_results'!E10014, MATCH(1, ([1]combat_sim_results!C16:'[1]combat_sim_results'!C10014=H17)*([1]combat_sim_results!D16:'[1]combat_sim_results'!D10014=I17)*([1]combat_sim_results!A16:'[1]combat_sim_results'!A10014=P16)*([1]combat_sim_results!B16:'[1]combat_sim_results'!B10014=O16), 0),5)</f>
        <v>0.33400000000000002</v>
      </c>
      <c r="K17" s="26">
        <v>14</v>
      </c>
      <c r="L17" s="26">
        <v>6</v>
      </c>
      <c r="M17" s="26">
        <v>4</v>
      </c>
      <c r="N17" s="26">
        <v>0</v>
      </c>
      <c r="O17" s="26">
        <v>1</v>
      </c>
      <c r="P17" s="26">
        <v>7</v>
      </c>
      <c r="Q17" s="26">
        <v>5</v>
      </c>
      <c r="R17" s="26">
        <v>1</v>
      </c>
      <c r="S17" s="26">
        <v>0</v>
      </c>
      <c r="T17" s="26">
        <v>0</v>
      </c>
      <c r="U17" s="26">
        <v>0</v>
      </c>
      <c r="V17" s="26">
        <v>0</v>
      </c>
      <c r="W17" s="26">
        <v>0</v>
      </c>
      <c r="X17" s="26">
        <v>0</v>
      </c>
      <c r="Y17" s="26">
        <f t="shared" si="0"/>
        <v>7.5</v>
      </c>
      <c r="Z17" s="30" t="s">
        <v>121</v>
      </c>
    </row>
    <row r="18" spans="1:26" hidden="1" x14ac:dyDescent="0.25">
      <c r="A18" s="26">
        <v>6.1</v>
      </c>
      <c r="B18" s="26">
        <v>1</v>
      </c>
      <c r="C18" s="26">
        <v>2</v>
      </c>
      <c r="D18" s="26">
        <v>1</v>
      </c>
      <c r="E18" s="26" t="s">
        <v>89</v>
      </c>
      <c r="F18" s="26" t="s">
        <v>5</v>
      </c>
      <c r="G18" s="29" t="str">
        <f t="shared" si="1"/>
        <v/>
      </c>
      <c r="J18" s="26" t="e">
        <f t="array" ref="J18">INDEX([1]combat_sim_results!A17:'[1]combat_sim_results'!E10015, MATCH(1, ([1]combat_sim_results!C17:'[1]combat_sim_results'!C10015=H18)*([1]combat_sim_results!D17:'[1]combat_sim_results'!D10015=I18)*([1]combat_sim_results!A17:'[1]combat_sim_results'!A10015=P17)*([1]combat_sim_results!B17:'[1]combat_sim_results'!B10015=O17), 0),5)</f>
        <v>#N/A</v>
      </c>
      <c r="K18" s="26">
        <v>6</v>
      </c>
      <c r="L18" s="26">
        <v>18</v>
      </c>
      <c r="M18" s="26">
        <v>4</v>
      </c>
      <c r="N18" s="26">
        <v>0</v>
      </c>
      <c r="O18" s="26">
        <v>1</v>
      </c>
      <c r="P18" s="26">
        <v>7</v>
      </c>
      <c r="Q18" s="26">
        <v>5</v>
      </c>
      <c r="R18" s="26">
        <v>1</v>
      </c>
      <c r="S18" s="26">
        <v>0</v>
      </c>
      <c r="T18" s="26">
        <v>0</v>
      </c>
      <c r="U18" s="26">
        <v>0</v>
      </c>
      <c r="V18" s="26">
        <v>0</v>
      </c>
      <c r="W18" s="26">
        <v>0</v>
      </c>
      <c r="X18" s="26">
        <v>0</v>
      </c>
      <c r="Y18" s="26">
        <f t="shared" si="0"/>
        <v>9.5</v>
      </c>
    </row>
    <row r="19" spans="1:26" hidden="1" x14ac:dyDescent="0.25">
      <c r="A19" s="26">
        <v>6.1</v>
      </c>
      <c r="B19" s="26">
        <v>1</v>
      </c>
      <c r="C19" s="26">
        <v>2</v>
      </c>
      <c r="D19" s="26">
        <v>2</v>
      </c>
      <c r="E19" s="26" t="s">
        <v>72</v>
      </c>
      <c r="F19" s="26" t="s">
        <v>5</v>
      </c>
      <c r="G19" s="29" t="str">
        <f t="shared" si="1"/>
        <v/>
      </c>
      <c r="J19" s="26" t="e">
        <f t="array" ref="J19">INDEX([1]combat_sim_results!A18:'[1]combat_sim_results'!E10016, MATCH(1, ([1]combat_sim_results!C18:'[1]combat_sim_results'!C10016=H19)*([1]combat_sim_results!D18:'[1]combat_sim_results'!D10016=I19)*([1]combat_sim_results!A18:'[1]combat_sim_results'!A10016=P18)*([1]combat_sim_results!B18:'[1]combat_sim_results'!B10016=O18), 0),5)</f>
        <v>#N/A</v>
      </c>
      <c r="K19" s="26">
        <v>6</v>
      </c>
      <c r="L19" s="26">
        <v>12</v>
      </c>
      <c r="M19" s="26">
        <v>4</v>
      </c>
      <c r="N19" s="26">
        <v>0</v>
      </c>
      <c r="O19" s="26">
        <v>1</v>
      </c>
      <c r="P19" s="26">
        <v>16</v>
      </c>
      <c r="Q19" s="26">
        <v>5</v>
      </c>
      <c r="R19" s="26">
        <v>1</v>
      </c>
      <c r="S19" s="26">
        <v>0</v>
      </c>
      <c r="T19" s="26">
        <v>0</v>
      </c>
      <c r="U19" s="26">
        <v>0</v>
      </c>
      <c r="V19" s="26">
        <v>0</v>
      </c>
      <c r="W19" s="26">
        <v>0</v>
      </c>
      <c r="X19" s="26">
        <v>0</v>
      </c>
      <c r="Y19" s="26">
        <f t="shared" si="0"/>
        <v>7.5</v>
      </c>
    </row>
    <row r="20" spans="1:26" hidden="1" x14ac:dyDescent="0.25">
      <c r="A20" s="26">
        <v>6.1</v>
      </c>
      <c r="B20" s="26">
        <v>1</v>
      </c>
      <c r="C20" s="26">
        <v>2</v>
      </c>
      <c r="D20" s="26">
        <v>3</v>
      </c>
      <c r="E20" s="26" t="s">
        <v>14</v>
      </c>
      <c r="F20" s="26" t="s">
        <v>5</v>
      </c>
      <c r="G20" s="29" t="str">
        <f t="shared" si="1"/>
        <v/>
      </c>
      <c r="J20" s="26" t="e">
        <f t="array" ref="J20">INDEX([1]combat_sim_results!A19:'[1]combat_sim_results'!E10017, MATCH(1, ([1]combat_sim_results!C19:'[1]combat_sim_results'!C10017=H20)*([1]combat_sim_results!D19:'[1]combat_sim_results'!D10017=I20)*([1]combat_sim_results!A19:'[1]combat_sim_results'!A10017=P19)*([1]combat_sim_results!B19:'[1]combat_sim_results'!B10017=O19), 0),5)</f>
        <v>#N/A</v>
      </c>
      <c r="K20" s="26">
        <v>6</v>
      </c>
      <c r="L20" s="26">
        <v>6</v>
      </c>
      <c r="M20" s="26">
        <v>4</v>
      </c>
      <c r="N20" s="26">
        <v>3</v>
      </c>
      <c r="O20" s="26">
        <v>1</v>
      </c>
      <c r="P20" s="26">
        <v>21</v>
      </c>
      <c r="Q20" s="26">
        <v>5</v>
      </c>
      <c r="R20" s="26">
        <v>1</v>
      </c>
      <c r="S20" s="26">
        <v>0</v>
      </c>
      <c r="T20" s="26">
        <v>0</v>
      </c>
      <c r="U20" s="26">
        <v>0</v>
      </c>
      <c r="V20" s="26">
        <v>0</v>
      </c>
      <c r="W20" s="26">
        <v>0</v>
      </c>
      <c r="X20" s="26">
        <v>0</v>
      </c>
      <c r="Y20" s="26">
        <f t="shared" si="0"/>
        <v>8.5</v>
      </c>
    </row>
    <row r="21" spans="1:26" hidden="1" x14ac:dyDescent="0.25">
      <c r="A21" s="26">
        <v>6.1</v>
      </c>
      <c r="B21" s="26">
        <v>1</v>
      </c>
      <c r="C21" s="26">
        <v>1</v>
      </c>
      <c r="D21" s="26">
        <v>1</v>
      </c>
      <c r="E21" s="26" t="s">
        <v>72</v>
      </c>
      <c r="F21" s="26" t="s">
        <v>6</v>
      </c>
      <c r="G21" s="29">
        <f t="shared" si="1"/>
        <v>0.999</v>
      </c>
      <c r="H21" s="26">
        <v>8</v>
      </c>
      <c r="I21" s="26">
        <v>2</v>
      </c>
      <c r="J21" s="26">
        <v>0.999</v>
      </c>
      <c r="K21" s="26">
        <v>7</v>
      </c>
      <c r="L21" s="26">
        <v>6</v>
      </c>
      <c r="M21" s="26">
        <v>5</v>
      </c>
      <c r="N21" s="26">
        <v>3</v>
      </c>
      <c r="O21" s="26">
        <v>1</v>
      </c>
      <c r="P21" s="26">
        <v>25</v>
      </c>
      <c r="Q21" s="26">
        <v>5</v>
      </c>
      <c r="R21" s="26">
        <v>1</v>
      </c>
      <c r="S21" s="26">
        <v>0</v>
      </c>
      <c r="T21" s="26">
        <v>0</v>
      </c>
      <c r="U21" s="26">
        <v>0</v>
      </c>
      <c r="V21" s="26">
        <v>0</v>
      </c>
      <c r="W21" s="26">
        <v>0</v>
      </c>
      <c r="X21" s="26">
        <v>0</v>
      </c>
      <c r="Y21" s="26">
        <f t="shared" si="0"/>
        <v>9.25</v>
      </c>
      <c r="Z21" s="30" t="s">
        <v>122</v>
      </c>
    </row>
    <row r="22" spans="1:26" hidden="1" x14ac:dyDescent="0.25">
      <c r="A22" s="26">
        <v>6.1</v>
      </c>
      <c r="B22" s="26">
        <v>1</v>
      </c>
      <c r="C22" s="26">
        <v>1</v>
      </c>
      <c r="D22" s="26">
        <v>2</v>
      </c>
      <c r="G22" s="29" t="str">
        <f t="shared" si="1"/>
        <v/>
      </c>
      <c r="J22" s="26" t="e">
        <f t="array" ref="J22">INDEX([1]combat_sim_results!A21:'[1]combat_sim_results'!E10019, MATCH(1, ([1]combat_sim_results!C21:'[1]combat_sim_results'!C10019=H22)*([1]combat_sim_results!D21:'[1]combat_sim_results'!D10019=I22)*([1]combat_sim_results!A21:'[1]combat_sim_results'!A10019=P21)*([1]combat_sim_results!B21:'[1]combat_sim_results'!B10019=O21), 0),5)</f>
        <v>#N/A</v>
      </c>
      <c r="Y22" s="26">
        <f t="shared" si="0"/>
        <v>0</v>
      </c>
    </row>
    <row r="23" spans="1:26" hidden="1" x14ac:dyDescent="0.25">
      <c r="A23" s="26">
        <v>6.1</v>
      </c>
      <c r="B23" s="26">
        <v>1</v>
      </c>
      <c r="C23" s="26">
        <v>1</v>
      </c>
      <c r="D23" s="26">
        <v>3</v>
      </c>
      <c r="G23" s="29" t="str">
        <f t="shared" ref="G23:G52" si="2">IF(F23="Battle",J23,"")</f>
        <v/>
      </c>
      <c r="J23" s="26">
        <f t="array" ref="J23">INDEX([1]combat_sim_results!A22:'[1]combat_sim_results'!E10020, MATCH(1, ([1]combat_sim_results!C22:'[1]combat_sim_results'!C10020=H23)*([1]combat_sim_results!D22:'[1]combat_sim_results'!D10020=I23)*([1]combat_sim_results!A22:'[1]combat_sim_results'!A10020=P22)*([1]combat_sim_results!B22:'[1]combat_sim_results'!B10020=O22), 0),5)</f>
        <v>0</v>
      </c>
      <c r="Y23" s="26">
        <f t="shared" si="0"/>
        <v>0</v>
      </c>
    </row>
    <row r="24" spans="1:26" hidden="1" x14ac:dyDescent="0.25">
      <c r="A24" s="26">
        <v>6.1</v>
      </c>
      <c r="B24" s="26">
        <v>1</v>
      </c>
      <c r="C24" s="26">
        <v>0</v>
      </c>
      <c r="D24" s="26">
        <v>1</v>
      </c>
      <c r="G24" s="29" t="str">
        <f t="shared" si="2"/>
        <v/>
      </c>
      <c r="J24" s="26">
        <f t="array" ref="J24">INDEX([1]combat_sim_results!A23:'[1]combat_sim_results'!E10021, MATCH(1, ([1]combat_sim_results!C23:'[1]combat_sim_results'!C10021=H24)*([1]combat_sim_results!D23:'[1]combat_sim_results'!D10021=I24)*([1]combat_sim_results!A23:'[1]combat_sim_results'!A10021=P23)*([1]combat_sim_results!B23:'[1]combat_sim_results'!B10021=O23), 0),5)</f>
        <v>0</v>
      </c>
      <c r="Y24" s="26">
        <f t="shared" si="0"/>
        <v>0</v>
      </c>
    </row>
    <row r="25" spans="1:26" hidden="1" x14ac:dyDescent="0.25">
      <c r="A25" s="26">
        <v>6.1</v>
      </c>
      <c r="B25" s="26">
        <v>1</v>
      </c>
      <c r="C25" s="26">
        <v>0</v>
      </c>
      <c r="D25" s="26">
        <v>2</v>
      </c>
      <c r="G25" s="29" t="str">
        <f t="shared" si="2"/>
        <v/>
      </c>
      <c r="J25" s="26">
        <f t="array" ref="J25">INDEX([1]combat_sim_results!A24:'[1]combat_sim_results'!E10022, MATCH(1, ([1]combat_sim_results!C24:'[1]combat_sim_results'!C10022=H25)*([1]combat_sim_results!D24:'[1]combat_sim_results'!D10022=I25)*([1]combat_sim_results!A24:'[1]combat_sim_results'!A10022=P24)*([1]combat_sim_results!B24:'[1]combat_sim_results'!B10022=O24), 0),5)</f>
        <v>0</v>
      </c>
      <c r="Y25" s="26">
        <f t="shared" si="0"/>
        <v>0</v>
      </c>
    </row>
    <row r="26" spans="1:26" hidden="1" x14ac:dyDescent="0.25">
      <c r="A26" s="26">
        <v>6.1</v>
      </c>
      <c r="B26" s="26">
        <v>1</v>
      </c>
      <c r="C26" s="26">
        <v>0</v>
      </c>
      <c r="D26" s="26">
        <v>3</v>
      </c>
      <c r="G26" s="29" t="str">
        <f t="shared" si="2"/>
        <v/>
      </c>
      <c r="J26" s="26">
        <f t="array" ref="J26">INDEX([1]combat_sim_results!A25:'[1]combat_sim_results'!E10023, MATCH(1, ([1]combat_sim_results!C25:'[1]combat_sim_results'!C10023=H26)*([1]combat_sim_results!D25:'[1]combat_sim_results'!D10023=I26)*([1]combat_sim_results!A25:'[1]combat_sim_results'!A10023=P25)*([1]combat_sim_results!B25:'[1]combat_sim_results'!B10023=O25), 0),5)</f>
        <v>0</v>
      </c>
      <c r="Y26" s="26">
        <f t="shared" si="0"/>
        <v>0</v>
      </c>
    </row>
    <row r="27" spans="1:26" hidden="1" x14ac:dyDescent="0.25">
      <c r="G27" s="29" t="str">
        <f t="shared" si="2"/>
        <v/>
      </c>
      <c r="J27" s="26">
        <f t="array" ref="J27">INDEX([1]combat_sim_results!A26:'[1]combat_sim_results'!E10024, MATCH(1, ([1]combat_sim_results!C26:'[1]combat_sim_results'!C10024=H27)*([1]combat_sim_results!D26:'[1]combat_sim_results'!D10024=I27)*([1]combat_sim_results!A26:'[1]combat_sim_results'!A10024=P26)*([1]combat_sim_results!B26:'[1]combat_sim_results'!B10024=O26), 0),5)</f>
        <v>0</v>
      </c>
    </row>
    <row r="28" spans="1:26" x14ac:dyDescent="0.25">
      <c r="G28" s="29" t="str">
        <f t="shared" si="2"/>
        <v/>
      </c>
      <c r="J28" s="26">
        <f t="array" ref="J28">INDEX([1]combat_sim_results!A27:'[1]combat_sim_results'!E10025, MATCH(1, ([1]combat_sim_results!C27:'[1]combat_sim_results'!C10025=H28)*([1]combat_sim_results!D27:'[1]combat_sim_results'!D10025=I28)*([1]combat_sim_results!A27:'[1]combat_sim_results'!A10025=P27)*([1]combat_sim_results!B27:'[1]combat_sim_results'!B10025=O27), 0),5)</f>
        <v>0</v>
      </c>
      <c r="K28" s="26">
        <v>4</v>
      </c>
      <c r="L28" s="26">
        <v>3</v>
      </c>
      <c r="M28" s="26">
        <v>1</v>
      </c>
      <c r="N28" s="26">
        <v>0</v>
      </c>
      <c r="O28" s="26">
        <v>0</v>
      </c>
      <c r="P28" s="26">
        <v>10</v>
      </c>
      <c r="Q28" s="26">
        <v>3</v>
      </c>
      <c r="R28" s="26">
        <v>0</v>
      </c>
      <c r="S28" s="26">
        <v>0</v>
      </c>
      <c r="T28" s="26">
        <v>0</v>
      </c>
      <c r="U28" s="26">
        <v>0</v>
      </c>
      <c r="V28" s="26">
        <v>0</v>
      </c>
      <c r="W28" s="26">
        <v>0</v>
      </c>
      <c r="X28" s="26">
        <v>0</v>
      </c>
      <c r="Y28" s="26">
        <f>K28/4+L28/3+M28/2+N28</f>
        <v>2.5</v>
      </c>
      <c r="Z28" s="30" t="s">
        <v>112</v>
      </c>
    </row>
    <row r="29" spans="1:26" x14ac:dyDescent="0.25">
      <c r="C29" s="26">
        <v>7</v>
      </c>
      <c r="D29" s="26">
        <v>1</v>
      </c>
      <c r="E29" s="26" t="s">
        <v>103</v>
      </c>
      <c r="F29" s="26" t="s">
        <v>5</v>
      </c>
      <c r="G29" s="29" t="str">
        <f t="shared" si="2"/>
        <v/>
      </c>
      <c r="J29" s="26" t="e">
        <f t="array" ref="J29">INDEX([1]combat_sim_results!A28:'[1]combat_sim_results'!E10026, MATCH(1, ([1]combat_sim_results!C28:'[1]combat_sim_results'!C10026=H29)*([1]combat_sim_results!D28:'[1]combat_sim_results'!D10026=I29)*([1]combat_sim_results!A28:'[1]combat_sim_results'!A10026=P28)*([1]combat_sim_results!B28:'[1]combat_sim_results'!B10026=O28), 0),5)</f>
        <v>#N/A</v>
      </c>
      <c r="K29" s="26">
        <v>0</v>
      </c>
      <c r="L29" s="26">
        <v>3</v>
      </c>
      <c r="M29" s="26">
        <v>1</v>
      </c>
      <c r="N29" s="26">
        <v>1</v>
      </c>
      <c r="O29" s="26">
        <v>0</v>
      </c>
      <c r="P29" s="26">
        <v>10</v>
      </c>
      <c r="Q29" s="26">
        <v>3</v>
      </c>
      <c r="R29" s="26">
        <v>0</v>
      </c>
      <c r="S29" s="26">
        <v>0</v>
      </c>
      <c r="T29" s="26">
        <v>0</v>
      </c>
      <c r="U29" s="26">
        <v>0</v>
      </c>
      <c r="V29" s="26">
        <v>0</v>
      </c>
      <c r="W29" s="26">
        <v>0</v>
      </c>
      <c r="X29" s="26">
        <v>0</v>
      </c>
      <c r="Y29" s="26">
        <f t="shared" ref="Y29:Y52" si="3">K29/4+L29/3+M29/2+N29</f>
        <v>2.5</v>
      </c>
    </row>
    <row r="30" spans="1:26" x14ac:dyDescent="0.25">
      <c r="C30" s="26">
        <v>7</v>
      </c>
      <c r="D30" s="26">
        <v>2</v>
      </c>
      <c r="E30" s="26" t="s">
        <v>7</v>
      </c>
      <c r="F30" s="26" t="s">
        <v>5</v>
      </c>
      <c r="G30" s="29" t="str">
        <f t="shared" si="2"/>
        <v/>
      </c>
      <c r="J30" s="26" t="e">
        <f t="array" ref="J30">INDEX([1]combat_sim_results!A29:'[1]combat_sim_results'!E10027, MATCH(1, ([1]combat_sim_results!C29:'[1]combat_sim_results'!C10027=H30)*([1]combat_sim_results!D29:'[1]combat_sim_results'!D10027=I30)*([1]combat_sim_results!A29:'[1]combat_sim_results'!A10027=P29)*([1]combat_sim_results!B29:'[1]combat_sim_results'!B10027=O29), 0),5)</f>
        <v>#N/A</v>
      </c>
      <c r="K30" s="26">
        <v>3</v>
      </c>
      <c r="L30" s="26">
        <v>3</v>
      </c>
      <c r="M30" s="26">
        <v>0</v>
      </c>
      <c r="N30" s="26">
        <v>1</v>
      </c>
      <c r="O30" s="26">
        <v>0</v>
      </c>
      <c r="P30" s="26">
        <v>10</v>
      </c>
      <c r="Q30" s="26">
        <v>3</v>
      </c>
      <c r="R30" s="26">
        <v>0</v>
      </c>
      <c r="S30" s="26">
        <v>0</v>
      </c>
      <c r="T30" s="26">
        <v>0</v>
      </c>
      <c r="U30" s="26">
        <v>0</v>
      </c>
      <c r="V30" s="26">
        <v>0</v>
      </c>
      <c r="W30" s="26">
        <v>0</v>
      </c>
      <c r="X30" s="26">
        <v>0</v>
      </c>
      <c r="Y30" s="26">
        <f t="shared" si="3"/>
        <v>2.75</v>
      </c>
    </row>
    <row r="31" spans="1:26" x14ac:dyDescent="0.25">
      <c r="C31" s="26">
        <v>7</v>
      </c>
      <c r="D31" s="26">
        <v>3</v>
      </c>
      <c r="E31" s="26" t="s">
        <v>89</v>
      </c>
      <c r="F31" s="26" t="s">
        <v>18</v>
      </c>
      <c r="G31" s="29" t="str">
        <f t="shared" si="2"/>
        <v/>
      </c>
      <c r="J31" s="26" t="e">
        <f t="array" ref="J31">INDEX([1]combat_sim_results!A30:'[1]combat_sim_results'!E10028, MATCH(1, ([1]combat_sim_results!C30:'[1]combat_sim_results'!C10028=H31)*([1]combat_sim_results!D30:'[1]combat_sim_results'!D10028=I31)*([1]combat_sim_results!A30:'[1]combat_sim_results'!A10028=P30)*([1]combat_sim_results!B30:'[1]combat_sim_results'!B10028=O30), 0),5)</f>
        <v>#N/A</v>
      </c>
      <c r="K31" s="26">
        <v>3</v>
      </c>
      <c r="L31" s="26">
        <v>0</v>
      </c>
      <c r="M31" s="26">
        <v>0</v>
      </c>
      <c r="N31" s="26">
        <v>1</v>
      </c>
      <c r="O31" s="26">
        <v>0</v>
      </c>
      <c r="P31" s="26">
        <v>10</v>
      </c>
      <c r="Q31" s="26">
        <v>3</v>
      </c>
      <c r="R31" s="26">
        <v>0</v>
      </c>
      <c r="S31" s="26">
        <v>0</v>
      </c>
      <c r="T31" s="26">
        <v>0</v>
      </c>
      <c r="U31" s="26">
        <v>0</v>
      </c>
      <c r="V31" s="26">
        <v>0</v>
      </c>
      <c r="W31" s="26">
        <v>1</v>
      </c>
      <c r="X31" s="26">
        <v>0</v>
      </c>
      <c r="Y31" s="26">
        <f t="shared" si="3"/>
        <v>1.75</v>
      </c>
    </row>
    <row r="32" spans="1:26" x14ac:dyDescent="0.25">
      <c r="C32" s="26">
        <v>6</v>
      </c>
      <c r="D32" s="26">
        <v>1</v>
      </c>
      <c r="E32" s="26" t="s">
        <v>89</v>
      </c>
      <c r="F32" s="26" t="s">
        <v>5</v>
      </c>
      <c r="G32" s="29" t="str">
        <f t="shared" si="2"/>
        <v/>
      </c>
      <c r="J32" s="26" t="e">
        <f t="array" ref="J32">INDEX([1]combat_sim_results!A31:'[1]combat_sim_results'!E10029, MATCH(1, ([1]combat_sim_results!C31:'[1]combat_sim_results'!C10029=H32)*([1]combat_sim_results!D31:'[1]combat_sim_results'!D10029=I32)*([1]combat_sim_results!A31:'[1]combat_sim_results'!A10029=P31)*([1]combat_sim_results!B31:'[1]combat_sim_results'!B10029=O31), 0),5)</f>
        <v>#N/A</v>
      </c>
      <c r="K32" s="26">
        <v>1</v>
      </c>
      <c r="L32" s="26">
        <v>3</v>
      </c>
      <c r="M32" s="26">
        <v>0</v>
      </c>
      <c r="N32" s="26">
        <v>1</v>
      </c>
      <c r="O32" s="26">
        <v>0</v>
      </c>
      <c r="P32" s="26">
        <v>10</v>
      </c>
      <c r="Q32" s="26">
        <v>4</v>
      </c>
      <c r="R32" s="26">
        <v>0</v>
      </c>
      <c r="S32" s="26">
        <v>0</v>
      </c>
      <c r="T32" s="26">
        <v>0</v>
      </c>
      <c r="U32" s="26">
        <v>0</v>
      </c>
      <c r="V32" s="26">
        <v>0</v>
      </c>
      <c r="W32" s="26">
        <v>0</v>
      </c>
      <c r="X32" s="26">
        <v>0</v>
      </c>
      <c r="Y32" s="26">
        <f t="shared" si="3"/>
        <v>2.25</v>
      </c>
    </row>
    <row r="33" spans="3:26" x14ac:dyDescent="0.25">
      <c r="C33" s="26">
        <v>6</v>
      </c>
      <c r="D33" s="26">
        <v>2</v>
      </c>
      <c r="E33" s="26" t="s">
        <v>19</v>
      </c>
      <c r="F33" s="26" t="s">
        <v>18</v>
      </c>
      <c r="G33" s="29" t="str">
        <f t="shared" si="2"/>
        <v/>
      </c>
      <c r="J33" s="26" t="e">
        <f t="array" ref="J33">INDEX([1]combat_sim_results!A32:'[1]combat_sim_results'!E10030, MATCH(1, ([1]combat_sim_results!C32:'[1]combat_sim_results'!C10030=H33)*([1]combat_sim_results!D32:'[1]combat_sim_results'!D10030=I33)*([1]combat_sim_results!A32:'[1]combat_sim_results'!A10030=P32)*([1]combat_sim_results!B32:'[1]combat_sim_results'!B10030=O32), 0),5)</f>
        <v>#N/A</v>
      </c>
      <c r="K33" s="26">
        <v>1</v>
      </c>
      <c r="L33" s="26">
        <v>2</v>
      </c>
      <c r="M33" s="26">
        <v>0</v>
      </c>
      <c r="N33" s="26">
        <v>0</v>
      </c>
      <c r="O33" s="26">
        <v>0</v>
      </c>
      <c r="P33" s="26">
        <v>10</v>
      </c>
      <c r="Q33" s="26">
        <v>4</v>
      </c>
      <c r="R33" s="26">
        <v>1</v>
      </c>
      <c r="S33" s="26">
        <v>0</v>
      </c>
      <c r="T33" s="26">
        <v>0</v>
      </c>
      <c r="U33" s="26">
        <v>0</v>
      </c>
      <c r="V33" s="26">
        <v>0</v>
      </c>
      <c r="W33" s="26">
        <v>0</v>
      </c>
      <c r="X33" s="26">
        <v>0</v>
      </c>
      <c r="Y33" s="26">
        <f t="shared" si="3"/>
        <v>0.91666666666666663</v>
      </c>
    </row>
    <row r="34" spans="3:26" x14ac:dyDescent="0.25">
      <c r="C34" s="26">
        <v>6</v>
      </c>
      <c r="D34" s="26">
        <v>3</v>
      </c>
      <c r="E34" s="26" t="s">
        <v>72</v>
      </c>
      <c r="F34" s="26" t="s">
        <v>18</v>
      </c>
      <c r="G34" s="29" t="str">
        <f t="shared" si="2"/>
        <v/>
      </c>
      <c r="H34" s="26">
        <v>8</v>
      </c>
      <c r="I34" s="26">
        <v>2</v>
      </c>
      <c r="J34" s="26">
        <f t="array" ref="J34">INDEX([1]combat_sim_results!A33:'[1]combat_sim_results'!E10031, MATCH(1, ([1]combat_sim_results!C33:'[1]combat_sim_results'!C10031=H34)*([1]combat_sim_results!D33:'[1]combat_sim_results'!D10031=I34)*([1]combat_sim_results!A33:'[1]combat_sim_results'!A10031=P33)*([1]combat_sim_results!B33:'[1]combat_sim_results'!B10031=O33), 0),5)</f>
        <v>0.97299999999999998</v>
      </c>
      <c r="K34" s="26">
        <v>3</v>
      </c>
      <c r="L34" s="26">
        <v>2</v>
      </c>
      <c r="M34" s="26">
        <v>3</v>
      </c>
      <c r="N34" s="26">
        <v>0</v>
      </c>
      <c r="O34" s="26">
        <v>0</v>
      </c>
      <c r="P34" s="26">
        <v>8</v>
      </c>
      <c r="Q34" s="26">
        <v>4</v>
      </c>
      <c r="R34" s="26">
        <v>1</v>
      </c>
      <c r="S34" s="26">
        <v>0</v>
      </c>
      <c r="T34" s="26">
        <v>0</v>
      </c>
      <c r="U34" s="26">
        <v>0</v>
      </c>
      <c r="V34" s="26">
        <v>0</v>
      </c>
      <c r="W34" s="26">
        <v>0</v>
      </c>
      <c r="X34" s="26">
        <v>0</v>
      </c>
      <c r="Y34" s="26">
        <f t="shared" si="3"/>
        <v>2.9166666666666665</v>
      </c>
    </row>
    <row r="35" spans="3:26" x14ac:dyDescent="0.25">
      <c r="C35" s="26">
        <v>5</v>
      </c>
      <c r="D35" s="26">
        <v>1</v>
      </c>
      <c r="E35" s="26" t="s">
        <v>89</v>
      </c>
      <c r="F35" s="26" t="s">
        <v>5</v>
      </c>
      <c r="G35" s="29" t="str">
        <f t="shared" si="2"/>
        <v/>
      </c>
      <c r="J35" s="26" t="e">
        <f t="array" ref="J35">INDEX([1]combat_sim_results!A34:'[1]combat_sim_results'!E10032, MATCH(1, ([1]combat_sim_results!C34:'[1]combat_sim_results'!C10032=H35)*([1]combat_sim_results!D34:'[1]combat_sim_results'!D10032=I35)*([1]combat_sim_results!A34:'[1]combat_sim_results'!A10032=P34)*([1]combat_sim_results!B34:'[1]combat_sim_results'!B10032=O34), 0),5)</f>
        <v>#N/A</v>
      </c>
      <c r="K35" s="26">
        <v>1</v>
      </c>
      <c r="L35" s="26">
        <v>5</v>
      </c>
      <c r="M35" s="26">
        <v>3</v>
      </c>
      <c r="N35" s="26">
        <v>0</v>
      </c>
      <c r="O35" s="26">
        <v>0</v>
      </c>
      <c r="P35" s="26">
        <v>8</v>
      </c>
      <c r="Q35" s="26">
        <v>4</v>
      </c>
      <c r="R35" s="26">
        <v>1</v>
      </c>
      <c r="S35" s="26">
        <v>0</v>
      </c>
      <c r="T35" s="26">
        <v>0</v>
      </c>
      <c r="U35" s="26">
        <v>0</v>
      </c>
      <c r="V35" s="26">
        <v>0</v>
      </c>
      <c r="W35" s="26">
        <v>0</v>
      </c>
      <c r="X35" s="26">
        <v>0</v>
      </c>
      <c r="Y35" s="26">
        <f t="shared" si="3"/>
        <v>3.416666666666667</v>
      </c>
    </row>
    <row r="36" spans="3:26" x14ac:dyDescent="0.25">
      <c r="C36" s="26">
        <v>5</v>
      </c>
      <c r="D36" s="26">
        <v>2</v>
      </c>
      <c r="E36" s="26" t="s">
        <v>103</v>
      </c>
      <c r="F36" s="26" t="s">
        <v>6</v>
      </c>
      <c r="G36" s="29">
        <f t="shared" si="2"/>
        <v>0.59099999999999997</v>
      </c>
      <c r="H36" s="26">
        <v>10</v>
      </c>
      <c r="I36" s="26">
        <v>3</v>
      </c>
      <c r="J36" s="26">
        <f t="array" ref="J36">INDEX([1]combat_sim_results!A35:'[1]combat_sim_results'!E10033, MATCH(1, ([1]combat_sim_results!C35:'[1]combat_sim_results'!C10033=H36)*([1]combat_sim_results!D35:'[1]combat_sim_results'!D10033=I36)*([1]combat_sim_results!A35:'[1]combat_sim_results'!A10033=P35)*([1]combat_sim_results!B35:'[1]combat_sim_results'!B10033=O35), 0),5)</f>
        <v>0.59099999999999997</v>
      </c>
      <c r="K36" s="26">
        <v>5</v>
      </c>
      <c r="L36" s="26">
        <v>9</v>
      </c>
      <c r="M36" s="26">
        <v>3</v>
      </c>
      <c r="N36" s="26">
        <v>0</v>
      </c>
      <c r="O36" s="26">
        <v>0</v>
      </c>
      <c r="P36" s="26">
        <v>2</v>
      </c>
      <c r="Q36" s="26">
        <v>5</v>
      </c>
      <c r="R36" s="26">
        <v>1</v>
      </c>
      <c r="S36" s="26">
        <v>0</v>
      </c>
      <c r="T36" s="26">
        <v>0</v>
      </c>
      <c r="U36" s="26">
        <v>0</v>
      </c>
      <c r="V36" s="26">
        <v>0</v>
      </c>
      <c r="W36" s="26">
        <v>0</v>
      </c>
      <c r="X36" s="26">
        <v>0</v>
      </c>
      <c r="Y36" s="26">
        <f t="shared" si="3"/>
        <v>5.75</v>
      </c>
      <c r="Z36" s="30" t="s">
        <v>123</v>
      </c>
    </row>
    <row r="37" spans="3:26" x14ac:dyDescent="0.25">
      <c r="C37" s="26">
        <v>5</v>
      </c>
      <c r="D37" s="26">
        <v>3</v>
      </c>
      <c r="E37" s="26" t="s">
        <v>32</v>
      </c>
      <c r="F37" s="26" t="s">
        <v>18</v>
      </c>
      <c r="G37" s="29" t="str">
        <f t="shared" si="2"/>
        <v/>
      </c>
      <c r="J37" s="26" t="e">
        <f t="array" ref="J37">INDEX([1]combat_sim_results!A36:'[1]combat_sim_results'!E10034, MATCH(1, ([1]combat_sim_results!C36:'[1]combat_sim_results'!C10034=H37)*([1]combat_sim_results!D36:'[1]combat_sim_results'!D10034=I37)*([1]combat_sim_results!A36:'[1]combat_sim_results'!A10034=P36)*([1]combat_sim_results!B36:'[1]combat_sim_results'!B10034=O36), 0),5)</f>
        <v>#N/A</v>
      </c>
      <c r="K37" s="26">
        <v>3</v>
      </c>
      <c r="L37" s="26">
        <v>9</v>
      </c>
      <c r="M37" s="26">
        <v>3</v>
      </c>
      <c r="N37" s="26">
        <v>0</v>
      </c>
      <c r="O37" s="26">
        <v>0</v>
      </c>
      <c r="P37" s="26">
        <v>2</v>
      </c>
      <c r="Q37" s="26">
        <v>5</v>
      </c>
      <c r="R37" s="26">
        <v>1</v>
      </c>
      <c r="S37" s="26">
        <v>0</v>
      </c>
      <c r="T37" s="26">
        <v>0</v>
      </c>
      <c r="U37" s="26">
        <v>1</v>
      </c>
      <c r="V37" s="26">
        <v>0</v>
      </c>
      <c r="W37" s="26">
        <v>0</v>
      </c>
      <c r="X37" s="26">
        <v>0</v>
      </c>
      <c r="Y37" s="26">
        <f t="shared" si="3"/>
        <v>5.25</v>
      </c>
    </row>
    <row r="38" spans="3:26" x14ac:dyDescent="0.25">
      <c r="C38" s="26">
        <v>4</v>
      </c>
      <c r="D38" s="26">
        <v>1</v>
      </c>
      <c r="E38" s="26" t="s">
        <v>11</v>
      </c>
      <c r="F38" s="26" t="s">
        <v>5</v>
      </c>
      <c r="G38" s="29" t="str">
        <f t="shared" si="2"/>
        <v/>
      </c>
      <c r="J38" s="26" t="e">
        <f t="array" ref="J38">INDEX([1]combat_sim_results!A37:'[1]combat_sim_results'!E10035, MATCH(1, ([1]combat_sim_results!C37:'[1]combat_sim_results'!C10035=H38)*([1]combat_sim_results!D37:'[1]combat_sim_results'!D10035=I38)*([1]combat_sim_results!A37:'[1]combat_sim_results'!A10035=P37)*([1]combat_sim_results!B37:'[1]combat_sim_results'!B10035=O37), 0),5)</f>
        <v>#N/A</v>
      </c>
      <c r="K38" s="26">
        <v>5</v>
      </c>
      <c r="L38" s="26">
        <v>5</v>
      </c>
      <c r="M38" s="26">
        <v>3</v>
      </c>
      <c r="N38" s="26">
        <v>0</v>
      </c>
      <c r="O38" s="26">
        <v>0</v>
      </c>
      <c r="P38" s="26">
        <v>12</v>
      </c>
      <c r="Q38" s="26">
        <v>5</v>
      </c>
      <c r="R38" s="26">
        <v>1</v>
      </c>
      <c r="S38" s="26">
        <v>0</v>
      </c>
      <c r="T38" s="26">
        <v>0</v>
      </c>
      <c r="U38" s="26">
        <v>1</v>
      </c>
      <c r="V38" s="26">
        <v>0</v>
      </c>
      <c r="W38" s="26">
        <v>0</v>
      </c>
      <c r="X38" s="26">
        <v>0</v>
      </c>
      <c r="Y38" s="26">
        <f t="shared" si="3"/>
        <v>4.416666666666667</v>
      </c>
    </row>
    <row r="39" spans="3:26" x14ac:dyDescent="0.25">
      <c r="C39" s="26">
        <v>4</v>
      </c>
      <c r="D39" s="26">
        <v>2</v>
      </c>
      <c r="E39" s="26" t="s">
        <v>89</v>
      </c>
      <c r="F39" s="26" t="s">
        <v>18</v>
      </c>
      <c r="G39" s="29" t="str">
        <f t="shared" si="2"/>
        <v/>
      </c>
      <c r="J39" s="26" t="e">
        <f t="array" ref="J39">INDEX([1]combat_sim_results!A38:'[1]combat_sim_results'!E10036, MATCH(1, ([1]combat_sim_results!C38:'[1]combat_sim_results'!C10036=H39)*([1]combat_sim_results!D38:'[1]combat_sim_results'!D10036=I39)*([1]combat_sim_results!A38:'[1]combat_sim_results'!A10036=P38)*([1]combat_sim_results!B38:'[1]combat_sim_results'!B10036=O38), 0),5)</f>
        <v>#N/A</v>
      </c>
      <c r="K39" s="26">
        <v>5</v>
      </c>
      <c r="L39" s="26">
        <v>2</v>
      </c>
      <c r="M39" s="26">
        <v>3</v>
      </c>
      <c r="N39" s="26">
        <v>0</v>
      </c>
      <c r="O39" s="26">
        <v>0</v>
      </c>
      <c r="P39" s="26">
        <v>12</v>
      </c>
      <c r="Q39" s="26">
        <v>6</v>
      </c>
      <c r="R39" s="26">
        <v>1</v>
      </c>
      <c r="S39" s="26">
        <v>0</v>
      </c>
      <c r="T39" s="26">
        <v>0</v>
      </c>
      <c r="U39" s="26">
        <v>1</v>
      </c>
      <c r="V39" s="26">
        <v>0</v>
      </c>
      <c r="W39" s="26">
        <v>0</v>
      </c>
      <c r="X39" s="26">
        <v>0</v>
      </c>
      <c r="Y39" s="26">
        <f t="shared" si="3"/>
        <v>3.4166666666666665</v>
      </c>
    </row>
    <row r="40" spans="3:26" x14ac:dyDescent="0.25">
      <c r="C40" s="26">
        <v>4</v>
      </c>
      <c r="D40" s="26">
        <v>3</v>
      </c>
      <c r="E40" s="26" t="s">
        <v>32</v>
      </c>
      <c r="F40" s="26" t="s">
        <v>5</v>
      </c>
      <c r="G40" s="29" t="str">
        <f t="shared" si="2"/>
        <v/>
      </c>
      <c r="J40" s="26" t="e">
        <f t="array" ref="J40">INDEX([1]combat_sim_results!A39:'[1]combat_sim_results'!E10037, MATCH(1, ([1]combat_sim_results!C39:'[1]combat_sim_results'!C10037=H40)*([1]combat_sim_results!D39:'[1]combat_sim_results'!D10037=I40)*([1]combat_sim_results!A39:'[1]combat_sim_results'!A10037=P39)*([1]combat_sim_results!B39:'[1]combat_sim_results'!B10037=O39), 0),5)</f>
        <v>#N/A</v>
      </c>
      <c r="K40" s="26">
        <v>1</v>
      </c>
      <c r="L40" s="26">
        <v>2</v>
      </c>
      <c r="M40" s="26">
        <v>3</v>
      </c>
      <c r="N40" s="26">
        <v>0</v>
      </c>
      <c r="O40" s="26">
        <v>1</v>
      </c>
      <c r="P40" s="26">
        <v>12</v>
      </c>
      <c r="Q40" s="26">
        <v>6</v>
      </c>
      <c r="R40" s="26">
        <v>1</v>
      </c>
      <c r="S40" s="26">
        <v>0</v>
      </c>
      <c r="T40" s="26">
        <v>0</v>
      </c>
      <c r="U40" s="26">
        <v>1</v>
      </c>
      <c r="V40" s="26">
        <v>0</v>
      </c>
      <c r="W40" s="26">
        <v>0</v>
      </c>
      <c r="X40" s="26">
        <v>0</v>
      </c>
      <c r="Y40" s="26">
        <f t="shared" si="3"/>
        <v>2.4166666666666665</v>
      </c>
    </row>
    <row r="41" spans="3:26" x14ac:dyDescent="0.25">
      <c r="C41" s="26">
        <v>3</v>
      </c>
      <c r="D41" s="26">
        <v>1</v>
      </c>
      <c r="E41" s="26" t="s">
        <v>25</v>
      </c>
      <c r="F41" s="26" t="s">
        <v>18</v>
      </c>
      <c r="G41" s="29" t="str">
        <f t="shared" si="2"/>
        <v/>
      </c>
      <c r="J41" s="26" t="e">
        <f t="array" ref="J41">INDEX([1]combat_sim_results!A40:'[1]combat_sim_results'!E10038, MATCH(1, ([1]combat_sim_results!C40:'[1]combat_sim_results'!C10038=H41)*([1]combat_sim_results!D40:'[1]combat_sim_results'!D10038=I41)*([1]combat_sim_results!A40:'[1]combat_sim_results'!A10038=P40)*([1]combat_sim_results!B40:'[1]combat_sim_results'!B10038=O40), 0),5)</f>
        <v>#N/A</v>
      </c>
      <c r="K41" s="26">
        <v>1</v>
      </c>
      <c r="L41" s="26">
        <v>2</v>
      </c>
      <c r="M41" s="26">
        <v>3</v>
      </c>
      <c r="N41" s="26">
        <v>0</v>
      </c>
      <c r="O41" s="26">
        <v>1</v>
      </c>
      <c r="P41" s="26">
        <v>12</v>
      </c>
      <c r="Q41" s="26">
        <v>6</v>
      </c>
      <c r="R41" s="26">
        <v>1</v>
      </c>
      <c r="S41" s="26">
        <v>0</v>
      </c>
      <c r="T41" s="26">
        <v>0</v>
      </c>
      <c r="U41" s="26">
        <v>1</v>
      </c>
      <c r="V41" s="26">
        <v>0</v>
      </c>
      <c r="W41" s="26">
        <v>0</v>
      </c>
      <c r="X41" s="26">
        <v>1</v>
      </c>
      <c r="Y41" s="26">
        <f t="shared" si="3"/>
        <v>2.4166666666666665</v>
      </c>
    </row>
    <row r="42" spans="3:26" x14ac:dyDescent="0.25">
      <c r="C42" s="26">
        <v>3</v>
      </c>
      <c r="D42" s="26">
        <v>2</v>
      </c>
      <c r="E42" s="26" t="s">
        <v>12</v>
      </c>
      <c r="F42" s="26" t="s">
        <v>6</v>
      </c>
      <c r="G42" s="29">
        <f t="shared" si="2"/>
        <v>0.89100000000000001</v>
      </c>
      <c r="H42" s="26">
        <v>8</v>
      </c>
      <c r="I42" s="26">
        <v>4</v>
      </c>
      <c r="J42" s="26">
        <f t="array" ref="J42">INDEX([1]combat_sim_results!A41:'[1]combat_sim_results'!E10039, MATCH(1, ([1]combat_sim_results!C41:'[1]combat_sim_results'!C10039=H42)*([1]combat_sim_results!D41:'[1]combat_sim_results'!D10039=I42)*([1]combat_sim_results!A41:'[1]combat_sim_results'!A10039=P41)*([1]combat_sim_results!B41:'[1]combat_sim_results'!B10039=O41), 0),5)</f>
        <v>0.89100000000000001</v>
      </c>
      <c r="K42" s="26">
        <v>6</v>
      </c>
      <c r="L42" s="26">
        <v>2</v>
      </c>
      <c r="M42" s="26">
        <v>5</v>
      </c>
      <c r="N42" s="26">
        <v>0</v>
      </c>
      <c r="O42" s="26">
        <v>2</v>
      </c>
      <c r="P42" s="26">
        <v>12</v>
      </c>
      <c r="Q42" s="26">
        <v>6</v>
      </c>
      <c r="R42" s="26">
        <v>1</v>
      </c>
      <c r="S42" s="26">
        <v>0</v>
      </c>
      <c r="T42" s="26">
        <v>0</v>
      </c>
      <c r="U42" s="26">
        <v>1</v>
      </c>
      <c r="V42" s="26">
        <v>0</v>
      </c>
      <c r="W42" s="26">
        <v>0</v>
      </c>
      <c r="X42" s="26">
        <v>1</v>
      </c>
      <c r="Y42" s="26">
        <f t="shared" si="3"/>
        <v>4.6666666666666661</v>
      </c>
      <c r="Z42" s="30" t="s">
        <v>124</v>
      </c>
    </row>
    <row r="43" spans="3:26" x14ac:dyDescent="0.25">
      <c r="C43" s="26">
        <v>3</v>
      </c>
      <c r="D43" s="26">
        <v>3</v>
      </c>
      <c r="F43" s="26" t="s">
        <v>5</v>
      </c>
      <c r="G43" s="29" t="str">
        <f t="shared" si="2"/>
        <v/>
      </c>
      <c r="J43" s="26" t="e">
        <f t="array" ref="J43">INDEX([1]combat_sim_results!A42:'[1]combat_sim_results'!E10040, MATCH(1, ([1]combat_sim_results!C42:'[1]combat_sim_results'!C10040=H43)*([1]combat_sim_results!D42:'[1]combat_sim_results'!D10040=I43)*([1]combat_sim_results!A42:'[1]combat_sim_results'!A10040=P42)*([1]combat_sim_results!B42:'[1]combat_sim_results'!B10040=O42), 0),5)</f>
        <v>#N/A</v>
      </c>
      <c r="K43" s="26">
        <v>6</v>
      </c>
      <c r="L43" s="26">
        <v>5</v>
      </c>
      <c r="M43" s="26">
        <v>5</v>
      </c>
      <c r="N43" s="26">
        <v>0</v>
      </c>
      <c r="O43" s="26">
        <v>2</v>
      </c>
      <c r="P43" s="26">
        <v>12</v>
      </c>
      <c r="Q43" s="26">
        <v>6</v>
      </c>
      <c r="R43" s="26">
        <v>1</v>
      </c>
      <c r="S43" s="26">
        <v>0</v>
      </c>
      <c r="T43" s="26">
        <v>0</v>
      </c>
      <c r="U43" s="26">
        <v>1</v>
      </c>
      <c r="V43" s="26">
        <v>0</v>
      </c>
      <c r="W43" s="26">
        <v>0</v>
      </c>
      <c r="X43" s="26">
        <v>1</v>
      </c>
      <c r="Y43" s="26">
        <f t="shared" si="3"/>
        <v>5.666666666666667</v>
      </c>
    </row>
    <row r="44" spans="3:26" x14ac:dyDescent="0.25">
      <c r="C44" s="26">
        <v>2</v>
      </c>
      <c r="D44" s="26">
        <v>1</v>
      </c>
      <c r="E44" s="26" t="s">
        <v>89</v>
      </c>
      <c r="F44" s="26" t="s">
        <v>5</v>
      </c>
      <c r="G44" s="29" t="str">
        <f t="shared" si="2"/>
        <v/>
      </c>
      <c r="J44" s="26" t="e">
        <f t="array" ref="J44">INDEX([1]combat_sim_results!A43:'[1]combat_sim_results'!E10041, MATCH(1, ([1]combat_sim_results!C43:'[1]combat_sim_results'!C10041=H44)*([1]combat_sim_results!D43:'[1]combat_sim_results'!D10041=I44)*([1]combat_sim_results!A43:'[1]combat_sim_results'!A10041=P43)*([1]combat_sim_results!B43:'[1]combat_sim_results'!B10041=O43), 0),5)</f>
        <v>#N/A</v>
      </c>
      <c r="K44" s="26">
        <v>6</v>
      </c>
      <c r="L44" s="26">
        <v>5</v>
      </c>
      <c r="M44" s="26">
        <v>5</v>
      </c>
      <c r="N44" s="26">
        <v>2</v>
      </c>
      <c r="O44" s="26">
        <v>2</v>
      </c>
      <c r="P44" s="26">
        <v>12</v>
      </c>
      <c r="Q44" s="26">
        <v>6</v>
      </c>
      <c r="R44" s="26">
        <v>1</v>
      </c>
      <c r="S44" s="26">
        <v>0</v>
      </c>
      <c r="T44" s="26">
        <v>0</v>
      </c>
      <c r="U44" s="26">
        <v>0</v>
      </c>
      <c r="V44" s="26">
        <v>0</v>
      </c>
      <c r="W44" s="26">
        <v>0</v>
      </c>
      <c r="X44" s="26">
        <v>1</v>
      </c>
      <c r="Y44" s="26">
        <f t="shared" si="3"/>
        <v>7.666666666666667</v>
      </c>
    </row>
    <row r="45" spans="3:26" x14ac:dyDescent="0.25">
      <c r="C45" s="26">
        <v>2</v>
      </c>
      <c r="D45" s="26">
        <v>2</v>
      </c>
      <c r="E45" s="26" t="s">
        <v>25</v>
      </c>
      <c r="F45" s="26" t="s">
        <v>5</v>
      </c>
      <c r="G45" s="29" t="str">
        <f t="shared" si="2"/>
        <v/>
      </c>
      <c r="J45" s="26" t="e">
        <f t="array" ref="J45">INDEX([1]combat_sim_results!A44:'[1]combat_sim_results'!E10042, MATCH(1, ([1]combat_sim_results!C44:'[1]combat_sim_results'!C10042=H45)*([1]combat_sim_results!D44:'[1]combat_sim_results'!D10042=I45)*([1]combat_sim_results!A44:'[1]combat_sim_results'!A10042=P44)*([1]combat_sim_results!B44:'[1]combat_sim_results'!B10042=O44), 0),5)</f>
        <v>#N/A</v>
      </c>
      <c r="K45" s="26">
        <v>6</v>
      </c>
      <c r="L45" s="26">
        <v>5</v>
      </c>
      <c r="M45" s="26">
        <v>5</v>
      </c>
      <c r="N45" s="26">
        <v>2</v>
      </c>
      <c r="O45" s="26">
        <v>2</v>
      </c>
      <c r="P45" s="26">
        <v>12</v>
      </c>
      <c r="Q45" s="26">
        <v>6</v>
      </c>
      <c r="R45" s="26">
        <v>1</v>
      </c>
      <c r="S45" s="26">
        <v>0</v>
      </c>
      <c r="T45" s="26">
        <v>0</v>
      </c>
      <c r="U45" s="26">
        <v>0</v>
      </c>
      <c r="V45" s="26">
        <v>0</v>
      </c>
      <c r="W45" s="26">
        <v>0</v>
      </c>
      <c r="X45" s="26">
        <v>1</v>
      </c>
      <c r="Y45" s="26">
        <f t="shared" si="3"/>
        <v>7.666666666666667</v>
      </c>
      <c r="Z45" s="30" t="s">
        <v>125</v>
      </c>
    </row>
    <row r="46" spans="3:26" x14ac:dyDescent="0.25">
      <c r="C46" s="26">
        <v>2</v>
      </c>
      <c r="D46" s="26">
        <v>3</v>
      </c>
      <c r="E46" s="26" t="s">
        <v>11</v>
      </c>
      <c r="F46" s="26" t="s">
        <v>5</v>
      </c>
      <c r="G46" s="29" t="str">
        <f t="shared" si="2"/>
        <v/>
      </c>
      <c r="J46" s="26" t="e">
        <f t="array" ref="J46">INDEX([1]combat_sim_results!A45:'[1]combat_sim_results'!E10043, MATCH(1, ([1]combat_sim_results!C45:'[1]combat_sim_results'!C10043=H46)*([1]combat_sim_results!D45:'[1]combat_sim_results'!D10043=I46)*([1]combat_sim_results!A45:'[1]combat_sim_results'!A10043=P45)*([1]combat_sim_results!B45:'[1]combat_sim_results'!B10043=O45), 0),5)</f>
        <v>#N/A</v>
      </c>
      <c r="K46" s="26">
        <v>6</v>
      </c>
      <c r="L46" s="26">
        <v>1</v>
      </c>
      <c r="M46" s="26">
        <v>5</v>
      </c>
      <c r="N46" s="26">
        <v>4</v>
      </c>
      <c r="O46" s="26">
        <v>2</v>
      </c>
      <c r="P46" s="26">
        <v>12</v>
      </c>
      <c r="Q46" s="26">
        <v>6</v>
      </c>
      <c r="R46" s="26">
        <v>1</v>
      </c>
      <c r="S46" s="26">
        <v>0</v>
      </c>
      <c r="T46" s="26">
        <v>0</v>
      </c>
      <c r="U46" s="26">
        <v>0</v>
      </c>
      <c r="V46" s="26">
        <v>0</v>
      </c>
      <c r="W46" s="26">
        <v>0</v>
      </c>
      <c r="X46" s="26">
        <v>1</v>
      </c>
      <c r="Y46" s="26">
        <f t="shared" si="3"/>
        <v>8.3333333333333321</v>
      </c>
    </row>
    <row r="47" spans="3:26" x14ac:dyDescent="0.25">
      <c r="C47" s="26">
        <v>1</v>
      </c>
      <c r="D47" s="26">
        <v>1</v>
      </c>
      <c r="E47" s="26" t="s">
        <v>24</v>
      </c>
      <c r="F47" s="26" t="s">
        <v>6</v>
      </c>
      <c r="G47" s="29">
        <f t="shared" si="2"/>
        <v>0.80300000000000005</v>
      </c>
      <c r="H47" s="26">
        <v>11</v>
      </c>
      <c r="I47" s="26">
        <v>4</v>
      </c>
      <c r="J47" s="26">
        <f t="array" ref="J47">INDEX([1]combat_sim_results!A46:'[1]combat_sim_results'!E10044, MATCH(1, ([1]combat_sim_results!C46:'[1]combat_sim_results'!C10044=H47)*([1]combat_sim_results!D46:'[1]combat_sim_results'!D10044=I47)*([1]combat_sim_results!A46:'[1]combat_sim_results'!A10044=P46)*([1]combat_sim_results!B46:'[1]combat_sim_results'!B10044=O46), 0),5)</f>
        <v>0.80300000000000005</v>
      </c>
      <c r="K47" s="26">
        <v>7</v>
      </c>
      <c r="L47" s="26">
        <v>2</v>
      </c>
      <c r="M47" s="26">
        <v>5</v>
      </c>
      <c r="N47" s="26">
        <v>4</v>
      </c>
      <c r="O47" s="26">
        <v>3</v>
      </c>
      <c r="P47" s="26">
        <v>15</v>
      </c>
      <c r="Q47" s="26">
        <v>6</v>
      </c>
      <c r="R47" s="26">
        <v>1</v>
      </c>
      <c r="S47" s="26">
        <v>0</v>
      </c>
      <c r="T47" s="26">
        <v>0</v>
      </c>
      <c r="U47" s="26">
        <v>0</v>
      </c>
      <c r="V47" s="26">
        <v>0</v>
      </c>
      <c r="W47" s="26">
        <v>0</v>
      </c>
      <c r="X47" s="26">
        <v>1</v>
      </c>
      <c r="Y47" s="26">
        <f t="shared" si="3"/>
        <v>8.9166666666666661</v>
      </c>
      <c r="Z47" s="30" t="s">
        <v>124</v>
      </c>
    </row>
    <row r="48" spans="3:26" x14ac:dyDescent="0.25">
      <c r="C48" s="26">
        <v>1</v>
      </c>
      <c r="D48" s="26">
        <v>2</v>
      </c>
      <c r="E48" s="26" t="s">
        <v>25</v>
      </c>
      <c r="F48" s="26" t="s">
        <v>6</v>
      </c>
      <c r="G48" s="29">
        <f t="shared" si="2"/>
        <v>0.89700000000000002</v>
      </c>
      <c r="H48" s="26">
        <v>15</v>
      </c>
      <c r="I48" s="26">
        <v>4</v>
      </c>
      <c r="J48" s="26">
        <f t="array" ref="J48">INDEX([1]combat_sim_results!A47:'[1]combat_sim_results'!E10045, MATCH(1, ([1]combat_sim_results!C47:'[1]combat_sim_results'!C10045=H48)*([1]combat_sim_results!D47:'[1]combat_sim_results'!D10045=I48)*([1]combat_sim_results!A47:'[1]combat_sim_results'!A10045=P47)*([1]combat_sim_results!B47:'[1]combat_sim_results'!B10045=O47), 0),5)</f>
        <v>0.89700000000000002</v>
      </c>
      <c r="Y48" s="26">
        <f t="shared" si="3"/>
        <v>0</v>
      </c>
      <c r="Z48" s="30" t="s">
        <v>126</v>
      </c>
    </row>
    <row r="49" spans="3:25" x14ac:dyDescent="0.25">
      <c r="C49" s="26">
        <v>1</v>
      </c>
      <c r="D49" s="26">
        <v>3</v>
      </c>
      <c r="G49" s="29" t="str">
        <f t="shared" si="2"/>
        <v/>
      </c>
      <c r="J49" s="26">
        <f t="array" ref="J49">INDEX([1]combat_sim_results!A48:'[1]combat_sim_results'!E10046, MATCH(1, ([1]combat_sim_results!C48:'[1]combat_sim_results'!C10046=H49)*([1]combat_sim_results!D48:'[1]combat_sim_results'!D10046=I49)*([1]combat_sim_results!A48:'[1]combat_sim_results'!A10046=P48)*([1]combat_sim_results!B48:'[1]combat_sim_results'!B10046=O48), 0),5)</f>
        <v>0</v>
      </c>
      <c r="Y49" s="26">
        <f t="shared" si="3"/>
        <v>0</v>
      </c>
    </row>
    <row r="50" spans="3:25" x14ac:dyDescent="0.25">
      <c r="C50" s="26">
        <v>0</v>
      </c>
      <c r="D50" s="26">
        <v>1</v>
      </c>
      <c r="G50" s="29" t="str">
        <f t="shared" si="2"/>
        <v/>
      </c>
      <c r="J50" s="26">
        <f t="array" ref="J50">INDEX([1]combat_sim_results!A49:'[1]combat_sim_results'!E10047, MATCH(1, ([1]combat_sim_results!C49:'[1]combat_sim_results'!C10047=H50)*([1]combat_sim_results!D49:'[1]combat_sim_results'!D10047=I50)*([1]combat_sim_results!A49:'[1]combat_sim_results'!A10047=P49)*([1]combat_sim_results!B49:'[1]combat_sim_results'!B10047=O49), 0),5)</f>
        <v>0</v>
      </c>
      <c r="Y50" s="26">
        <f t="shared" si="3"/>
        <v>0</v>
      </c>
    </row>
    <row r="51" spans="3:25" x14ac:dyDescent="0.25">
      <c r="C51" s="26">
        <v>0</v>
      </c>
      <c r="D51" s="26">
        <v>2</v>
      </c>
      <c r="G51" s="29" t="str">
        <f t="shared" si="2"/>
        <v/>
      </c>
      <c r="J51" s="26">
        <f t="array" ref="J51">INDEX([1]combat_sim_results!A50:'[1]combat_sim_results'!E10048, MATCH(1, ([1]combat_sim_results!C50:'[1]combat_sim_results'!C10048=H51)*([1]combat_sim_results!D50:'[1]combat_sim_results'!D10048=I51)*([1]combat_sim_results!A50:'[1]combat_sim_results'!A10048=P50)*([1]combat_sim_results!B50:'[1]combat_sim_results'!B10048=O50), 0),5)</f>
        <v>0</v>
      </c>
      <c r="Y51" s="26">
        <f t="shared" si="3"/>
        <v>0</v>
      </c>
    </row>
    <row r="52" spans="3:25" x14ac:dyDescent="0.25">
      <c r="C52" s="26">
        <v>0</v>
      </c>
      <c r="D52" s="26">
        <v>3</v>
      </c>
      <c r="G52" s="29" t="str">
        <f t="shared" si="2"/>
        <v/>
      </c>
      <c r="J52" s="26">
        <f t="array" ref="J52">INDEX([1]combat_sim_results!A51:'[1]combat_sim_results'!E10049, MATCH(1, ([1]combat_sim_results!C51:'[1]combat_sim_results'!C10049=H52)*([1]combat_sim_results!D51:'[1]combat_sim_results'!D10049=I52)*([1]combat_sim_results!A51:'[1]combat_sim_results'!A10049=P51)*([1]combat_sim_results!B51:'[1]combat_sim_results'!B10049=O51), 0),5)</f>
        <v>0</v>
      </c>
      <c r="Y52" s="26">
        <f t="shared" si="3"/>
        <v>0</v>
      </c>
    </row>
  </sheetData>
  <pageMargins left="0.7" right="0.7" top="0.75" bottom="0.75" header="0.3" footer="0.3"/>
  <pageSetup orientation="portrait" r:id="rId1"/>
  <ignoredErrors>
    <ignoredError sqref="G3" formula="1"/>
  </ignoredError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Cards!$A$2:$A$15</xm:f>
          </x14:formula1>
          <xm:sqref>E44:E52 E3:E42</xm:sqref>
        </x14:dataValidation>
        <x14:dataValidation type="list" allowBlank="1" showInputMessage="1" showErrorMessage="1">
          <x14:formula1>
            <xm:f>'Playtest Options'!$A$2:$A$4</xm:f>
          </x14:formula1>
          <xm:sqref>F3:F52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114</v>
      </c>
    </row>
    <row r="2" spans="1:1" x14ac:dyDescent="0.25">
      <c r="A2" t="s">
        <v>5</v>
      </c>
    </row>
    <row r="3" spans="1:1" x14ac:dyDescent="0.25">
      <c r="A3" t="s">
        <v>18</v>
      </c>
    </row>
    <row r="4" spans="1:1" x14ac:dyDescent="0.25">
      <c r="A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Cards</vt:lpstr>
      <vt:lpstr>Tools</vt:lpstr>
      <vt:lpstr>Economy</vt:lpstr>
      <vt:lpstr>Playtests v6.0</vt:lpstr>
      <vt:lpstr>Playtest Options</vt:lpstr>
      <vt:lpstr>Cards!game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2017-08-30T20:59:46Z</dcterms:modified>
</cp:coreProperties>
</file>