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timber-wolf\data\"/>
    </mc:Choice>
  </mc:AlternateContent>
  <bookViews>
    <workbookView xWindow="480" yWindow="120" windowWidth="14880" windowHeight="6830" tabRatio="881"/>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 name="1P and 2P ideas" sheetId="19" r:id="rId19"/>
  </sheets>
  <definedNames>
    <definedName name="Actions">Actions!$A$2:$B$53</definedName>
    <definedName name="Fixers">Fixers!$A1048576:$A15</definedName>
  </definedNames>
  <calcPr calcId="152511"/>
</workbook>
</file>

<file path=xl/calcChain.xml><?xml version="1.0" encoding="utf-8"?>
<calcChain xmlns="http://schemas.openxmlformats.org/spreadsheetml/2006/main">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L23" i="1"/>
  <c r="M23" i="1"/>
  <c r="L14" i="1"/>
  <c r="M14" i="1"/>
  <c r="L5" i="1"/>
  <c r="M5" i="1"/>
  <c r="Y9" i="2" l="1"/>
  <c r="Y10" i="2"/>
  <c r="Y11" i="2"/>
  <c r="Y12" i="2"/>
  <c r="Y13" i="2"/>
  <c r="Y14" i="2"/>
  <c r="Y15" i="2"/>
  <c r="Y16" i="2"/>
  <c r="Y17" i="2"/>
  <c r="Y18" i="2"/>
  <c r="Y19" i="2"/>
  <c r="Y20" i="2"/>
  <c r="M20" i="1" l="1"/>
  <c r="M11" i="1"/>
  <c r="M8" i="1"/>
  <c r="L20" i="1"/>
  <c r="L11" i="1"/>
  <c r="L2" i="1"/>
  <c r="L8"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<sst xmlns="http://schemas.openxmlformats.org/spreadsheetml/2006/main" count="1519" uniqueCount="839">
  <si>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</si>
  <si>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</si>
  <si>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</si>
  <si>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</si>
  <si>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</si>
  <si>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</si>
  <si>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</si>
  <si>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</si>
  <si>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</si>
  <si>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</si>
  <si>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</si>
  <si>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</si>
  <si>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</si>
  <si>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</si>
  <si>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</si>
  <si>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</si>
  <si>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</si>
  <si>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</si>
  <si>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</si>
  <si>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</si>
  <si>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</si>
  <si>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</si>
  <si>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</si>
  <si>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</si>
  <si>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</si>
  <si>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</si>
  <si>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</si>
  <si>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</si>
  <si>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</si>
  <si>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</si>
  <si>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</si>
  <si>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</si>
  <si>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</si>
  <si>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</si>
  <si>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</si>
  <si>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</si>
  <si>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</si>
  <si>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</si>
  <si>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</si>
  <si>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</si>
  <si>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</si>
  <si>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</si>
  <si>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</si>
  <si>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</si>
  <si>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</si>
  <si>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</si>
  <si>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</si>
  <si>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</si>
  <si>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</si>
  <si>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</si>
  <si>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</si>
  <si>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</si>
  <si>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</si>
  <si>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</si>
  <si>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</si>
  <si>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</si>
  <si>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</si>
  <si>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</si>
  <si>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</si>
  <si>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</si>
  <si>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</si>
  <si>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</si>
  <si>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</si>
  <si>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</si>
  <si>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</si>
  <si>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</si>
  <si>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</si>
  <si>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</si>
  <si>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</si>
  <si>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</si>
  <si>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</si>
  <si>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</si>
  <si>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</si>
  <si>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</si>
  <si>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</si>
  <si>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</si>
  <si>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</si>
  <si>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</si>
  <si>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</si>
  <si>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</si>
  <si>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</si>
  <si>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</si>
  <si>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</si>
  <si>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</si>
  <si>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</si>
  <si>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</si>
  <si>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</si>
  <si>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</si>
  <si>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</si>
  <si>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</si>
  <si>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</si>
  <si>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</si>
  <si>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</si>
  <si>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</si>
  <si>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</si>
  <si>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</si>
  <si>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</si>
  <si>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</si>
  <si>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</si>
  <si>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</si>
  <si>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</si>
  <si>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</si>
  <si>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</si>
  <si>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</si>
  <si>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</si>
  <si>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</si>
  <si>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</si>
  <si>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</si>
  <si>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</si>
  <si>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</si>
  <si>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</si>
  <si>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</si>
  <si>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</si>
  <si>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</si>
  <si>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</si>
  <si>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</si>
  <si>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</si>
  <si>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</si>
  <si>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</si>
  <si>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</si>
  <si>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</si>
  <si>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</si>
  <si>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</si>
  <si>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</si>
  <si>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</si>
  <si>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</si>
  <si>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</si>
  <si>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</si>
  <si>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</si>
  <si>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</si>
  <si>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</si>
  <si>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</si>
  <si>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</si>
  <si>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</si>
  <si>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</si>
  <si>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</si>
  <si>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</si>
  <si>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</si>
  <si>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</si>
  <si>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</si>
  <si>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</si>
  <si>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</si>
  <si>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</si>
  <si>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</si>
  <si>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</si>
  <si>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</si>
  <si>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</si>
  <si>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</si>
  <si>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</si>
  <si>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</si>
  <si>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</si>
  <si>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</si>
  <si>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</si>
  <si>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</si>
  <si>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</si>
  <si>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</si>
  <si>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</si>
  <si>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</si>
  <si>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</si>
  <si>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</si>
  <si>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</si>
  <si>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</si>
  <si>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</si>
  <si>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</si>
  <si>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</si>
  <si>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</si>
  <si>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</si>
  <si>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</si>
  <si>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</si>
  <si>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</si>
  <si>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</si>
  <si>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</si>
  <si>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</si>
  <si>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</si>
  <si>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</si>
  <si>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</si>
  <si>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</si>
  <si>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</si>
  <si>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</si>
  <si>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</si>
  <si>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</si>
  <si>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</si>
  <si>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</si>
  <si>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</si>
  <si>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</si>
  <si>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</si>
  <si>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</si>
  <si>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</si>
  <si>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</si>
  <si>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</si>
  <si>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</si>
  <si>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</si>
  <si>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</si>
  <si>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</si>
  <si>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</si>
  <si>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</si>
  <si>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</si>
  <si>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</si>
  <si>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</si>
  <si>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</si>
  <si>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</si>
  <si>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</si>
  <si>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</si>
  <si>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</si>
  <si>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</si>
  <si>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</si>
  <si>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</si>
  <si>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</si>
  <si>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</si>
  <si>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</si>
  <si>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</si>
  <si>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</si>
  <si>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</si>
  <si>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</si>
  <si>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</si>
  <si>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</si>
  <si>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</si>
  <si>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</si>
  <si>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</si>
  <si>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</si>
  <si>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</si>
  <si>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</si>
  <si>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</si>
  <si>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</si>
  <si>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</si>
  <si>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</si>
  <si>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</si>
  <si>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</si>
  <si>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</si>
  <si>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</si>
  <si>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</si>
  <si>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</si>
  <si>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</si>
  <si>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</si>
  <si>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</si>
  <si>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</si>
  <si>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</si>
  <si>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</si>
  <si>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</si>
  <si>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</si>
  <si>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</si>
  <si>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</si>
  <si>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</si>
  <si>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</si>
  <si>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</si>
  <si>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</si>
  <si>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</si>
  <si>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</si>
  <si>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</si>
  <si>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</si>
  <si>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</si>
  <si>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</si>
  <si>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</si>
  <si>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</si>
  <si>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</si>
  <si>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</si>
  <si>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</si>
  <si>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</si>
  <si>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</si>
  <si>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</si>
  <si>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</si>
  <si>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</si>
  <si>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</si>
  <si>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</si>
  <si>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</si>
  <si>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</si>
  <si>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</si>
  <si>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</si>
  <si>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</si>
  <si>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</si>
  <si>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</si>
  <si>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</si>
  <si>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</si>
  <si>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</si>
  <si>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</si>
  <si>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</si>
  <si>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</si>
  <si>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</si>
  <si>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</si>
  <si>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</si>
  <si>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</si>
  <si>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</si>
  <si>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</si>
  <si>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</si>
  <si>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</si>
  <si>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</si>
  <si>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</si>
  <si>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</si>
  <si>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</si>
  <si>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</si>
  <si>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</si>
  <si>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</si>
  <si>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</si>
  <si>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</si>
  <si>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</si>
  <si>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</si>
  <si>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</si>
  <si>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</si>
  <si>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</si>
  <si>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</si>
  <si>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</si>
  <si>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</si>
  <si>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</si>
  <si>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</si>
  <si>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</si>
  <si>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</si>
  <si>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</si>
  <si>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</si>
  <si>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</si>
  <si>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</si>
  <si>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</si>
  <si>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</si>
  <si>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</si>
  <si>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</si>
  <si>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</si>
  <si>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</si>
  <si>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</si>
  <si>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</si>
  <si>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</si>
  <si>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</si>
  <si>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</si>
  <si>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</si>
  <si>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</si>
  <si>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</si>
  <si>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</si>
  <si>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</si>
  <si>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</si>
  <si>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</si>
  <si>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</si>
  <si>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</si>
  <si>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</si>
  <si>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</si>
  <si>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</si>
  <si>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</si>
  <si>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</si>
  <si>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</si>
  <si>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</si>
  <si>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</si>
  <si>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</si>
  <si>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</si>
  <si>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</si>
  <si>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</si>
  <si>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</si>
  <si>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</si>
  <si>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</si>
  <si>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</si>
  <si>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</si>
  <si>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</si>
  <si>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</si>
  <si>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</si>
  <si>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</si>
  <si>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</si>
  <si>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</si>
  <si>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</si>
  <si>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</si>
  <si>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</si>
  <si>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</si>
  <si>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</si>
  <si>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</si>
  <si>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</si>
  <si>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</si>
  <si>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</si>
  <si>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</si>
  <si>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</si>
  <si>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</si>
  <si>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</si>
  <si>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</si>
  <si>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</si>
  <si>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</si>
  <si>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</si>
  <si>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</si>
  <si>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</si>
  <si>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</si>
  <si>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</si>
  <si>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</si>
  <si>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</si>
  <si>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</si>
  <si>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</si>
  <si>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</si>
  <si>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</si>
  <si>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</si>
  <si>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</si>
  <si>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</si>
  <si>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</si>
  <si>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</si>
  <si>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</si>
  <si>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</si>
  <si>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</si>
  <si>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</si>
  <si>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</si>
  <si>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</si>
  <si>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</si>
  <si>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</si>
  <si>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</si>
  <si>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</si>
  <si>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</si>
  <si>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</si>
  <si>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</si>
  <si>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</si>
  <si>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</si>
  <si>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</si>
  <si>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</si>
  <si>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</si>
  <si>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</si>
  <si>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</si>
  <si>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</si>
  <si>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</si>
  <si>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</si>
  <si>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</si>
  <si>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</si>
  <si>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</si>
  <si>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</si>
  <si>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</si>
  <si>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 xml:space="preserve">Close the next two Gates, starting with "A". Remove the tile. If a character is on it, they are immediately Busted. </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</si>
  <si>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</si>
  <si>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</si>
  <si>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</si>
  <si>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</si>
  <si>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</si>
  <si>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</si>
  <si>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</si>
  <si>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</si>
  <si>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</si>
  <si>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</si>
  <si>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</si>
  <si>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</si>
  <si>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</si>
  <si>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</si>
  <si>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</si>
  <si>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</si>
  <si>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</si>
  <si>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</si>
  <si>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</si>
  <si>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</si>
  <si>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</si>
  <si>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</si>
  <si>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</si>
  <si>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</si>
  <si>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</si>
  <si>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</si>
  <si>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</si>
  <si>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</si>
  <si>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</si>
  <si>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</si>
  <si>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</si>
  <si>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</si>
  <si>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</si>
  <si>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</si>
  <si>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</si>
  <si>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</si>
  <si>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</si>
  <si>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</si>
  <si>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</si>
  <si>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</si>
  <si>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</si>
  <si>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</si>
  <si>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</si>
  <si>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</si>
  <si>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</si>
  <si>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</si>
  <si>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</si>
  <si>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</si>
  <si>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</si>
  <si>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</si>
  <si>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</si>
  <si>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</si>
  <si>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</si>
  <si>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</si>
  <si>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</si>
  <si>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</si>
  <si>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</si>
  <si>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</si>
  <si>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</si>
  <si>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</si>
  <si>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</si>
  <si>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</si>
  <si>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</si>
  <si>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</si>
  <si>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</si>
  <si>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</si>
  <si>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</si>
  <si>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</si>
  <si>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</si>
  <si>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</si>
  <si>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</si>
  <si>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</si>
  <si>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</si>
  <si>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</si>
  <si>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</si>
  <si>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</si>
  <si>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</si>
  <si>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</si>
  <si>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</si>
  <si>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</si>
  <si>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</si>
  <si>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</si>
  <si>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</si>
  <si>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</si>
  <si>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</si>
  <si>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</si>
  <si>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</si>
  <si>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</si>
  <si>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</si>
  <si>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</si>
  <si>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</si>
  <si>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</si>
  <si>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</si>
  <si>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</si>
  <si>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</si>
  <si>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</si>
  <si>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</si>
  <si>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</si>
  <si>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</si>
  <si>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</si>
  <si>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</si>
  <si>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</si>
  <si>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</si>
  <si>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</si>
  <si>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</si>
  <si>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</si>
  <si>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</si>
  <si>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</si>
  <si>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</si>
  <si>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</si>
  <si>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</si>
  <si>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</si>
  <si>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</si>
  <si>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</si>
  <si>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</si>
  <si>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</si>
  <si>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</si>
  <si>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</si>
  <si>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</si>
  <si>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</si>
  <si>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</si>
  <si>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</si>
  <si>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</si>
  <si>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</si>
  <si>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</si>
  <si>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</si>
  <si>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</si>
  <si>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</si>
  <si>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</si>
  <si>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</si>
  <si>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</si>
  <si>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</si>
  <si>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</si>
  <si>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</si>
  <si>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</si>
  <si>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</si>
  <si>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</si>
  <si>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</si>
  <si>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</si>
  <si>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</si>
  <si>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</si>
  <si>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</si>
  <si>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</si>
  <si>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</si>
  <si>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</si>
  <si>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</si>
  <si>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</si>
  <si>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</si>
  <si>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</si>
  <si>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</si>
  <si>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</si>
  <si>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</si>
  <si>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</si>
  <si>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</si>
  <si>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</si>
  <si>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</si>
  <si>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</si>
  <si>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</si>
  <si>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</si>
  <si>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</si>
  <si>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</si>
  <si>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</si>
  <si>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</si>
  <si>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</si>
  <si>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</si>
  <si>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</si>
  <si>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</si>
  <si>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</si>
  <si>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</si>
  <si>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</si>
  <si>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</si>
  <si>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</si>
  <si>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</si>
  <si>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</si>
  <si>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</si>
  <si>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</si>
  <si>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</si>
  <si>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</si>
  <si>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</si>
  <si>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</si>
  <si>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</si>
  <si>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</si>
  <si>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</si>
  <si>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</si>
  <si>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</si>
  <si>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</si>
  <si>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</si>
  <si>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</si>
  <si>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</si>
  <si>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</si>
  <si>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</si>
  <si>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</si>
  <si>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</si>
  <si>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</si>
  <si>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</si>
  <si>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</si>
  <si>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</si>
  <si>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</si>
  <si>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</si>
  <si>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</si>
  <si>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</si>
  <si>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</si>
  <si>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</si>
  <si>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</si>
  <si>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</si>
  <si>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</si>
  <si>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</si>
  <si>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</si>
  <si>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</si>
  <si>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</si>
  <si>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</si>
  <si>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</si>
  <si>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</si>
  <si>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</si>
  <si>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</si>
  <si>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</si>
  <si>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</si>
  <si>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</si>
  <si>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</si>
  <si>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</si>
  <si>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</si>
  <si>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</si>
  <si>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</si>
  <si>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</si>
  <si>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</si>
  <si>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</si>
  <si>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Add one Lock token to the next available lockdown gate, starting with "A".</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</si>
  <si>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</si>
  <si>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</si>
  <si>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</si>
  <si>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</si>
  <si>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</si>
  <si>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</si>
  <si>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</si>
  <si>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</si>
  <si>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</si>
  <si>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Bump Key</t>
  </si>
  <si>
    <t>🔓➜🔊%n %nOn a 1, discard this item.</t>
  </si>
  <si>
    <t>Flashbang</t>
  </si>
  <si>
    <t>Any</t>
  </si>
  <si>
    <t>🔊🔊🔊%n %n👊 all guards on or adjacent to your current space. Discard this item after use.</t>
  </si>
  <si>
    <t>Safecracking Tools</t>
  </si>
  <si>
    <t>🔓🔓🔊%n %nOn a 1, discard this item.</t>
  </si>
  <si>
    <t>1 4</t>
  </si>
  <si>
    <t>1 3 5</t>
  </si>
  <si>
    <t>Copy of the Master Plan</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</si>
  <si>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</si>
  <si>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</si>
  <si>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</si>
  <si>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</si>
  <si>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</si>
  <si>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</si>
  <si>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</si>
  <si>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</si>
  <si>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</si>
  <si>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</si>
  <si>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</si>
  <si>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</si>
  <si>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</si>
  <si>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</si>
  <si>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</si>
  <si>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</si>
  <si>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</si>
  <si>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</si>
  <si>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</si>
  <si>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</si>
  <si>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</si>
  <si>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</si>
  <si>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BEAUTY IS IN THE EYES OF THE BUYER%nJewels can be sold for $4k each.</t>
  </si>
  <si>
    <t>IT'S ALL ONLINE%nDuring planning, you may 🔍 for $1k each</t>
  </si>
  <si>
    <t>Building Schematics</t>
  </si>
  <si>
    <t>During planning, you may 🔍 one time. Discard this after use. May be purchased multiple times in a planning phase.</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</si>
  <si>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</si>
  <si>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</si>
  <si>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</si>
  <si>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</si>
  <si>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</si>
  <si>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Their Word Against Yours</t>
  </si>
  <si>
    <t>You realize that no cameras means the Guards are free to do as they please.</t>
  </si>
  <si>
    <t>Any character who is not on or adjacent to any live Cameras but is also on or adjacent to a Guard loses an 💡 (if possible).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</si>
  <si>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</si>
  <si>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</si>
  <si>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</si>
  <si>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</si>
  <si>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</si>
  <si>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</si>
  <si>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</si>
  <si>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</si>
  <si>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Persuasive Jeweler</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</si>
  <si>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</si>
  <si>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</si>
  <si>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</si>
  <si>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</si>
  <si>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</si>
  <si>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</si>
  <si>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</si>
  <si>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</si>
  <si>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</si>
  <si>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</si>
  <si>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</si>
  <si>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</si>
  <si>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</si>
  <si>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</si>
  <si>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</si>
  <si>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</si>
  <si>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</si>
  <si>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</si>
  <si>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</si>
  <si>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</si>
  <si>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</si>
  <si>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</si>
  <si>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</si>
  <si>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</si>
  <si>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</si>
  <si>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</si>
  <si>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</si>
  <si>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</si>
  <si>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</si>
  <si>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</si>
  <si>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</si>
  <si>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</si>
  <si>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</si>
  <si>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</si>
  <si>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</si>
  <si>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</si>
  <si>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</si>
  <si>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</si>
  <si>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</si>
  <si>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</si>
  <si>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</si>
  <si>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</si>
  <si>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</si>
  <si>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</si>
  <si>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</si>
  <si>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</si>
  <si>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</si>
  <si>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</si>
  <si>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</si>
  <si>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</si>
  <si>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</si>
  <si>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</si>
  <si>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</si>
  <si>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</si>
  <si>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</si>
  <si>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Bring a Thing</t>
  </si>
  <si>
    <t>The Track</t>
  </si>
  <si>
    <t>County Jail: The Hole</t>
  </si>
  <si>
    <t>Need to take a hostage to get in somewhere.</t>
  </si>
  <si>
    <t>Bring a USB and put it into a server</t>
  </si>
  <si>
    <t>Guards have been stealing from him - get all the jewels.</t>
  </si>
  <si>
    <t>Guide has a tunnel built and needs someone to bring him the keycard to break in.</t>
  </si>
  <si>
    <t>The Melee Job</t>
  </si>
  <si>
    <t>High-End Jeweler</t>
  </si>
  <si>
    <t>Server Farm</t>
  </si>
  <si>
    <t>The Lair</t>
  </si>
  <si>
    <t>The Niche Job</t>
  </si>
  <si>
    <t>An eccentric security architect wants to test your abilities. Need a crazy idea for this.</t>
  </si>
  <si>
    <t>Z1</t>
  </si>
  <si>
    <t>Z2</t>
  </si>
  <si>
    <t>Close all Lockdown Gates. Initiate Escape Phase.</t>
  </si>
  <si>
    <t>Full Lockdown!!</t>
  </si>
  <si>
    <t>Now or never.</t>
  </si>
  <si>
    <t>Thread</t>
  </si>
  <si>
    <t>Plan</t>
  </si>
  <si>
    <t>Gamble</t>
  </si>
  <si>
    <t>Confidence</t>
  </si>
  <si>
    <t>The Side Channel</t>
  </si>
  <si>
    <t>The Machinist</t>
  </si>
  <si>
    <t>The Scavenger</t>
  </si>
  <si>
    <t>TBD something loot related</t>
  </si>
  <si>
    <t>Pause%n💡</t>
  </si>
  <si>
    <t>SQUIRRELY%nNearest player character loses an💡unless this character shares a tile with them at the end of Action phase. If that player has no 💡, then 🔊🔊.</t>
  </si>
  <si>
    <t>VERY TALKATIVE%n🔊🔊 unless shares a tile with a Player Character at the end of Action phase.</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</si>
  <si>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</si>
  <si>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</si>
  <si>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</si>
  <si>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</si>
  <si>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</si>
  <si>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Oops! Gate Shut!</t>
  </si>
  <si>
    <t xml:space="preserve">Close the next Gates, starting with "A". Remove the tile. If a Character is on it, they are Busted. </t>
  </si>
  <si>
    <t>More Gates Shut!!</t>
  </si>
  <si>
    <t>Close the next two Gates, starting with "A". Remove the tile. If a Character is on it, they are Busted.</t>
  </si>
  <si>
    <t>During planning, add 2 Memory to the owner of this plan. If this character is busted, everyone is busted and the heist objective fails. Discard after use.</t>
  </si>
  <si>
    <t>(May now 👊)</t>
  </si>
  <si>
    <t>GETTING MY BEARINGS%nCannot 👊</t>
  </si>
  <si>
    <t>Sprint%n🔊🔊➜➜➜</t>
  </si>
  <si>
    <t>Coming In Hot!</t>
  </si>
  <si>
    <t>Hindsight is 2020.</t>
  </si>
  <si>
    <t>If your noise this round landed exactly on this event, then one character may transfer 💡 to another character. Otherwise, this event has no effect.</t>
  </si>
  <si>
    <t>Any character who shares a tile with a Guard loses one 💡 (if possible).</t>
  </si>
  <si>
    <t>Add one Dog to each hex adjacent to an entrance. Move each 3 hexes closer to the nearest character.</t>
  </si>
  <si>
    <t>D3</t>
  </si>
  <si>
    <t>They Can Sense Your Fear</t>
  </si>
  <si>
    <t>"Don't. Move."</t>
  </si>
  <si>
    <t>Add a Dog to the kennel, then move it 3 spaces to the nearest character.</t>
  </si>
  <si>
    <t>Empty the Kennel!</t>
  </si>
  <si>
    <t>Add a Dog to the kennel, then move them 3 spaces to the nearest hex with loot.</t>
  </si>
  <si>
    <t>Add a Dog to the kennel, then move it 3 spaces to a player character with the least number of 💡.</t>
  </si>
  <si>
    <t>Add three Dogs to the kennel. Move each one 3 hexes closer to the nearest 3 characters.</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</si>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</sst>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7">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87">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0" fillId="0" borderId="0" xfId="0" quotePrefix="1" applyAlignment="1">
      <alignment horizontal="center"/>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cellXfs>
  <cellStyles count="1">
    <cellStyle name="Normal" xfId="0" builtinId="0"/>
  </cellStyles>
  <dxfs count="1">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abSelected="1" workbookViewId="0">
      <selection activeCell="B32" sqref="B32"/>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409</v>
      </c>
      <c r="M1" s="26" t="s">
        <v>410</v>
      </c>
    </row>
    <row r="2" spans="1:13" s="9" customFormat="1" ht="14.25" customHeight="1" x14ac:dyDescent="0.35">
      <c r="A2" s="7" t="s">
        <v>17</v>
      </c>
      <c r="B2" s="7" t="s">
        <v>153</v>
      </c>
      <c r="C2" s="8">
        <v>1</v>
      </c>
      <c r="D2" s="8">
        <v>8</v>
      </c>
      <c r="E2" s="8">
        <v>3</v>
      </c>
      <c r="F2" s="8" t="s">
        <v>138</v>
      </c>
      <c r="G2" s="8" t="s">
        <v>353</v>
      </c>
      <c r="H2" s="8"/>
      <c r="I2" s="7" t="s">
        <v>6</v>
      </c>
      <c r="J2" s="7" t="s">
        <v>373</v>
      </c>
      <c r="K2" s="9" t="s">
        <v>815</v>
      </c>
      <c r="L2" s="9" t="str">
        <f>"+2 ⬢y%n %n+ 2 Initial 💡%n %nPick🔓🔊 ⇒%nPick II🔓🔓🔊"</f>
        <v>+2 ⬢y%n %n+ 2 Initial 💡%n %nPick🔓🔊 ⇒%nPick II🔓🔓🔊</v>
      </c>
      <c r="M2" s="9" t="str">
        <f>"+1 Initial 💡%n %n+BREACH%n %n-PICK UNDER PRESSURE"</f>
        <v>+1 Initial 💡%n %n+BREACH%n %n-PICK UNDER PRESSURE</v>
      </c>
    </row>
    <row r="3" spans="1:13" s="9" customFormat="1" x14ac:dyDescent="0.35">
      <c r="A3" s="7" t="s">
        <v>6</v>
      </c>
      <c r="B3" s="7" t="s">
        <v>153</v>
      </c>
      <c r="C3" s="8">
        <v>2</v>
      </c>
      <c r="D3" s="8">
        <v>10</v>
      </c>
      <c r="E3" s="8">
        <v>5</v>
      </c>
      <c r="F3" s="8" t="s">
        <v>138</v>
      </c>
      <c r="G3" s="8" t="s">
        <v>369</v>
      </c>
      <c r="H3" s="8"/>
      <c r="K3" s="9" t="s">
        <v>815</v>
      </c>
      <c r="L3" s="9" t="s">
        <v>79</v>
      </c>
    </row>
    <row r="4" spans="1:13" s="9" customFormat="1" x14ac:dyDescent="0.35">
      <c r="A4" s="7" t="s">
        <v>373</v>
      </c>
      <c r="B4" s="7" t="s">
        <v>153</v>
      </c>
      <c r="C4" s="8">
        <v>2</v>
      </c>
      <c r="D4" s="8">
        <v>8</v>
      </c>
      <c r="E4" s="8">
        <v>4</v>
      </c>
      <c r="F4" s="8" t="s">
        <v>138</v>
      </c>
      <c r="G4" s="8" t="s">
        <v>353</v>
      </c>
      <c r="H4" s="8" t="s">
        <v>467</v>
      </c>
      <c r="K4" s="9" t="s">
        <v>816</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497</v>
      </c>
      <c r="L6" s="17" t="s">
        <v>79</v>
      </c>
    </row>
    <row r="7" spans="1:13" s="17" customFormat="1" x14ac:dyDescent="0.35">
      <c r="A7" s="12" t="s">
        <v>8</v>
      </c>
      <c r="B7" s="12" t="s">
        <v>23</v>
      </c>
      <c r="C7" s="15">
        <v>2</v>
      </c>
      <c r="D7" s="15">
        <v>10</v>
      </c>
      <c r="E7" s="15">
        <v>3</v>
      </c>
      <c r="F7" s="15" t="s">
        <v>138</v>
      </c>
      <c r="G7" s="15" t="s">
        <v>376</v>
      </c>
      <c r="H7" s="15" t="s">
        <v>352</v>
      </c>
      <c r="K7" s="17" t="s">
        <v>468</v>
      </c>
      <c r="L7" s="17" t="s">
        <v>79</v>
      </c>
    </row>
    <row r="8" spans="1:13" s="16" customFormat="1" x14ac:dyDescent="0.35">
      <c r="A8" s="10" t="s">
        <v>11</v>
      </c>
      <c r="B8" s="10" t="s">
        <v>378</v>
      </c>
      <c r="C8" s="13">
        <v>1</v>
      </c>
      <c r="D8" s="13">
        <v>9</v>
      </c>
      <c r="E8" s="13">
        <v>2</v>
      </c>
      <c r="F8" s="13" t="s">
        <v>138</v>
      </c>
      <c r="G8" s="13" t="s">
        <v>423</v>
      </c>
      <c r="H8" s="13"/>
      <c r="I8" s="10" t="s">
        <v>24</v>
      </c>
      <c r="J8" s="10" t="s">
        <v>10</v>
      </c>
      <c r="K8" s="16" t="s">
        <v>580</v>
      </c>
      <c r="L8" s="16" t="str">
        <f>"+3 ⬢%n+1 Initial 💡%n %nWalk🔊➜ ⇒%nDash🔊➜➜%n %nReport💡🔍🔊⇒%nDeduce💡💡🔊"</f>
        <v>+3 ⬢%n+1 Initial 💡%n %nWalk🔊➜ ⇒%nDash🔊➜➜%n %nReport💡🔍🔊⇒%nDeduce💡💡🔊</v>
      </c>
      <c r="M8" s="16" t="str">
        <f>"+1 ⬢%n+1 Initial 💡%n %nWalk🔊➜ ⇒%nRun🔊🔊➜➜%n %nCHANGE OF PLANS ⇒ALRIGHT, NEW PLAN"</f>
        <v>+1 ⬢%n+1 Initial 💡%n %nWalk🔊➜ ⇒%nRun🔊🔊➜➜%n %nCHANGE OF PLANS ⇒ALRIGHT, NEW PLAN</v>
      </c>
    </row>
    <row r="9" spans="1:13" s="16" customFormat="1" x14ac:dyDescent="0.35">
      <c r="A9" s="10" t="s">
        <v>24</v>
      </c>
      <c r="B9" s="10" t="s">
        <v>378</v>
      </c>
      <c r="C9" s="13">
        <v>2</v>
      </c>
      <c r="D9" s="13">
        <v>12</v>
      </c>
      <c r="E9" s="13">
        <v>3</v>
      </c>
      <c r="F9" s="13" t="s">
        <v>154</v>
      </c>
      <c r="G9" s="13" t="s">
        <v>533</v>
      </c>
      <c r="H9" s="13"/>
      <c r="K9" s="16" t="s">
        <v>580</v>
      </c>
      <c r="L9" s="16" t="s">
        <v>79</v>
      </c>
    </row>
    <row r="10" spans="1:13" s="16" customFormat="1" x14ac:dyDescent="0.35">
      <c r="A10" s="10" t="s">
        <v>10</v>
      </c>
      <c r="B10" s="10" t="s">
        <v>378</v>
      </c>
      <c r="C10" s="13">
        <v>2</v>
      </c>
      <c r="D10" s="13">
        <v>10</v>
      </c>
      <c r="E10" s="13">
        <v>6</v>
      </c>
      <c r="F10" s="13" t="s">
        <v>138</v>
      </c>
      <c r="G10" s="13" t="s">
        <v>423</v>
      </c>
      <c r="H10" s="13" t="s">
        <v>350</v>
      </c>
      <c r="K10" s="16" t="s">
        <v>581</v>
      </c>
      <c r="L10" s="16" t="s">
        <v>79</v>
      </c>
    </row>
    <row r="11" spans="1:13" s="146" customFormat="1" x14ac:dyDescent="0.35">
      <c r="A11" s="144" t="s">
        <v>3</v>
      </c>
      <c r="B11" s="144" t="s">
        <v>19</v>
      </c>
      <c r="C11" s="145">
        <v>1</v>
      </c>
      <c r="D11" s="145">
        <v>6</v>
      </c>
      <c r="E11" s="145">
        <v>5</v>
      </c>
      <c r="F11" s="145" t="s">
        <v>281</v>
      </c>
      <c r="G11" s="145" t="s">
        <v>462</v>
      </c>
      <c r="H11" s="145"/>
      <c r="I11" s="144" t="s">
        <v>4</v>
      </c>
      <c r="J11" s="144" t="s">
        <v>5</v>
      </c>
      <c r="K11" s="146" t="s">
        <v>557</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462</v>
      </c>
      <c r="H12" s="145" t="s">
        <v>350</v>
      </c>
      <c r="K12" s="146" t="s">
        <v>557</v>
      </c>
      <c r="L12" s="146" t="s">
        <v>79</v>
      </c>
    </row>
    <row r="13" spans="1:13" s="146" customFormat="1" x14ac:dyDescent="0.35">
      <c r="A13" s="144" t="s">
        <v>5</v>
      </c>
      <c r="B13" s="144" t="s">
        <v>19</v>
      </c>
      <c r="C13" s="145">
        <v>2</v>
      </c>
      <c r="D13" s="145">
        <v>8</v>
      </c>
      <c r="E13" s="145">
        <v>5</v>
      </c>
      <c r="F13" s="145" t="s">
        <v>281</v>
      </c>
      <c r="G13" s="145" t="s">
        <v>463</v>
      </c>
      <c r="H13" s="145"/>
      <c r="K13" s="146" t="s">
        <v>558</v>
      </c>
      <c r="L13" s="146" t="s">
        <v>79</v>
      </c>
    </row>
    <row r="14" spans="1:13" s="18" customFormat="1" x14ac:dyDescent="0.35">
      <c r="A14" s="11" t="s">
        <v>13</v>
      </c>
      <c r="B14" s="11" t="s">
        <v>368</v>
      </c>
      <c r="C14" s="14">
        <v>1</v>
      </c>
      <c r="D14" s="14">
        <v>8</v>
      </c>
      <c r="E14" s="14">
        <v>2</v>
      </c>
      <c r="F14" s="14" t="s">
        <v>138</v>
      </c>
      <c r="G14" s="14" t="s">
        <v>464</v>
      </c>
      <c r="H14" s="14" t="s">
        <v>784</v>
      </c>
      <c r="I14" s="11" t="s">
        <v>15</v>
      </c>
      <c r="J14" s="11" t="s">
        <v>646</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464</v>
      </c>
      <c r="H15" s="14" t="s">
        <v>784</v>
      </c>
      <c r="K15" s="18" t="s">
        <v>789</v>
      </c>
      <c r="L15" s="18" t="s">
        <v>79</v>
      </c>
    </row>
    <row r="16" spans="1:13" s="18" customFormat="1" x14ac:dyDescent="0.35">
      <c r="A16" s="11" t="s">
        <v>646</v>
      </c>
      <c r="B16" s="11" t="s">
        <v>368</v>
      </c>
      <c r="C16" s="14">
        <v>2</v>
      </c>
      <c r="D16" s="14">
        <v>12</v>
      </c>
      <c r="E16" s="14">
        <v>2</v>
      </c>
      <c r="F16" s="14" t="s">
        <v>138</v>
      </c>
      <c r="G16" s="14" t="s">
        <v>465</v>
      </c>
      <c r="H16" s="14" t="s">
        <v>784</v>
      </c>
      <c r="K16" s="18" t="s">
        <v>372</v>
      </c>
      <c r="L16" s="18" t="s">
        <v>79</v>
      </c>
    </row>
    <row r="17" spans="1:13" s="19" customFormat="1" x14ac:dyDescent="0.35">
      <c r="A17" s="20" t="s">
        <v>146</v>
      </c>
      <c r="B17" s="20" t="s">
        <v>147</v>
      </c>
      <c r="C17" s="21">
        <v>1</v>
      </c>
      <c r="D17" s="21">
        <v>7</v>
      </c>
      <c r="E17" s="21">
        <v>2</v>
      </c>
      <c r="F17" s="21" t="s">
        <v>350</v>
      </c>
      <c r="G17" s="21" t="s">
        <v>643</v>
      </c>
      <c r="H17" s="21" t="s">
        <v>281</v>
      </c>
      <c r="I17" s="20" t="s">
        <v>267</v>
      </c>
      <c r="J17" s="20" t="s">
        <v>559</v>
      </c>
      <c r="K17" s="19" t="s">
        <v>641</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643</v>
      </c>
      <c r="H18" s="21" t="s">
        <v>281</v>
      </c>
      <c r="K18" s="19" t="s">
        <v>644</v>
      </c>
      <c r="L18" s="19" t="s">
        <v>79</v>
      </c>
    </row>
    <row r="19" spans="1:13" s="19" customFormat="1" x14ac:dyDescent="0.35">
      <c r="A19" s="20" t="s">
        <v>559</v>
      </c>
      <c r="B19" s="20" t="s">
        <v>147</v>
      </c>
      <c r="C19" s="21">
        <v>2</v>
      </c>
      <c r="D19" s="21">
        <v>8</v>
      </c>
      <c r="E19" s="21">
        <v>4</v>
      </c>
      <c r="F19" s="21" t="s">
        <v>350</v>
      </c>
      <c r="G19" s="21" t="s">
        <v>643</v>
      </c>
      <c r="H19" s="21" t="s">
        <v>281</v>
      </c>
      <c r="K19" s="19" t="s">
        <v>642</v>
      </c>
      <c r="L19" s="19" t="s">
        <v>79</v>
      </c>
    </row>
    <row r="20" spans="1:13" s="143" customFormat="1" x14ac:dyDescent="0.35">
      <c r="A20" s="141" t="s">
        <v>374</v>
      </c>
      <c r="B20" s="141" t="s">
        <v>375</v>
      </c>
      <c r="C20" s="142">
        <v>1</v>
      </c>
      <c r="D20" s="142">
        <v>7</v>
      </c>
      <c r="E20" s="142">
        <v>2</v>
      </c>
      <c r="F20" s="142" t="s">
        <v>138</v>
      </c>
      <c r="G20" s="142" t="s">
        <v>426</v>
      </c>
      <c r="H20" s="142"/>
      <c r="I20" s="143" t="s">
        <v>12</v>
      </c>
      <c r="J20" s="143" t="s">
        <v>14</v>
      </c>
      <c r="K20" s="143" t="s">
        <v>427</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426</v>
      </c>
      <c r="H21" s="142" t="s">
        <v>460</v>
      </c>
      <c r="K21" s="143" t="s">
        <v>428</v>
      </c>
      <c r="L21" s="143" t="s">
        <v>79</v>
      </c>
    </row>
    <row r="22" spans="1:13" s="143" customFormat="1" x14ac:dyDescent="0.35">
      <c r="A22" s="143" t="s">
        <v>14</v>
      </c>
      <c r="B22" s="141" t="s">
        <v>375</v>
      </c>
      <c r="C22" s="142">
        <v>2</v>
      </c>
      <c r="D22" s="142">
        <v>10</v>
      </c>
      <c r="E22" s="142">
        <v>3</v>
      </c>
      <c r="F22" s="142" t="s">
        <v>138</v>
      </c>
      <c r="G22" s="142" t="s">
        <v>426</v>
      </c>
      <c r="H22" s="142"/>
      <c r="K22" s="143" t="s">
        <v>427</v>
      </c>
      <c r="L22" s="143" t="s">
        <v>79</v>
      </c>
    </row>
    <row r="23" spans="1:13" s="150" customFormat="1" x14ac:dyDescent="0.35">
      <c r="A23" s="150" t="s">
        <v>421</v>
      </c>
      <c r="B23" s="151" t="s">
        <v>422</v>
      </c>
      <c r="C23" s="152">
        <v>1</v>
      </c>
      <c r="D23" s="152">
        <v>7</v>
      </c>
      <c r="E23" s="152">
        <v>3</v>
      </c>
      <c r="F23" s="152" t="s">
        <v>138</v>
      </c>
      <c r="G23" s="152" t="s">
        <v>380</v>
      </c>
      <c r="H23" s="152" t="s">
        <v>461</v>
      </c>
      <c r="I23" s="150" t="s">
        <v>425</v>
      </c>
      <c r="J23" s="150" t="s">
        <v>379</v>
      </c>
      <c r="K23" s="150" t="s">
        <v>424</v>
      </c>
      <c r="L23" s="150" t="str">
        <f>"+2⬢ %n+ 1 Initial 💡%n %nWalk &amp; Smash⇒%nDisable📷🔊➜%n %n+Loop Footage"</f>
        <v>+2⬢ %n+ 1 Initial 💡%n %nWalk &amp; Smash⇒%nDisable📷🔊➜%n %n+Loop Footage</v>
      </c>
      <c r="M23" s="150" t="str">
        <f>"+4 ⬢%n+Rewire%n %nWalk &amp; Smash⇒%nDisable📷🔊➜%n %n+Rewire"</f>
        <v>+4 ⬢%n+Rewire%n %nWalk &amp; Smash⇒%nDisable📷🔊➜%n %n+Rewire</v>
      </c>
    </row>
    <row r="24" spans="1:13" s="150" customFormat="1" x14ac:dyDescent="0.35">
      <c r="A24" s="150" t="s">
        <v>425</v>
      </c>
      <c r="B24" s="150" t="s">
        <v>422</v>
      </c>
      <c r="C24" s="152">
        <v>2</v>
      </c>
      <c r="D24" s="152">
        <v>10</v>
      </c>
      <c r="E24" s="152">
        <v>4</v>
      </c>
      <c r="F24" s="152" t="s">
        <v>381</v>
      </c>
      <c r="G24" s="152" t="s">
        <v>466</v>
      </c>
      <c r="H24" s="152" t="s">
        <v>461</v>
      </c>
      <c r="K24" s="150" t="s">
        <v>645</v>
      </c>
    </row>
    <row r="25" spans="1:13" s="150" customFormat="1" x14ac:dyDescent="0.35">
      <c r="A25" s="150" t="s">
        <v>379</v>
      </c>
      <c r="B25" s="150" t="s">
        <v>422</v>
      </c>
      <c r="C25" s="152">
        <v>2</v>
      </c>
      <c r="D25" s="152">
        <v>11</v>
      </c>
      <c r="E25" s="152">
        <v>3</v>
      </c>
      <c r="F25" s="152" t="s">
        <v>381</v>
      </c>
      <c r="G25" s="152" t="s">
        <v>582</v>
      </c>
      <c r="H25" s="152" t="s">
        <v>461</v>
      </c>
      <c r="K25" s="150" t="s">
        <v>587</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469</v>
      </c>
      <c r="E1" s="149" t="s">
        <v>470</v>
      </c>
      <c r="F1" s="149" t="s">
        <v>471</v>
      </c>
      <c r="G1" s="149" t="s">
        <v>472</v>
      </c>
      <c r="H1" s="149" t="s">
        <v>473</v>
      </c>
      <c r="I1" s="149" t="s">
        <v>474</v>
      </c>
      <c r="J1" s="149" t="s">
        <v>475</v>
      </c>
      <c r="K1" s="149" t="s">
        <v>476</v>
      </c>
    </row>
    <row r="2" spans="1:11" ht="72.5" x14ac:dyDescent="0.35">
      <c r="A2" s="163" t="s">
        <v>525</v>
      </c>
      <c r="B2" s="1">
        <v>1</v>
      </c>
      <c r="C2" s="148" t="s">
        <v>483</v>
      </c>
      <c r="D2" s="148" t="s">
        <v>524</v>
      </c>
      <c r="E2" s="148" t="s">
        <v>478</v>
      </c>
      <c r="F2" s="148" t="s">
        <v>481</v>
      </c>
      <c r="G2" s="148" t="s">
        <v>479</v>
      </c>
      <c r="H2" s="148" t="s">
        <v>526</v>
      </c>
      <c r="I2" s="148" t="s">
        <v>480</v>
      </c>
      <c r="J2" s="148" t="s">
        <v>527</v>
      </c>
      <c r="K2" s="148" t="s">
        <v>477</v>
      </c>
    </row>
    <row r="3" spans="1:11" ht="72.5" x14ac:dyDescent="0.35">
      <c r="A3" s="163" t="s">
        <v>482</v>
      </c>
      <c r="B3" s="1">
        <v>1</v>
      </c>
      <c r="C3" s="148" t="s">
        <v>484</v>
      </c>
      <c r="D3" s="148" t="s">
        <v>529</v>
      </c>
      <c r="F3" s="148" t="s">
        <v>530</v>
      </c>
      <c r="H3" s="148" t="s">
        <v>526</v>
      </c>
      <c r="J3" s="148" t="s">
        <v>528</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498</v>
      </c>
      <c r="B1" s="147" t="s">
        <v>499</v>
      </c>
      <c r="C1" s="147" t="s">
        <v>0</v>
      </c>
    </row>
    <row r="2" spans="1:3" x14ac:dyDescent="0.35">
      <c r="A2" s="1" t="s">
        <v>503</v>
      </c>
      <c r="B2" s="1">
        <v>1</v>
      </c>
      <c r="C2" s="1" t="s">
        <v>500</v>
      </c>
    </row>
    <row r="3" spans="1:3" x14ac:dyDescent="0.35">
      <c r="A3" s="1" t="s">
        <v>503</v>
      </c>
      <c r="B3" s="1">
        <v>2</v>
      </c>
      <c r="C3" s="1" t="s">
        <v>501</v>
      </c>
    </row>
    <row r="4" spans="1:3" x14ac:dyDescent="0.35">
      <c r="A4" s="1" t="s">
        <v>503</v>
      </c>
      <c r="B4" s="1">
        <v>3</v>
      </c>
      <c r="C4" s="1" t="s">
        <v>502</v>
      </c>
    </row>
    <row r="5" spans="1:3" x14ac:dyDescent="0.35">
      <c r="A5" s="1" t="s">
        <v>504</v>
      </c>
      <c r="B5" s="1">
        <v>1</v>
      </c>
      <c r="C5" s="1" t="s">
        <v>506</v>
      </c>
    </row>
    <row r="6" spans="1:3" x14ac:dyDescent="0.35">
      <c r="A6" s="1" t="s">
        <v>504</v>
      </c>
      <c r="B6" s="1">
        <v>2</v>
      </c>
      <c r="C6" s="1" t="s">
        <v>507</v>
      </c>
    </row>
    <row r="7" spans="1:3" x14ac:dyDescent="0.35">
      <c r="A7" s="1" t="s">
        <v>504</v>
      </c>
      <c r="B7" s="1">
        <v>3</v>
      </c>
      <c r="C7" s="1" t="s">
        <v>508</v>
      </c>
    </row>
    <row r="8" spans="1:3" x14ac:dyDescent="0.35">
      <c r="A8" s="1" t="s">
        <v>504</v>
      </c>
      <c r="B8" s="1">
        <v>4</v>
      </c>
      <c r="C8" s="1" t="s">
        <v>482</v>
      </c>
    </row>
    <row r="9" spans="1:3" x14ac:dyDescent="0.35">
      <c r="A9" s="1" t="s">
        <v>504</v>
      </c>
      <c r="B9" s="1">
        <v>5</v>
      </c>
      <c r="C9" s="1" t="s">
        <v>509</v>
      </c>
    </row>
    <row r="10" spans="1:3" x14ac:dyDescent="0.35">
      <c r="A10" s="1" t="s">
        <v>505</v>
      </c>
      <c r="B10" s="1">
        <v>1</v>
      </c>
      <c r="C10" s="1" t="s">
        <v>510</v>
      </c>
    </row>
    <row r="11" spans="1:3" x14ac:dyDescent="0.35">
      <c r="A11" s="1" t="s">
        <v>505</v>
      </c>
      <c r="B11" s="1">
        <v>2</v>
      </c>
      <c r="C11" s="1" t="s">
        <v>511</v>
      </c>
    </row>
    <row r="12" spans="1:3" x14ac:dyDescent="0.35">
      <c r="A12" s="1" t="s">
        <v>505</v>
      </c>
      <c r="B12" s="1">
        <v>3</v>
      </c>
      <c r="C12" s="1" t="s">
        <v>512</v>
      </c>
    </row>
    <row r="13" spans="1:3" x14ac:dyDescent="0.35">
      <c r="A13" s="1" t="s">
        <v>505</v>
      </c>
      <c r="B13" s="1">
        <v>4</v>
      </c>
      <c r="C13" s="1" t="s">
        <v>513</v>
      </c>
    </row>
    <row r="14" spans="1:3" x14ac:dyDescent="0.35">
      <c r="A14" s="1" t="s">
        <v>505</v>
      </c>
      <c r="B14" s="1">
        <v>5</v>
      </c>
      <c r="C14" s="1" t="s">
        <v>514</v>
      </c>
    </row>
    <row r="15" spans="1:3" x14ac:dyDescent="0.35">
      <c r="A15" s="1" t="s">
        <v>505</v>
      </c>
      <c r="B15" s="1">
        <v>6</v>
      </c>
      <c r="C15" s="1" t="s">
        <v>515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444</v>
      </c>
      <c r="C1" s="153" t="s">
        <v>434</v>
      </c>
      <c r="D1" s="153" t="s">
        <v>435</v>
      </c>
      <c r="E1" s="153" t="s">
        <v>436</v>
      </c>
      <c r="F1" s="153" t="s">
        <v>437</v>
      </c>
      <c r="G1" s="153" t="s">
        <v>438</v>
      </c>
      <c r="H1" s="153" t="s">
        <v>433</v>
      </c>
      <c r="I1" s="153" t="s">
        <v>432</v>
      </c>
      <c r="J1" s="153" t="s">
        <v>431</v>
      </c>
    </row>
    <row r="2" spans="1:10" s="157" customFormat="1" ht="145" x14ac:dyDescent="0.35">
      <c r="A2" s="161" t="s">
        <v>441</v>
      </c>
      <c r="B2" s="156"/>
      <c r="C2" s="156"/>
      <c r="E2" s="156" t="s">
        <v>449</v>
      </c>
      <c r="F2" s="156" t="s">
        <v>448</v>
      </c>
      <c r="G2" s="156" t="s">
        <v>450</v>
      </c>
      <c r="H2" s="156"/>
      <c r="I2" s="156"/>
      <c r="J2" s="156"/>
    </row>
    <row r="3" spans="1:10" s="157" customFormat="1" ht="130.5" x14ac:dyDescent="0.35">
      <c r="A3" s="161" t="s">
        <v>442</v>
      </c>
      <c r="B3" s="156"/>
      <c r="C3" s="156" t="s">
        <v>451</v>
      </c>
      <c r="D3" s="156" t="s">
        <v>440</v>
      </c>
      <c r="E3" s="156" t="s">
        <v>439</v>
      </c>
      <c r="F3" s="159" t="s">
        <v>452</v>
      </c>
      <c r="G3" s="156" t="s">
        <v>458</v>
      </c>
      <c r="H3" s="156"/>
      <c r="I3" s="156"/>
      <c r="J3" s="156"/>
    </row>
    <row r="4" spans="1:10" s="157" customFormat="1" ht="261" x14ac:dyDescent="0.35">
      <c r="A4" s="161" t="s">
        <v>443</v>
      </c>
      <c r="B4" s="156"/>
      <c r="E4" s="156" t="s">
        <v>447</v>
      </c>
      <c r="F4" s="156" t="s">
        <v>457</v>
      </c>
      <c r="G4" s="156" t="s">
        <v>445</v>
      </c>
      <c r="H4" s="156" t="s">
        <v>453</v>
      </c>
      <c r="I4" s="158" t="s">
        <v>459</v>
      </c>
      <c r="J4" s="156" t="s">
        <v>454</v>
      </c>
    </row>
    <row r="5" spans="1:10" ht="101.5" x14ac:dyDescent="0.35">
      <c r="B5" s="156" t="s">
        <v>446</v>
      </c>
    </row>
    <row r="6" spans="1:10" ht="87" x14ac:dyDescent="0.35">
      <c r="A6" s="161" t="s">
        <v>455</v>
      </c>
      <c r="B6" s="154" t="s">
        <v>456</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zoomScaleNormal="100" workbookViewId="0">
      <pane ySplit="1" topLeftCell="A2" activePane="bottomLeft" state="frozen"/>
      <selection pane="bottomLeft" activeCell="G25" sqref="G25"/>
    </sheetView>
  </sheetViews>
  <sheetFormatPr defaultColWidth="31.6328125" defaultRowHeight="14.5" x14ac:dyDescent="0.35"/>
  <cols>
    <col min="1" max="1" width="19.453125" bestFit="1" customWidth="1"/>
    <col min="2" max="2" width="19.453125" customWidth="1"/>
    <col min="3" max="3" width="19.81640625" bestFit="1" customWidth="1"/>
    <col min="4" max="4" width="17.54296875" bestFit="1" customWidth="1"/>
    <col min="5" max="5" width="61.6328125" bestFit="1" customWidth="1"/>
    <col min="6" max="6" width="9.36328125" bestFit="1" customWidth="1"/>
    <col min="7" max="7" width="8.26953125" bestFit="1" customWidth="1"/>
    <col min="8" max="8" width="6.1796875" style="1" bestFit="1" customWidth="1"/>
    <col min="9" max="9" width="4.81640625" style="1" bestFit="1" customWidth="1"/>
    <col min="10" max="10" width="11.36328125" style="1" bestFit="1" customWidth="1"/>
    <col min="11" max="11" width="10.90625" style="1" bestFit="1" customWidth="1"/>
    <col min="12" max="12" width="11.5429687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16.453125" style="1" bestFit="1" customWidth="1"/>
  </cols>
  <sheetData>
    <row r="1" spans="1:25" s="167" customFormat="1" ht="15" thickBot="1" x14ac:dyDescent="0.4">
      <c r="A1" s="167" t="s">
        <v>0</v>
      </c>
      <c r="B1" s="167" t="s">
        <v>776</v>
      </c>
      <c r="C1" s="167" t="s">
        <v>705</v>
      </c>
      <c r="D1" s="167" t="s">
        <v>706</v>
      </c>
      <c r="E1" s="167" t="s">
        <v>394</v>
      </c>
      <c r="F1" s="167" t="s">
        <v>754</v>
      </c>
      <c r="G1" s="167" t="s">
        <v>534</v>
      </c>
      <c r="H1" s="168" t="s">
        <v>707</v>
      </c>
      <c r="I1" s="168" t="s">
        <v>709</v>
      </c>
      <c r="J1" s="168" t="s">
        <v>727</v>
      </c>
      <c r="K1" s="168" t="s">
        <v>728</v>
      </c>
      <c r="L1" s="168" t="s">
        <v>758</v>
      </c>
      <c r="M1" s="168" t="s">
        <v>710</v>
      </c>
      <c r="N1" s="168" t="s">
        <v>392</v>
      </c>
      <c r="O1" s="168" t="s">
        <v>714</v>
      </c>
      <c r="P1" s="168" t="s">
        <v>715</v>
      </c>
      <c r="Q1" s="168" t="s">
        <v>716</v>
      </c>
      <c r="R1" s="168" t="s">
        <v>717</v>
      </c>
      <c r="S1" s="168" t="s">
        <v>416</v>
      </c>
      <c r="T1" s="168" t="s">
        <v>419</v>
      </c>
      <c r="U1" s="168" t="s">
        <v>718</v>
      </c>
      <c r="V1" s="168" t="s">
        <v>719</v>
      </c>
      <c r="W1" s="168" t="s">
        <v>720</v>
      </c>
      <c r="X1" s="168" t="s">
        <v>721</v>
      </c>
      <c r="Y1" s="168" t="s">
        <v>722</v>
      </c>
    </row>
    <row r="2" spans="1:25" ht="15" thickTop="1" x14ac:dyDescent="0.35">
      <c r="A2" t="s">
        <v>711</v>
      </c>
      <c r="B2" t="s">
        <v>150</v>
      </c>
      <c r="C2" t="s">
        <v>712</v>
      </c>
      <c r="D2" t="s">
        <v>660</v>
      </c>
      <c r="E2" t="s">
        <v>713</v>
      </c>
      <c r="F2" t="s">
        <v>755</v>
      </c>
      <c r="G2" t="s">
        <v>535</v>
      </c>
      <c r="H2" s="1">
        <v>3</v>
      </c>
      <c r="I2" s="1">
        <v>6</v>
      </c>
      <c r="M2" s="1" t="s">
        <v>708</v>
      </c>
      <c r="N2" s="1" t="s">
        <v>708</v>
      </c>
    </row>
    <row r="3" spans="1:25" x14ac:dyDescent="0.35">
      <c r="A3" t="s">
        <v>723</v>
      </c>
      <c r="B3" t="s">
        <v>777</v>
      </c>
      <c r="C3" t="s">
        <v>724</v>
      </c>
      <c r="D3" t="s">
        <v>586</v>
      </c>
      <c r="E3" t="s">
        <v>725</v>
      </c>
      <c r="F3" t="s">
        <v>755</v>
      </c>
      <c r="G3" t="s">
        <v>535</v>
      </c>
      <c r="I3" s="1">
        <v>7</v>
      </c>
      <c r="J3" s="1" t="s">
        <v>708</v>
      </c>
      <c r="Q3" s="1" t="s">
        <v>708</v>
      </c>
      <c r="W3" s="1" t="s">
        <v>708</v>
      </c>
    </row>
    <row r="4" spans="1:25" x14ac:dyDescent="0.35">
      <c r="A4" t="s">
        <v>753</v>
      </c>
      <c r="B4" t="s">
        <v>778</v>
      </c>
      <c r="C4" t="s">
        <v>759</v>
      </c>
      <c r="D4" t="s">
        <v>680</v>
      </c>
      <c r="F4" t="s">
        <v>756</v>
      </c>
      <c r="G4" t="s">
        <v>535</v>
      </c>
      <c r="I4" s="1">
        <v>6</v>
      </c>
      <c r="J4" s="1" t="s">
        <v>708</v>
      </c>
      <c r="K4" s="1" t="s">
        <v>708</v>
      </c>
      <c r="O4" s="1" t="s">
        <v>708</v>
      </c>
      <c r="W4" s="1" t="s">
        <v>708</v>
      </c>
    </row>
    <row r="5" spans="1:25" x14ac:dyDescent="0.35">
      <c r="A5" t="s">
        <v>729</v>
      </c>
      <c r="B5" t="s">
        <v>150</v>
      </c>
      <c r="C5" t="s">
        <v>731</v>
      </c>
      <c r="D5" t="s">
        <v>699</v>
      </c>
      <c r="E5" t="s">
        <v>732</v>
      </c>
      <c r="F5" t="s">
        <v>757</v>
      </c>
      <c r="G5" t="s">
        <v>726</v>
      </c>
      <c r="H5" s="1">
        <v>2</v>
      </c>
      <c r="I5" s="1">
        <v>6</v>
      </c>
      <c r="O5" s="1" t="s">
        <v>708</v>
      </c>
      <c r="P5" s="1" t="s">
        <v>708</v>
      </c>
      <c r="R5" s="1" t="s">
        <v>708</v>
      </c>
    </row>
    <row r="6" spans="1:25" x14ac:dyDescent="0.35">
      <c r="A6" t="s">
        <v>733</v>
      </c>
      <c r="B6" t="s">
        <v>779</v>
      </c>
      <c r="C6" t="s">
        <v>730</v>
      </c>
      <c r="D6" t="s">
        <v>790</v>
      </c>
      <c r="E6" t="s">
        <v>734</v>
      </c>
      <c r="F6" t="s">
        <v>755</v>
      </c>
      <c r="G6" t="s">
        <v>726</v>
      </c>
      <c r="I6" s="1">
        <v>7</v>
      </c>
      <c r="J6" s="1" t="s">
        <v>708</v>
      </c>
      <c r="M6" s="1" t="s">
        <v>708</v>
      </c>
      <c r="N6" s="1" t="s">
        <v>708</v>
      </c>
      <c r="P6" s="1" t="s">
        <v>708</v>
      </c>
      <c r="Y6" s="1" t="s">
        <v>708</v>
      </c>
    </row>
    <row r="7" spans="1:25" x14ac:dyDescent="0.35">
      <c r="D7" t="s">
        <v>781</v>
      </c>
      <c r="E7" t="s">
        <v>764</v>
      </c>
      <c r="F7" t="s">
        <v>756</v>
      </c>
      <c r="G7" t="s">
        <v>726</v>
      </c>
      <c r="L7" s="1" t="s">
        <v>708</v>
      </c>
      <c r="N7" s="1" t="s">
        <v>708</v>
      </c>
      <c r="Q7" s="1" t="s">
        <v>708</v>
      </c>
      <c r="T7" s="1" t="s">
        <v>708</v>
      </c>
    </row>
    <row r="8" spans="1:25" x14ac:dyDescent="0.35">
      <c r="D8" t="s">
        <v>677</v>
      </c>
      <c r="E8" t="s">
        <v>761</v>
      </c>
      <c r="F8" t="s">
        <v>756</v>
      </c>
      <c r="G8" t="s">
        <v>726</v>
      </c>
      <c r="M8" s="1" t="s">
        <v>708</v>
      </c>
      <c r="S8" s="1" t="s">
        <v>708</v>
      </c>
    </row>
    <row r="9" spans="1:25" x14ac:dyDescent="0.35">
      <c r="D9" t="s">
        <v>782</v>
      </c>
      <c r="F9" t="s">
        <v>756</v>
      </c>
    </row>
    <row r="10" spans="1:25" x14ac:dyDescent="0.35">
      <c r="A10" t="s">
        <v>765</v>
      </c>
      <c r="C10" t="s">
        <v>766</v>
      </c>
      <c r="D10" t="s">
        <v>702</v>
      </c>
      <c r="E10" t="s">
        <v>763</v>
      </c>
      <c r="F10" t="s">
        <v>756</v>
      </c>
      <c r="G10" t="s">
        <v>726</v>
      </c>
      <c r="K10" s="1" t="s">
        <v>708</v>
      </c>
      <c r="Q10" s="1" t="s">
        <v>708</v>
      </c>
      <c r="T10" s="1" t="s">
        <v>708</v>
      </c>
      <c r="U10" s="1" t="s">
        <v>708</v>
      </c>
    </row>
    <row r="11" spans="1:25" x14ac:dyDescent="0.35">
      <c r="A11" t="s">
        <v>780</v>
      </c>
      <c r="C11" t="s">
        <v>767</v>
      </c>
      <c r="D11" t="s">
        <v>647</v>
      </c>
      <c r="E11" t="s">
        <v>762</v>
      </c>
      <c r="F11" t="s">
        <v>756</v>
      </c>
      <c r="G11" t="s">
        <v>726</v>
      </c>
      <c r="P11" s="1" t="s">
        <v>708</v>
      </c>
      <c r="W11" s="1" t="s">
        <v>708</v>
      </c>
      <c r="X11" s="1" t="s">
        <v>708</v>
      </c>
    </row>
    <row r="12" spans="1:25" x14ac:dyDescent="0.35">
      <c r="A12" t="s">
        <v>769</v>
      </c>
      <c r="B12" t="s">
        <v>779</v>
      </c>
      <c r="C12" t="s">
        <v>768</v>
      </c>
      <c r="D12" t="s">
        <v>688</v>
      </c>
      <c r="E12" t="s">
        <v>770</v>
      </c>
      <c r="F12" t="s">
        <v>756</v>
      </c>
      <c r="G12" t="s">
        <v>738</v>
      </c>
      <c r="L12" s="1" t="s">
        <v>708</v>
      </c>
      <c r="M12" s="1" t="s">
        <v>708</v>
      </c>
      <c r="N12" s="1" t="s">
        <v>708</v>
      </c>
      <c r="P12" s="1" t="s">
        <v>708</v>
      </c>
      <c r="Q12" s="1" t="s">
        <v>708</v>
      </c>
    </row>
    <row r="13" spans="1:25" x14ac:dyDescent="0.35">
      <c r="A13" t="s">
        <v>735</v>
      </c>
      <c r="C13" t="s">
        <v>740</v>
      </c>
      <c r="D13" t="s">
        <v>662</v>
      </c>
      <c r="E13" t="s">
        <v>739</v>
      </c>
      <c r="F13" t="s">
        <v>757</v>
      </c>
      <c r="G13" t="s">
        <v>738</v>
      </c>
      <c r="I13" s="1">
        <v>10</v>
      </c>
      <c r="R13" s="1" t="s">
        <v>708</v>
      </c>
      <c r="U13" s="1" t="s">
        <v>708</v>
      </c>
    </row>
    <row r="14" spans="1:25" x14ac:dyDescent="0.35">
      <c r="A14" t="s">
        <v>736</v>
      </c>
      <c r="C14" t="s">
        <v>741</v>
      </c>
      <c r="F14" t="s">
        <v>757</v>
      </c>
      <c r="W14" s="1" t="s">
        <v>708</v>
      </c>
      <c r="X14" s="1" t="s">
        <v>708</v>
      </c>
    </row>
    <row r="15" spans="1:25" x14ac:dyDescent="0.35">
      <c r="A15" t="s">
        <v>737</v>
      </c>
      <c r="D15" t="s">
        <v>703</v>
      </c>
      <c r="F15" t="s">
        <v>756</v>
      </c>
      <c r="S15" s="1" t="s">
        <v>708</v>
      </c>
      <c r="V15" s="1" t="s">
        <v>708</v>
      </c>
    </row>
    <row r="16" spans="1:25" x14ac:dyDescent="0.35">
      <c r="A16" t="s">
        <v>743</v>
      </c>
      <c r="C16" t="s">
        <v>744</v>
      </c>
      <c r="E16" t="s">
        <v>719</v>
      </c>
      <c r="F16" t="s">
        <v>755</v>
      </c>
      <c r="G16" t="s">
        <v>726</v>
      </c>
      <c r="V16" s="1" t="s">
        <v>708</v>
      </c>
    </row>
    <row r="17" spans="1:22" x14ac:dyDescent="0.35">
      <c r="A17" t="s">
        <v>742</v>
      </c>
      <c r="F17" t="s">
        <v>756</v>
      </c>
      <c r="G17" t="s">
        <v>726</v>
      </c>
      <c r="V17" s="1" t="s">
        <v>708</v>
      </c>
    </row>
    <row r="18" spans="1:22" x14ac:dyDescent="0.35">
      <c r="A18" t="s">
        <v>760</v>
      </c>
      <c r="F18" t="s">
        <v>756</v>
      </c>
      <c r="G18" t="s">
        <v>738</v>
      </c>
      <c r="V18" s="1" t="s">
        <v>708</v>
      </c>
    </row>
  </sheetData>
  <conditionalFormatting sqref="H2:Y1048576">
    <cfRule type="notContainsBlanks" dxfId="0" priority="1">
      <formula>LEN(TRIM(H2))&gt;0</formula>
    </cfRule>
  </conditionalFormatting>
  <dataValidations count="1">
    <dataValidation type="list" allowBlank="1" showInputMessage="1" showErrorMessage="1" sqref="D2:D27">
      <formula1>Fixers</formula1>
    </dataValidation>
  </dataValidations>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H20" sqref="H20"/>
    </sheetView>
  </sheetViews>
  <sheetFormatPr defaultRowHeight="14.5" x14ac:dyDescent="0.35"/>
  <cols>
    <col min="1" max="1" width="23.08984375" bestFit="1" customWidth="1"/>
  </cols>
  <sheetData>
    <row r="1" spans="1:2" x14ac:dyDescent="0.35">
      <c r="A1" t="s">
        <v>568</v>
      </c>
      <c r="B1" t="s">
        <v>569</v>
      </c>
    </row>
    <row r="2" spans="1:2" x14ac:dyDescent="0.35">
      <c r="A2" t="s">
        <v>570</v>
      </c>
      <c r="B2" t="s">
        <v>648</v>
      </c>
    </row>
    <row r="3" spans="1:2" x14ac:dyDescent="0.35">
      <c r="A3" t="s">
        <v>571</v>
      </c>
      <c r="B3" t="s">
        <v>661</v>
      </c>
    </row>
    <row r="4" spans="1:2" x14ac:dyDescent="0.35">
      <c r="A4" t="s">
        <v>572</v>
      </c>
      <c r="B4" t="s">
        <v>573</v>
      </c>
    </row>
    <row r="5" spans="1:2" x14ac:dyDescent="0.35">
      <c r="A5" t="s">
        <v>574</v>
      </c>
      <c r="B5" t="s">
        <v>575</v>
      </c>
    </row>
    <row r="6" spans="1:2" x14ac:dyDescent="0.35">
      <c r="A6" t="s">
        <v>576</v>
      </c>
      <c r="B6" t="s">
        <v>577</v>
      </c>
    </row>
    <row r="7" spans="1:2" x14ac:dyDescent="0.35">
      <c r="A7" t="s">
        <v>578</v>
      </c>
      <c r="B7" t="s">
        <v>579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4" customFormat="1" ht="87" x14ac:dyDescent="0.35">
      <c r="B5" s="184" t="s">
        <v>837</v>
      </c>
      <c r="C5" s="185">
        <v>1</v>
      </c>
      <c r="D5" s="185">
        <v>4</v>
      </c>
      <c r="E5" s="185">
        <v>4</v>
      </c>
      <c r="F5" s="185" t="s">
        <v>381</v>
      </c>
      <c r="G5" s="185"/>
      <c r="H5" s="185"/>
      <c r="K5" s="186" t="s">
        <v>838</v>
      </c>
    </row>
    <row r="6" spans="1:11" s="22" customFormat="1" x14ac:dyDescent="0.35">
      <c r="A6" s="184" t="s">
        <v>836</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4"/>
  <sheetViews>
    <sheetView zoomScaleNormal="100" workbookViewId="0">
      <pane xSplit="1" ySplit="1" topLeftCell="B2" activePane="bottomRight" state="frozen"/>
      <selection pane="topRight" activeCell="B1" sqref="B1"/>
      <selection pane="bottomLeft" activeCell="A2" sqref="A2"/>
      <selection pane="bottomRight" activeCell="O16" sqref="O16"/>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817</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583</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80" customFormat="1" x14ac:dyDescent="0.35">
      <c r="A8" s="169" t="s">
        <v>818</v>
      </c>
      <c r="B8" s="170">
        <v>2</v>
      </c>
      <c r="C8" s="170">
        <v>1</v>
      </c>
      <c r="D8" s="169" t="s">
        <v>818</v>
      </c>
      <c r="E8" s="171" t="s">
        <v>332</v>
      </c>
      <c r="F8" s="172" t="str">
        <f t="shared" ref="F8" si="17">VLOOKUP(E8,Actions,2,FALSE)</f>
        <v>👊📷🔊</v>
      </c>
      <c r="G8" s="173" t="s">
        <v>211</v>
      </c>
      <c r="H8" s="169" t="str">
        <f t="shared" ref="H8" si="18">VLOOKUP(G8,Actions,2,FALSE)</f>
        <v>🔓📷🔊</v>
      </c>
      <c r="I8" s="174" t="s">
        <v>323</v>
      </c>
      <c r="J8" s="172" t="str">
        <f t="shared" ref="J8" si="19">VLOOKUP(I8,Actions,2,FALSE)</f>
        <v>💰🔊</v>
      </c>
      <c r="K8" s="175" t="s">
        <v>821</v>
      </c>
      <c r="L8" s="169" t="str">
        <f t="shared" ref="L8" si="20">VLOOKUP(K8,Actions,2,FALSE)</f>
        <v>🔓👊📷🔊🔊🔊</v>
      </c>
      <c r="M8" s="174" t="s">
        <v>223</v>
      </c>
      <c r="N8" s="172" t="str">
        <f t="shared" ref="N8" si="21">VLOOKUP(M8,Actions,2,FALSE)</f>
        <v>🔍🔍🔊</v>
      </c>
      <c r="O8" s="173" t="s">
        <v>827</v>
      </c>
      <c r="P8" s="172" t="str">
        <f t="shared" ref="P8" si="22">VLOOKUP(O8,Actions,2,FALSE)</f>
        <v>🔓🔓💰🔊🔊🔊</v>
      </c>
      <c r="Q8" s="170" t="str">
        <f t="shared" ref="Q8" si="23">E8&amp;"%n"&amp;F8</f>
        <v>Shock%n👊📷🔊</v>
      </c>
      <c r="R8" s="170" t="str">
        <f t="shared" ref="R8" si="24">G8&amp;"%n"&amp;H8</f>
        <v>Defeat%n🔓📷🔊</v>
      </c>
      <c r="S8" s="170" t="str">
        <f t="shared" ref="S8" si="25">I8&amp;"%n"&amp;J8</f>
        <v>Grab%n💰🔊</v>
      </c>
      <c r="T8" s="170" t="str">
        <f t="shared" ref="T8" si="26">K8&amp;"%n"&amp;L8</f>
        <v>Chaos%n🔓👊📷🔊🔊🔊</v>
      </c>
      <c r="U8" s="176" t="str">
        <f t="shared" ref="U8" si="27">M8&amp;"%n"&amp;N8</f>
        <v>Discover%n🔍🔍🔊</v>
      </c>
      <c r="V8" s="176" t="str">
        <f t="shared" ref="V8" si="28">O8&amp;"%n"&amp;P8</f>
        <v>Snatch%n🔓🔓💰🔊🔊🔊</v>
      </c>
      <c r="W8" s="177" t="str">
        <f t="shared" si="15"/>
        <v>Shock%n👊📷🔊/Defeat%n🔓📷🔊/Grab%n💰🔊/Chaos%n🔓👊📷🔊🔊🔊/Discover%n🔍🔍🔊/Snatch%n🔓🔓💰🔊🔊🔊</v>
      </c>
      <c r="X8" s="176" t="s">
        <v>831</v>
      </c>
      <c r="Y8" s="169" t="str">
        <f>IF(X8="(none)","",VLOOKUP(X8,$A$2:$W$22,23,FALSE))</f>
        <v>Shock%n👊📷🔊/Defeat%n🔓📷🔊/Swipe%n🔓💰🔊/Redirect%n🔓👊📷🔊🔊/Discover%n🔍🔍🔊/Seize%n🔓🔓💰💰🔊🔊</v>
      </c>
      <c r="Z8" s="176" t="s">
        <v>832</v>
      </c>
      <c r="AA8" s="177" t="str">
        <f>IF(Z8="(none)","",VLOOKUP(Z8,$A$2:$W$22,23,FALSE))</f>
        <v>Shock%n👊📷🔊/Defeat%n🔓📷🔊/Mug%n👊💰🔊/Detonate%n🔓👊👊📷🔊⚠/Discover%n🔍🔍🔊/Rake%n🔓🔓🔊➜</v>
      </c>
      <c r="AB8" s="170">
        <f t="shared" si="8"/>
        <v>0</v>
      </c>
      <c r="AC8" s="170">
        <f t="shared" si="9"/>
        <v>10</v>
      </c>
      <c r="AD8" s="170">
        <f t="shared" si="9"/>
        <v>0</v>
      </c>
      <c r="AE8" s="170">
        <f t="shared" si="9"/>
        <v>3</v>
      </c>
      <c r="AF8" s="170">
        <f t="shared" si="9"/>
        <v>2</v>
      </c>
      <c r="AG8" s="170">
        <f t="shared" si="9"/>
        <v>4</v>
      </c>
      <c r="AH8" s="170">
        <f t="shared" si="9"/>
        <v>2</v>
      </c>
      <c r="AI8" s="170">
        <f t="shared" si="9"/>
        <v>2</v>
      </c>
      <c r="AJ8" s="178" t="s">
        <v>829</v>
      </c>
      <c r="AK8" s="178" t="s">
        <v>830</v>
      </c>
      <c r="AL8" s="178" t="s">
        <v>163</v>
      </c>
      <c r="AM8" s="178" t="s">
        <v>288</v>
      </c>
      <c r="AN8" s="179"/>
      <c r="AO8" s="179"/>
      <c r="AP8" s="179"/>
      <c r="AQ8" s="179"/>
      <c r="AR8" s="179"/>
      <c r="AS8" s="179"/>
      <c r="AT8" s="179"/>
      <c r="AU8" s="179"/>
      <c r="AV8" s="179"/>
      <c r="AW8" s="179"/>
      <c r="AX8" s="179"/>
      <c r="AY8" s="179"/>
      <c r="AZ8" s="179"/>
      <c r="BA8" s="179"/>
      <c r="BB8" s="179"/>
      <c r="BC8" s="179"/>
      <c r="BD8" s="179"/>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582</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582</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583</v>
      </c>
      <c r="B20" s="127">
        <v>2</v>
      </c>
      <c r="C20" s="127">
        <v>2</v>
      </c>
      <c r="D20" s="128" t="s">
        <v>57</v>
      </c>
      <c r="E20" s="125" t="s">
        <v>582</v>
      </c>
      <c r="F20" s="130" t="str">
        <f t="shared" si="0"/>
        <v>📷📷🔊➜</v>
      </c>
      <c r="G20" s="124" t="s">
        <v>279</v>
      </c>
      <c r="H20" s="128" t="str">
        <f t="shared" si="1"/>
        <v>🔊➜🔍</v>
      </c>
      <c r="I20" s="125" t="s">
        <v>221</v>
      </c>
      <c r="J20" s="130" t="str">
        <f t="shared" si="2"/>
        <v>📷🔊➜</v>
      </c>
      <c r="K20" s="124" t="s">
        <v>279</v>
      </c>
      <c r="L20" s="128" t="str">
        <f t="shared" si="3"/>
        <v>🔊➜🔍</v>
      </c>
      <c r="M20" s="125" t="s">
        <v>518</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8" customFormat="1" x14ac:dyDescent="0.35">
      <c r="A21" s="177" t="s">
        <v>831</v>
      </c>
      <c r="B21" s="176">
        <v>2</v>
      </c>
      <c r="C21" s="176">
        <v>2</v>
      </c>
      <c r="D21" s="177" t="s">
        <v>818</v>
      </c>
      <c r="E21" s="174" t="s">
        <v>332</v>
      </c>
      <c r="F21" s="181" t="str">
        <f t="shared" ref="F21:F22" si="30">VLOOKUP(E21,Actions,2,FALSE)</f>
        <v>👊📷🔊</v>
      </c>
      <c r="G21" s="173" t="s">
        <v>211</v>
      </c>
      <c r="H21" s="177" t="str">
        <f t="shared" ref="H21:H22" si="31">VLOOKUP(G21,Actions,2,FALSE)</f>
        <v>🔓📷🔊</v>
      </c>
      <c r="I21" s="174" t="s">
        <v>343</v>
      </c>
      <c r="J21" s="181" t="str">
        <f t="shared" ref="J21:J22" si="32">VLOOKUP(I21,Actions,2,FALSE)</f>
        <v>🔓💰🔊</v>
      </c>
      <c r="K21" s="173" t="s">
        <v>206</v>
      </c>
      <c r="L21" s="177" t="str">
        <f t="shared" ref="L21:L22" si="33">VLOOKUP(K21,Actions,2,FALSE)</f>
        <v>🔓👊📷🔊🔊</v>
      </c>
      <c r="M21" s="174" t="s">
        <v>223</v>
      </c>
      <c r="N21" s="181" t="str">
        <f t="shared" ref="N21:N22" si="34">VLOOKUP(M21,Actions,2,FALSE)</f>
        <v>🔍🔍🔊</v>
      </c>
      <c r="O21" s="173" t="s">
        <v>824</v>
      </c>
      <c r="P21" s="181" t="str">
        <f t="shared" ref="P21:P22" si="35">VLOOKUP(O21,Actions,2,FALSE)</f>
        <v>🔓🔓💰💰🔊🔊</v>
      </c>
      <c r="Q21" s="182" t="str">
        <f t="shared" ref="Q21:Q22" si="36">E21&amp;"%n"&amp;F21</f>
        <v>Shock%n👊📷🔊</v>
      </c>
      <c r="R21" s="170" t="str">
        <f t="shared" ref="R21:R22" si="37">G21&amp;"%n"&amp;H21</f>
        <v>Defeat%n🔓📷🔊</v>
      </c>
      <c r="S21" s="170" t="str">
        <f t="shared" ref="S21:S22" si="38">I21&amp;"%n"&amp;J21</f>
        <v>Swipe%n🔓💰🔊</v>
      </c>
      <c r="T21" s="170" t="str">
        <f t="shared" ref="T21:T22" si="39">K21&amp;"%n"&amp;L21</f>
        <v>Redirect%n🔓👊📷🔊🔊</v>
      </c>
      <c r="U21" s="170" t="str">
        <f t="shared" ref="U21:U22" si="40">M21&amp;"%n"&amp;N21</f>
        <v>Discover%n🔍🔍🔊</v>
      </c>
      <c r="V21" s="170" t="str">
        <f t="shared" ref="V21:V22" si="41">O21&amp;"%n"&amp;P21</f>
        <v>Seize%n🔓🔓💰💰🔊🔊</v>
      </c>
      <c r="W21" s="183" t="str">
        <f t="shared" ref="W21:W22" si="42">Q21 &amp; "/"
&amp; R21 &amp; "/"
&amp; S21 &amp; "/"
&amp; T21 &amp; "/"
&amp; U21 &amp; "/"
&amp; V21</f>
        <v>Shock%n👊📷🔊/Defeat%n🔓📷🔊/Swipe%n🔓💰🔊/Redirect%n🔓👊📷🔊🔊/Discover%n🔍🔍🔊/Seize%n🔓🔓💰💰🔊🔊</v>
      </c>
      <c r="X21" s="176" t="s">
        <v>135</v>
      </c>
      <c r="Y21" s="177" t="str">
        <f t="shared" ref="Y21:Y22" si="43">IF(X21="(none)","",VLOOKUP(X21,$A$2:$W$20,23,FALSE))</f>
        <v/>
      </c>
      <c r="Z21" s="176" t="s">
        <v>135</v>
      </c>
      <c r="AA21" s="177" t="str">
        <f t="shared" si="16"/>
        <v/>
      </c>
      <c r="AB21" s="170">
        <f t="shared" si="8"/>
        <v>0</v>
      </c>
      <c r="AC21" s="170">
        <f t="shared" si="29"/>
        <v>8</v>
      </c>
      <c r="AD21" s="170">
        <f t="shared" si="29"/>
        <v>0</v>
      </c>
      <c r="AE21" s="170">
        <f t="shared" si="29"/>
        <v>3</v>
      </c>
      <c r="AF21" s="170">
        <f t="shared" si="29"/>
        <v>2</v>
      </c>
      <c r="AG21" s="170">
        <f t="shared" si="29"/>
        <v>5</v>
      </c>
      <c r="AH21" s="170">
        <f t="shared" si="29"/>
        <v>2</v>
      </c>
      <c r="AI21" s="170">
        <f t="shared" si="29"/>
        <v>3</v>
      </c>
      <c r="AJ21" s="178" t="s">
        <v>347</v>
      </c>
      <c r="AK21" s="178" t="s">
        <v>308</v>
      </c>
      <c r="AL21" s="178" t="s">
        <v>349</v>
      </c>
      <c r="AM21" s="178" t="s">
        <v>289</v>
      </c>
      <c r="AN21" s="179"/>
      <c r="AO21" s="179"/>
      <c r="AP21" s="179"/>
      <c r="AQ21" s="179"/>
      <c r="AR21" s="179"/>
      <c r="AS21" s="179"/>
      <c r="AT21" s="179"/>
      <c r="AU21" s="179"/>
      <c r="AV21" s="179"/>
      <c r="AW21" s="179"/>
      <c r="AX21" s="179"/>
      <c r="AY21" s="179"/>
      <c r="AZ21" s="179"/>
      <c r="BA21" s="179"/>
      <c r="BB21" s="179"/>
      <c r="BC21" s="179"/>
      <c r="BD21" s="179"/>
    </row>
    <row r="22" spans="1:56" s="178" customFormat="1" x14ac:dyDescent="0.35">
      <c r="A22" s="177" t="s">
        <v>832</v>
      </c>
      <c r="B22" s="176">
        <v>2</v>
      </c>
      <c r="C22" s="176">
        <v>2</v>
      </c>
      <c r="D22" s="177" t="s">
        <v>818</v>
      </c>
      <c r="E22" s="174" t="s">
        <v>332</v>
      </c>
      <c r="F22" s="181" t="str">
        <f t="shared" si="30"/>
        <v>👊📷🔊</v>
      </c>
      <c r="G22" s="173" t="s">
        <v>211</v>
      </c>
      <c r="H22" s="177" t="str">
        <f t="shared" si="31"/>
        <v>🔓📷🔊</v>
      </c>
      <c r="I22" s="174" t="s">
        <v>833</v>
      </c>
      <c r="J22" s="181" t="str">
        <f t="shared" si="32"/>
        <v>👊💰🔊</v>
      </c>
      <c r="K22" s="173" t="s">
        <v>214</v>
      </c>
      <c r="L22" s="177" t="str">
        <f t="shared" si="33"/>
        <v>🔓👊👊📷🔊⚠</v>
      </c>
      <c r="M22" s="174" t="s">
        <v>223</v>
      </c>
      <c r="N22" s="181" t="str">
        <f t="shared" si="34"/>
        <v>🔍🔍🔊</v>
      </c>
      <c r="O22" s="173" t="s">
        <v>213</v>
      </c>
      <c r="P22" s="181" t="str">
        <f t="shared" si="35"/>
        <v>🔓🔓🔊➜</v>
      </c>
      <c r="Q22" s="182" t="str">
        <f t="shared" si="36"/>
        <v>Shock%n👊📷🔊</v>
      </c>
      <c r="R22" s="170" t="str">
        <f t="shared" si="37"/>
        <v>Defeat%n🔓📷🔊</v>
      </c>
      <c r="S22" s="170" t="str">
        <f t="shared" si="38"/>
        <v>Mug%n👊💰🔊</v>
      </c>
      <c r="T22" s="170" t="str">
        <f t="shared" si="39"/>
        <v>Detonate%n🔓👊👊📷🔊⚠</v>
      </c>
      <c r="U22" s="170" t="str">
        <f t="shared" si="40"/>
        <v>Discover%n🔍🔍🔊</v>
      </c>
      <c r="V22" s="170" t="str">
        <f t="shared" si="41"/>
        <v>Rake%n🔓🔓🔊➜</v>
      </c>
      <c r="W22" s="183" t="str">
        <f t="shared" si="42"/>
        <v>Shock%n👊📷🔊/Defeat%n🔓📷🔊/Mug%n👊💰🔊/Detonate%n🔓👊👊📷🔊⚠/Discover%n🔍🔍🔊/Rake%n🔓🔓🔊➜</v>
      </c>
      <c r="X22" s="176" t="s">
        <v>135</v>
      </c>
      <c r="Y22" s="177" t="str">
        <f t="shared" si="43"/>
        <v/>
      </c>
      <c r="Z22" s="176" t="s">
        <v>135</v>
      </c>
      <c r="AA22" s="177" t="str">
        <f t="shared" si="16"/>
        <v/>
      </c>
      <c r="AB22" s="170">
        <f t="shared" si="8"/>
        <v>0</v>
      </c>
      <c r="AC22" s="170">
        <f t="shared" si="29"/>
        <v>6</v>
      </c>
      <c r="AD22" s="170">
        <f t="shared" si="29"/>
        <v>1</v>
      </c>
      <c r="AE22" s="170">
        <f t="shared" si="29"/>
        <v>3</v>
      </c>
      <c r="AF22" s="170">
        <f t="shared" si="29"/>
        <v>4</v>
      </c>
      <c r="AG22" s="170">
        <f t="shared" si="29"/>
        <v>4</v>
      </c>
      <c r="AH22" s="170">
        <f t="shared" si="29"/>
        <v>2</v>
      </c>
      <c r="AI22" s="170">
        <f t="shared" si="29"/>
        <v>1</v>
      </c>
      <c r="AJ22" s="178" t="s">
        <v>347</v>
      </c>
      <c r="AK22" s="178" t="s">
        <v>308</v>
      </c>
      <c r="AL22" s="178" t="s">
        <v>349</v>
      </c>
      <c r="AM22" s="178" t="s">
        <v>289</v>
      </c>
      <c r="AN22" s="179"/>
      <c r="AO22" s="179"/>
      <c r="AP22" s="179"/>
      <c r="AQ22" s="179"/>
      <c r="AR22" s="179"/>
      <c r="AS22" s="179"/>
      <c r="AT22" s="179"/>
      <c r="AU22" s="179"/>
      <c r="AV22" s="179"/>
      <c r="AW22" s="179"/>
      <c r="AX22" s="179"/>
      <c r="AY22" s="179"/>
      <c r="AZ22" s="179"/>
      <c r="BA22" s="179"/>
      <c r="BB22" s="179"/>
      <c r="BC22" s="179"/>
      <c r="BD22" s="179"/>
    </row>
    <row r="24" spans="1:56" x14ac:dyDescent="0.35">
      <c r="K24" s="111" t="s">
        <v>79</v>
      </c>
    </row>
  </sheetData>
  <sortState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6" zoomScale="115" zoomScaleNormal="115" workbookViewId="0">
      <selection activeCell="D26" sqref="D26"/>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3" customFormat="1" x14ac:dyDescent="0.35">
      <c r="A1" s="63" t="s">
        <v>0</v>
      </c>
      <c r="B1" s="147" t="s">
        <v>1</v>
      </c>
      <c r="C1" s="147" t="s">
        <v>386</v>
      </c>
      <c r="D1" s="63" t="s">
        <v>394</v>
      </c>
      <c r="E1" s="63" t="s">
        <v>25</v>
      </c>
    </row>
    <row r="2" spans="1:5" x14ac:dyDescent="0.35">
      <c r="A2" t="s">
        <v>562</v>
      </c>
      <c r="B2" s="1">
        <v>1</v>
      </c>
      <c r="C2" s="1">
        <v>1</v>
      </c>
      <c r="D2" t="s">
        <v>561</v>
      </c>
      <c r="E2" t="s">
        <v>563</v>
      </c>
    </row>
    <row r="3" spans="1:5" x14ac:dyDescent="0.35">
      <c r="A3" t="s">
        <v>388</v>
      </c>
      <c r="B3" s="1">
        <v>1</v>
      </c>
      <c r="C3" s="1">
        <v>2</v>
      </c>
      <c r="D3" s="164" t="s">
        <v>494</v>
      </c>
      <c r="E3" t="s">
        <v>536</v>
      </c>
    </row>
    <row r="4" spans="1:5" x14ac:dyDescent="0.35">
      <c r="A4" t="s">
        <v>382</v>
      </c>
      <c r="B4" s="1">
        <v>1</v>
      </c>
      <c r="C4" s="1">
        <v>3</v>
      </c>
      <c r="D4" t="s">
        <v>396</v>
      </c>
      <c r="E4" t="s">
        <v>537</v>
      </c>
    </row>
    <row r="5" spans="1:5" x14ac:dyDescent="0.35">
      <c r="A5" t="s">
        <v>383</v>
      </c>
      <c r="B5" s="1">
        <v>1</v>
      </c>
      <c r="C5" s="1">
        <v>4</v>
      </c>
      <c r="D5" t="s">
        <v>495</v>
      </c>
      <c r="E5" t="s">
        <v>622</v>
      </c>
    </row>
    <row r="6" spans="1:5" x14ac:dyDescent="0.35">
      <c r="A6" t="s">
        <v>589</v>
      </c>
      <c r="B6" s="1">
        <v>1</v>
      </c>
      <c r="C6" s="1">
        <v>5</v>
      </c>
      <c r="D6" t="s">
        <v>588</v>
      </c>
      <c r="E6" t="s">
        <v>621</v>
      </c>
    </row>
    <row r="7" spans="1:5" x14ac:dyDescent="0.35">
      <c r="A7" t="s">
        <v>600</v>
      </c>
      <c r="B7" s="1">
        <v>1</v>
      </c>
      <c r="C7" s="1">
        <v>6</v>
      </c>
      <c r="D7" t="s">
        <v>553</v>
      </c>
      <c r="E7" t="s">
        <v>554</v>
      </c>
    </row>
    <row r="8" spans="1:5" x14ac:dyDescent="0.35">
      <c r="A8" t="s">
        <v>545</v>
      </c>
      <c r="B8" s="1">
        <v>1</v>
      </c>
      <c r="C8" s="1">
        <v>7</v>
      </c>
      <c r="D8" t="s">
        <v>546</v>
      </c>
      <c r="E8" t="s">
        <v>544</v>
      </c>
    </row>
    <row r="9" spans="1:5" x14ac:dyDescent="0.35">
      <c r="A9" t="s">
        <v>591</v>
      </c>
      <c r="B9" s="1">
        <v>1</v>
      </c>
      <c r="C9" s="1">
        <v>8</v>
      </c>
      <c r="D9" t="s">
        <v>601</v>
      </c>
      <c r="E9" t="s">
        <v>590</v>
      </c>
    </row>
    <row r="10" spans="1:5" x14ac:dyDescent="0.35">
      <c r="A10" t="s">
        <v>565</v>
      </c>
      <c r="B10" s="1">
        <v>1</v>
      </c>
      <c r="C10" s="1">
        <v>9</v>
      </c>
      <c r="D10" t="s">
        <v>566</v>
      </c>
      <c r="E10" t="s">
        <v>605</v>
      </c>
    </row>
    <row r="11" spans="1:5" x14ac:dyDescent="0.35">
      <c r="A11" t="s">
        <v>404</v>
      </c>
      <c r="B11" s="1">
        <v>1</v>
      </c>
      <c r="C11" s="1">
        <v>10</v>
      </c>
      <c r="D11" t="s">
        <v>400</v>
      </c>
      <c r="E11" t="s">
        <v>538</v>
      </c>
    </row>
    <row r="12" spans="1:5" x14ac:dyDescent="0.35">
      <c r="A12" t="s">
        <v>602</v>
      </c>
      <c r="B12" s="1">
        <v>1</v>
      </c>
      <c r="C12" s="1">
        <v>11</v>
      </c>
      <c r="D12" t="s">
        <v>603</v>
      </c>
      <c r="E12" t="s">
        <v>623</v>
      </c>
    </row>
    <row r="13" spans="1:5" x14ac:dyDescent="0.35">
      <c r="A13" t="s">
        <v>408</v>
      </c>
      <c r="B13" s="1">
        <v>1</v>
      </c>
      <c r="C13" s="1">
        <v>12</v>
      </c>
      <c r="D13" t="s">
        <v>397</v>
      </c>
      <c r="E13" t="s">
        <v>604</v>
      </c>
    </row>
    <row r="14" spans="1:5" x14ac:dyDescent="0.35">
      <c r="A14" t="s">
        <v>549</v>
      </c>
      <c r="B14" s="1">
        <v>1</v>
      </c>
      <c r="C14" s="1">
        <v>13</v>
      </c>
      <c r="D14" t="s">
        <v>555</v>
      </c>
      <c r="E14" t="s">
        <v>585</v>
      </c>
    </row>
    <row r="15" spans="1:5" x14ac:dyDescent="0.35">
      <c r="A15" t="s">
        <v>539</v>
      </c>
      <c r="B15" s="1">
        <v>1</v>
      </c>
      <c r="C15" s="1">
        <v>14</v>
      </c>
      <c r="D15" t="s">
        <v>547</v>
      </c>
      <c r="E15" t="s">
        <v>548</v>
      </c>
    </row>
    <row r="16" spans="1:5" x14ac:dyDescent="0.35">
      <c r="A16" t="s">
        <v>384</v>
      </c>
      <c r="B16" s="1">
        <v>1</v>
      </c>
      <c r="C16" s="1">
        <v>15</v>
      </c>
      <c r="D16" t="s">
        <v>523</v>
      </c>
      <c r="E16" t="s">
        <v>613</v>
      </c>
    </row>
    <row r="17" spans="1:5" x14ac:dyDescent="0.35">
      <c r="A17" t="s">
        <v>614</v>
      </c>
      <c r="B17" s="1">
        <v>1</v>
      </c>
      <c r="C17" s="1">
        <v>16</v>
      </c>
      <c r="D17" t="s">
        <v>400</v>
      </c>
      <c r="E17" t="s">
        <v>615</v>
      </c>
    </row>
    <row r="18" spans="1:5" x14ac:dyDescent="0.35">
      <c r="A18" t="s">
        <v>540</v>
      </c>
      <c r="B18" s="1">
        <v>1</v>
      </c>
      <c r="C18" s="1">
        <v>17</v>
      </c>
      <c r="D18" t="s">
        <v>541</v>
      </c>
      <c r="E18" t="s">
        <v>542</v>
      </c>
    </row>
    <row r="19" spans="1:5" x14ac:dyDescent="0.35">
      <c r="A19" t="s">
        <v>556</v>
      </c>
      <c r="B19" s="1">
        <v>1</v>
      </c>
      <c r="C19" s="1">
        <v>18</v>
      </c>
      <c r="D19" t="s">
        <v>560</v>
      </c>
      <c r="E19" t="s">
        <v>608</v>
      </c>
    </row>
    <row r="20" spans="1:5" x14ac:dyDescent="0.35">
      <c r="A20" t="s">
        <v>385</v>
      </c>
      <c r="B20" s="1">
        <v>1</v>
      </c>
      <c r="C20" s="1">
        <v>19</v>
      </c>
      <c r="D20" t="s">
        <v>496</v>
      </c>
      <c r="E20" t="s">
        <v>606</v>
      </c>
    </row>
    <row r="21" spans="1:5" x14ac:dyDescent="0.35">
      <c r="A21" t="s">
        <v>607</v>
      </c>
      <c r="B21" s="1">
        <v>1</v>
      </c>
      <c r="C21" s="1">
        <v>20</v>
      </c>
      <c r="D21" t="s">
        <v>609</v>
      </c>
      <c r="E21" t="s">
        <v>803</v>
      </c>
    </row>
    <row r="22" spans="1:5" x14ac:dyDescent="0.35">
      <c r="A22" t="s">
        <v>612</v>
      </c>
      <c r="B22" s="1">
        <v>1</v>
      </c>
      <c r="C22" s="1">
        <v>21</v>
      </c>
      <c r="D22" t="s">
        <v>611</v>
      </c>
      <c r="E22" t="s">
        <v>610</v>
      </c>
    </row>
    <row r="23" spans="1:5" x14ac:dyDescent="0.35">
      <c r="A23" t="s">
        <v>624</v>
      </c>
      <c r="B23" s="1">
        <v>1</v>
      </c>
      <c r="C23" s="1">
        <v>22</v>
      </c>
      <c r="D23" t="s">
        <v>543</v>
      </c>
      <c r="E23" t="s">
        <v>616</v>
      </c>
    </row>
    <row r="24" spans="1:5" x14ac:dyDescent="0.35">
      <c r="A24" t="s">
        <v>391</v>
      </c>
      <c r="B24" s="1">
        <v>1</v>
      </c>
      <c r="C24" s="1">
        <v>23</v>
      </c>
      <c r="D24" t="s">
        <v>401</v>
      </c>
      <c r="E24" t="s">
        <v>390</v>
      </c>
    </row>
    <row r="25" spans="1:5" x14ac:dyDescent="0.35">
      <c r="A25" t="s">
        <v>800</v>
      </c>
      <c r="B25" s="1">
        <v>1</v>
      </c>
      <c r="C25" s="1">
        <v>24</v>
      </c>
      <c r="D25" t="s">
        <v>801</v>
      </c>
      <c r="E25" t="s">
        <v>802</v>
      </c>
    </row>
    <row r="26" spans="1:5" x14ac:dyDescent="0.35">
      <c r="A26" t="s">
        <v>617</v>
      </c>
      <c r="B26" s="1">
        <v>1</v>
      </c>
      <c r="C26" s="1" t="s">
        <v>625</v>
      </c>
      <c r="D26" t="s">
        <v>403</v>
      </c>
      <c r="E26" t="s">
        <v>606</v>
      </c>
    </row>
    <row r="27" spans="1:5" x14ac:dyDescent="0.35">
      <c r="A27" t="s">
        <v>592</v>
      </c>
      <c r="B27" s="1">
        <v>1</v>
      </c>
      <c r="C27" s="1" t="s">
        <v>814</v>
      </c>
      <c r="D27" t="s">
        <v>593</v>
      </c>
      <c r="E27" t="s">
        <v>637</v>
      </c>
    </row>
    <row r="28" spans="1:5" x14ac:dyDescent="0.35">
      <c r="A28" t="s">
        <v>391</v>
      </c>
      <c r="B28" s="1">
        <v>1</v>
      </c>
      <c r="C28" s="1" t="s">
        <v>632</v>
      </c>
      <c r="D28" t="s">
        <v>401</v>
      </c>
      <c r="E28" t="s">
        <v>390</v>
      </c>
    </row>
    <row r="29" spans="1:5" x14ac:dyDescent="0.35">
      <c r="A29" t="s">
        <v>691</v>
      </c>
      <c r="B29" s="1">
        <v>1</v>
      </c>
      <c r="C29" s="1" t="s">
        <v>636</v>
      </c>
      <c r="D29" t="s">
        <v>692</v>
      </c>
      <c r="E29" t="s">
        <v>693</v>
      </c>
    </row>
    <row r="30" spans="1:5" x14ac:dyDescent="0.35">
      <c r="A30" t="s">
        <v>594</v>
      </c>
      <c r="B30" s="1">
        <v>1</v>
      </c>
      <c r="C30" s="1" t="s">
        <v>635</v>
      </c>
      <c r="D30" t="s">
        <v>595</v>
      </c>
      <c r="E30" t="s">
        <v>596</v>
      </c>
    </row>
    <row r="31" spans="1:5" x14ac:dyDescent="0.35">
      <c r="A31" t="s">
        <v>552</v>
      </c>
      <c r="B31" s="1">
        <v>1</v>
      </c>
      <c r="C31" s="1" t="s">
        <v>633</v>
      </c>
      <c r="D31" t="s">
        <v>599</v>
      </c>
      <c r="E31" t="s">
        <v>598</v>
      </c>
    </row>
    <row r="32" spans="1:5" x14ac:dyDescent="0.35">
      <c r="A32" t="s">
        <v>618</v>
      </c>
      <c r="B32" s="1">
        <v>1</v>
      </c>
      <c r="C32" s="1" t="s">
        <v>634</v>
      </c>
      <c r="D32" t="s">
        <v>619</v>
      </c>
      <c r="E32" t="s">
        <v>620</v>
      </c>
    </row>
    <row r="33" spans="1:5" x14ac:dyDescent="0.35">
      <c r="A33" t="s">
        <v>490</v>
      </c>
      <c r="B33" s="1">
        <v>1</v>
      </c>
      <c r="C33" s="1" t="s">
        <v>630</v>
      </c>
      <c r="D33" t="s">
        <v>492</v>
      </c>
      <c r="E33" t="s">
        <v>808</v>
      </c>
    </row>
    <row r="34" spans="1:5" x14ac:dyDescent="0.35">
      <c r="A34" t="s">
        <v>491</v>
      </c>
      <c r="B34" s="1">
        <v>1</v>
      </c>
      <c r="C34" s="1" t="s">
        <v>631</v>
      </c>
      <c r="D34" t="s">
        <v>493</v>
      </c>
      <c r="E34" t="s">
        <v>810</v>
      </c>
    </row>
    <row r="35" spans="1:5" x14ac:dyDescent="0.35">
      <c r="A35" t="s">
        <v>806</v>
      </c>
      <c r="B35" s="1">
        <v>1</v>
      </c>
      <c r="C35" s="1" t="s">
        <v>805</v>
      </c>
      <c r="D35" t="s">
        <v>807</v>
      </c>
      <c r="E35" t="s">
        <v>811</v>
      </c>
    </row>
    <row r="36" spans="1:5" x14ac:dyDescent="0.35">
      <c r="A36" t="s">
        <v>792</v>
      </c>
      <c r="B36" s="1">
        <v>1</v>
      </c>
      <c r="C36" s="1" t="s">
        <v>626</v>
      </c>
      <c r="D36" t="s">
        <v>398</v>
      </c>
      <c r="E36" t="s">
        <v>793</v>
      </c>
    </row>
    <row r="37" spans="1:5" x14ac:dyDescent="0.35">
      <c r="A37" t="s">
        <v>794</v>
      </c>
      <c r="B37" s="1">
        <v>1</v>
      </c>
      <c r="C37" s="1" t="s">
        <v>627</v>
      </c>
      <c r="D37" t="s">
        <v>399</v>
      </c>
      <c r="E37" t="s">
        <v>795</v>
      </c>
    </row>
    <row r="38" spans="1:5" x14ac:dyDescent="0.35">
      <c r="A38" t="s">
        <v>638</v>
      </c>
      <c r="B38" s="1">
        <v>1</v>
      </c>
      <c r="C38" s="1" t="s">
        <v>628</v>
      </c>
      <c r="D38" t="s">
        <v>639</v>
      </c>
      <c r="E38" t="s">
        <v>640</v>
      </c>
    </row>
    <row r="39" spans="1:5" x14ac:dyDescent="0.35">
      <c r="A39" t="s">
        <v>550</v>
      </c>
      <c r="B39" s="1">
        <v>1</v>
      </c>
      <c r="C39" s="1" t="s">
        <v>629</v>
      </c>
      <c r="D39" t="s">
        <v>551</v>
      </c>
      <c r="E39" t="s">
        <v>584</v>
      </c>
    </row>
    <row r="40" spans="1:5" x14ac:dyDescent="0.35">
      <c r="A40" t="s">
        <v>690</v>
      </c>
      <c r="B40" s="1">
        <v>1</v>
      </c>
      <c r="C40" s="1" t="s">
        <v>663</v>
      </c>
      <c r="D40" t="s">
        <v>667</v>
      </c>
      <c r="E40" t="s">
        <v>669</v>
      </c>
    </row>
    <row r="41" spans="1:5" x14ac:dyDescent="0.35">
      <c r="A41" t="s">
        <v>670</v>
      </c>
      <c r="B41" s="1">
        <v>1</v>
      </c>
      <c r="C41" s="1" t="s">
        <v>664</v>
      </c>
      <c r="D41" t="s">
        <v>672</v>
      </c>
      <c r="E41" t="s">
        <v>671</v>
      </c>
    </row>
    <row r="42" spans="1:5" x14ac:dyDescent="0.35">
      <c r="A42" t="s">
        <v>666</v>
      </c>
      <c r="B42" s="1">
        <v>1</v>
      </c>
      <c r="C42" s="1" t="s">
        <v>665</v>
      </c>
      <c r="D42" t="s">
        <v>673</v>
      </c>
      <c r="E42" t="s">
        <v>668</v>
      </c>
    </row>
  </sheetData>
  <sortState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130" zoomScaleNormal="130" workbookViewId="0">
      <selection activeCell="B7" sqref="B7:E8"/>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564</v>
      </c>
      <c r="C1" s="147" t="s">
        <v>1</v>
      </c>
      <c r="D1" s="63" t="s">
        <v>394</v>
      </c>
      <c r="E1" s="63" t="s">
        <v>25</v>
      </c>
    </row>
    <row r="2" spans="1:5" x14ac:dyDescent="0.35">
      <c r="A2" t="s">
        <v>392</v>
      </c>
      <c r="B2" s="1" t="s">
        <v>745</v>
      </c>
      <c r="C2" s="1">
        <v>1</v>
      </c>
      <c r="D2" t="s">
        <v>407</v>
      </c>
      <c r="E2" t="s">
        <v>487</v>
      </c>
    </row>
    <row r="3" spans="1:5" x14ac:dyDescent="0.35">
      <c r="A3" t="s">
        <v>406</v>
      </c>
      <c r="B3" s="1" t="s">
        <v>746</v>
      </c>
      <c r="C3" s="1">
        <v>2</v>
      </c>
      <c r="D3" t="s">
        <v>405</v>
      </c>
      <c r="E3" t="s">
        <v>597</v>
      </c>
    </row>
    <row r="4" spans="1:5" x14ac:dyDescent="0.35">
      <c r="A4" t="s">
        <v>412</v>
      </c>
      <c r="B4" s="1" t="s">
        <v>747</v>
      </c>
      <c r="C4" s="1">
        <v>2</v>
      </c>
      <c r="D4" t="s">
        <v>791</v>
      </c>
      <c r="E4" t="s">
        <v>413</v>
      </c>
    </row>
    <row r="5" spans="1:5" x14ac:dyDescent="0.35">
      <c r="A5" t="s">
        <v>395</v>
      </c>
      <c r="B5" s="1" t="s">
        <v>748</v>
      </c>
      <c r="C5" s="1">
        <v>1</v>
      </c>
      <c r="D5" t="s">
        <v>485</v>
      </c>
      <c r="E5" t="s">
        <v>486</v>
      </c>
    </row>
    <row r="6" spans="1:5" x14ac:dyDescent="0.35">
      <c r="A6" t="s">
        <v>429</v>
      </c>
      <c r="B6" s="1" t="s">
        <v>749</v>
      </c>
      <c r="C6" s="1">
        <v>1</v>
      </c>
      <c r="D6" t="s">
        <v>430</v>
      </c>
      <c r="E6" t="s">
        <v>752</v>
      </c>
    </row>
    <row r="7" spans="1:5" x14ac:dyDescent="0.35">
      <c r="A7" t="s">
        <v>488</v>
      </c>
      <c r="B7" s="1" t="s">
        <v>750</v>
      </c>
      <c r="C7" s="1">
        <v>1</v>
      </c>
      <c r="D7" t="s">
        <v>489</v>
      </c>
      <c r="E7" t="s">
        <v>804</v>
      </c>
    </row>
    <row r="8" spans="1:5" x14ac:dyDescent="0.35">
      <c r="A8" t="s">
        <v>809</v>
      </c>
      <c r="B8" s="1" t="s">
        <v>751</v>
      </c>
      <c r="C8" s="1">
        <v>1</v>
      </c>
      <c r="D8" t="s">
        <v>813</v>
      </c>
      <c r="E8" t="s">
        <v>812</v>
      </c>
    </row>
    <row r="9" spans="1:5" x14ac:dyDescent="0.35">
      <c r="A9" t="s">
        <v>389</v>
      </c>
      <c r="B9" s="1" t="s">
        <v>771</v>
      </c>
      <c r="C9" s="1">
        <v>1</v>
      </c>
      <c r="D9" t="s">
        <v>402</v>
      </c>
      <c r="E9" t="s">
        <v>387</v>
      </c>
    </row>
    <row r="10" spans="1:5" x14ac:dyDescent="0.35">
      <c r="A10" t="s">
        <v>774</v>
      </c>
      <c r="B10" s="1" t="s">
        <v>772</v>
      </c>
      <c r="C10" s="1">
        <v>1</v>
      </c>
      <c r="D10" t="s">
        <v>775</v>
      </c>
      <c r="E10" t="s">
        <v>773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3" sqref="E3"/>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393</v>
      </c>
      <c r="F1" s="149" t="s">
        <v>25</v>
      </c>
      <c r="G1" s="63" t="s">
        <v>696</v>
      </c>
    </row>
    <row r="2" spans="1:7" x14ac:dyDescent="0.35">
      <c r="A2" t="s">
        <v>415</v>
      </c>
      <c r="B2" s="1">
        <v>1</v>
      </c>
      <c r="C2" t="s">
        <v>520</v>
      </c>
      <c r="D2" t="s">
        <v>784</v>
      </c>
      <c r="E2" t="s">
        <v>154</v>
      </c>
      <c r="F2" s="148" t="s">
        <v>798</v>
      </c>
      <c r="G2" t="s">
        <v>697</v>
      </c>
    </row>
    <row r="3" spans="1:7" x14ac:dyDescent="0.35">
      <c r="A3" t="s">
        <v>414</v>
      </c>
      <c r="B3" s="1">
        <v>1</v>
      </c>
      <c r="C3" t="s">
        <v>350</v>
      </c>
      <c r="D3" t="s">
        <v>521</v>
      </c>
      <c r="E3" t="s">
        <v>799</v>
      </c>
      <c r="F3" s="148" t="s">
        <v>797</v>
      </c>
      <c r="G3" t="s">
        <v>698</v>
      </c>
    </row>
    <row r="4" spans="1:7" ht="29" x14ac:dyDescent="0.35">
      <c r="A4" t="s">
        <v>416</v>
      </c>
      <c r="B4" s="1">
        <v>1</v>
      </c>
      <c r="C4" t="s">
        <v>520</v>
      </c>
      <c r="D4" t="s">
        <v>522</v>
      </c>
      <c r="E4" t="s">
        <v>784</v>
      </c>
      <c r="F4" s="148" t="s">
        <v>785</v>
      </c>
      <c r="G4" t="s">
        <v>697</v>
      </c>
    </row>
    <row r="5" spans="1:7" ht="29" x14ac:dyDescent="0.35">
      <c r="A5" t="s">
        <v>417</v>
      </c>
      <c r="B5" s="1">
        <v>1</v>
      </c>
      <c r="C5" t="s">
        <v>350</v>
      </c>
      <c r="D5" t="s">
        <v>521</v>
      </c>
      <c r="E5" t="s">
        <v>138</v>
      </c>
      <c r="F5" s="148" t="s">
        <v>785</v>
      </c>
      <c r="G5" t="s">
        <v>698</v>
      </c>
    </row>
    <row r="6" spans="1:7" x14ac:dyDescent="0.35">
      <c r="A6" t="s">
        <v>419</v>
      </c>
      <c r="B6" s="1">
        <v>1</v>
      </c>
      <c r="C6" t="s">
        <v>281</v>
      </c>
      <c r="D6" t="s">
        <v>121</v>
      </c>
      <c r="E6" t="s">
        <v>788</v>
      </c>
      <c r="F6" s="148" t="s">
        <v>787</v>
      </c>
      <c r="G6" t="s">
        <v>697</v>
      </c>
    </row>
    <row r="7" spans="1:7" x14ac:dyDescent="0.35">
      <c r="A7" t="s">
        <v>420</v>
      </c>
      <c r="B7" s="1">
        <v>1</v>
      </c>
      <c r="C7" t="s">
        <v>350</v>
      </c>
      <c r="D7" t="s">
        <v>121</v>
      </c>
      <c r="E7" t="s">
        <v>418</v>
      </c>
      <c r="F7" s="148" t="s">
        <v>786</v>
      </c>
      <c r="G7" t="s">
        <v>698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1" sqref="B11"/>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567</v>
      </c>
      <c r="B2" t="s">
        <v>694</v>
      </c>
    </row>
    <row r="3" spans="1:2" x14ac:dyDescent="0.35">
      <c r="A3" t="s">
        <v>660</v>
      </c>
      <c r="B3" t="s">
        <v>674</v>
      </c>
    </row>
    <row r="4" spans="1:2" x14ac:dyDescent="0.35">
      <c r="A4" t="s">
        <v>790</v>
      </c>
      <c r="B4" t="s">
        <v>686</v>
      </c>
    </row>
    <row r="5" spans="1:2" x14ac:dyDescent="0.35">
      <c r="A5" t="s">
        <v>680</v>
      </c>
      <c r="B5" t="s">
        <v>681</v>
      </c>
    </row>
    <row r="6" spans="1:2" x14ac:dyDescent="0.35">
      <c r="A6" t="s">
        <v>586</v>
      </c>
      <c r="B6" t="s">
        <v>683</v>
      </c>
    </row>
    <row r="7" spans="1:2" x14ac:dyDescent="0.35">
      <c r="A7" t="s">
        <v>781</v>
      </c>
      <c r="B7" t="s">
        <v>675</v>
      </c>
    </row>
    <row r="8" spans="1:2" x14ac:dyDescent="0.35">
      <c r="A8" t="s">
        <v>687</v>
      </c>
      <c r="B8" t="s">
        <v>701</v>
      </c>
    </row>
    <row r="9" spans="1:2" x14ac:dyDescent="0.35">
      <c r="A9" t="s">
        <v>677</v>
      </c>
      <c r="B9" t="s">
        <v>678</v>
      </c>
    </row>
    <row r="10" spans="1:2" x14ac:dyDescent="0.35">
      <c r="A10" t="s">
        <v>699</v>
      </c>
      <c r="B10" t="s">
        <v>700</v>
      </c>
    </row>
    <row r="11" spans="1:2" x14ac:dyDescent="0.35">
      <c r="A11" t="s">
        <v>702</v>
      </c>
      <c r="B11" t="s">
        <v>682</v>
      </c>
    </row>
    <row r="12" spans="1:2" x14ac:dyDescent="0.35">
      <c r="A12" t="s">
        <v>647</v>
      </c>
      <c r="B12" t="s">
        <v>676</v>
      </c>
    </row>
    <row r="13" spans="1:2" x14ac:dyDescent="0.35">
      <c r="A13" t="s">
        <v>782</v>
      </c>
      <c r="B13" t="s">
        <v>783</v>
      </c>
    </row>
    <row r="14" spans="1:2" x14ac:dyDescent="0.35">
      <c r="A14" t="s">
        <v>688</v>
      </c>
      <c r="B14" t="s">
        <v>689</v>
      </c>
    </row>
    <row r="15" spans="1:2" x14ac:dyDescent="0.35">
      <c r="A15" t="s">
        <v>662</v>
      </c>
      <c r="B15" t="s">
        <v>679</v>
      </c>
    </row>
    <row r="16" spans="1:2" x14ac:dyDescent="0.35">
      <c r="A16" t="s">
        <v>703</v>
      </c>
      <c r="B16" t="s">
        <v>704</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C10" sqref="C10"/>
    </sheetView>
  </sheetViews>
  <sheetFormatPr defaultRowHeight="14.5" x14ac:dyDescent="0.35"/>
  <cols>
    <col min="1" max="1" width="20.90625" style="1" bestFit="1" customWidth="1"/>
    <col min="2" max="2" width="4.54296875" style="1" bestFit="1" customWidth="1"/>
    <col min="3" max="3" width="79.1796875" style="2" bestFit="1" customWidth="1"/>
    <col min="4" max="16384" width="8.7265625" style="1"/>
  </cols>
  <sheetData>
    <row r="1" spans="1:6" x14ac:dyDescent="0.35">
      <c r="A1" s="147" t="s">
        <v>0</v>
      </c>
      <c r="B1" s="147" t="s">
        <v>649</v>
      </c>
      <c r="C1" s="165" t="s">
        <v>25</v>
      </c>
      <c r="D1" s="147" t="s">
        <v>54</v>
      </c>
      <c r="E1" s="147"/>
      <c r="F1" s="147"/>
    </row>
    <row r="2" spans="1:6" x14ac:dyDescent="0.35">
      <c r="A2" s="1" t="s">
        <v>650</v>
      </c>
      <c r="B2" s="1">
        <v>4</v>
      </c>
      <c r="C2" s="2" t="s">
        <v>651</v>
      </c>
      <c r="D2" s="1" t="s">
        <v>657</v>
      </c>
    </row>
    <row r="3" spans="1:6" x14ac:dyDescent="0.35">
      <c r="A3" s="1" t="s">
        <v>652</v>
      </c>
      <c r="B3" s="1">
        <v>5</v>
      </c>
      <c r="C3" s="2" t="s">
        <v>654</v>
      </c>
      <c r="D3" s="1" t="s">
        <v>653</v>
      </c>
    </row>
    <row r="4" spans="1:6" x14ac:dyDescent="0.35">
      <c r="A4" s="1" t="s">
        <v>655</v>
      </c>
      <c r="B4" s="1">
        <v>6</v>
      </c>
      <c r="C4" s="2" t="s">
        <v>656</v>
      </c>
      <c r="D4" s="166" t="s">
        <v>658</v>
      </c>
    </row>
    <row r="5" spans="1:6" x14ac:dyDescent="0.35">
      <c r="A5" s="1" t="s">
        <v>659</v>
      </c>
      <c r="B5" s="1">
        <v>4</v>
      </c>
      <c r="C5" s="2" t="s">
        <v>796</v>
      </c>
    </row>
    <row r="6" spans="1:6" x14ac:dyDescent="0.35">
      <c r="A6" s="1" t="s">
        <v>684</v>
      </c>
      <c r="B6" s="1">
        <v>3</v>
      </c>
      <c r="C6" s="2" t="s">
        <v>685</v>
      </c>
    </row>
  </sheetData>
  <pageMargins left="0.7" right="0.7" top="0.75" bottom="0.75" header="0.3" footer="0.3"/>
  <ignoredErrors>
    <ignoredError sqref="D4"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B48" sqref="B48"/>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821</v>
      </c>
      <c r="B4" t="s">
        <v>822</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532</v>
      </c>
      <c r="B7" t="s">
        <v>531</v>
      </c>
      <c r="C7" t="s">
        <v>156</v>
      </c>
      <c r="D7" s="1">
        <f>COUNTIF(Skills!E:E,A7) + COUNTIF(Skills!I:I,A7) + COUNTIF(Skills!K:K,A7) + COUNTIF(Skills!M:M,A7) + COUNTIF(Skills!O:O,A7)</f>
        <v>0</v>
      </c>
    </row>
    <row r="8" spans="1:4" x14ac:dyDescent="0.35">
      <c r="A8" t="s">
        <v>211</v>
      </c>
      <c r="B8" t="s">
        <v>823</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516</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518</v>
      </c>
      <c r="B13" t="s">
        <v>519</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820</v>
      </c>
      <c r="C20" t="s">
        <v>163</v>
      </c>
      <c r="D20" s="1">
        <f>COUNTIF(Skills!E:E,A20) + COUNTIF(Skills!I:I,A20) + COUNTIF(Skills!K:K,A20) + COUNTIF(Skills!M:M,A20) + COUNTIF(Skills!O:O,A20)</f>
        <v>0</v>
      </c>
    </row>
    <row r="21" spans="1:4" x14ac:dyDescent="0.35">
      <c r="A21" t="s">
        <v>833</v>
      </c>
      <c r="B21" t="s">
        <v>834</v>
      </c>
      <c r="C21" t="s">
        <v>835</v>
      </c>
      <c r="D21" s="1">
        <f>COUNTIF(Skills!E:E,A21) + COUNTIF(Skills!I:I,A21) + COUNTIF(Skills!K:K,A21) + COUNTIF(Skills!M:M,A21) + COUNTIF(Skills!O:O,A21)</f>
        <v>1</v>
      </c>
    </row>
    <row r="22" spans="1:4" x14ac:dyDescent="0.35">
      <c r="A22" t="s">
        <v>42</v>
      </c>
      <c r="B22" t="s">
        <v>411</v>
      </c>
      <c r="C22" t="s">
        <v>156</v>
      </c>
      <c r="D22" s="1">
        <f>COUNTIF(Skills!E:E,A22) + COUNTIF(Skills!I:I,A22) + COUNTIF(Skills!K:K,A22) + COUNTIF(Skills!M:M,A22) + COUNTIF(Skills!O:O,A22)</f>
        <v>3</v>
      </c>
    </row>
    <row r="23" spans="1:4" x14ac:dyDescent="0.35">
      <c r="A23" t="s">
        <v>817</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582</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824</v>
      </c>
      <c r="B35" t="s">
        <v>826</v>
      </c>
      <c r="C35" t="s">
        <v>828</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819</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827</v>
      </c>
      <c r="B41" t="s">
        <v>825</v>
      </c>
      <c r="C41" t="s">
        <v>828</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517</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1P and 2P ideas</vt:lpstr>
      <vt:lpstr>Actions</vt:lpstr>
      <vt:lpstr>Fixers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2020-08-12T14:33:51Z</dcterms:modified>
</cp:coreProperties>
</file>