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8" yWindow="104" windowWidth="14801" windowHeight="8016"/>
  </bookViews>
  <sheets>
    <sheet name="Test Scenarios" sheetId="2" r:id="rId1"/>
    <sheet name="Boards" sheetId="1" r:id="rId2"/>
    <sheet name="Skill Roll Notes" sheetId="3" r:id="rId3"/>
  </sheets>
  <calcPr calcId="152511"/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2" i="2"/>
  <c r="M16" i="2"/>
  <c r="J16" i="2"/>
  <c r="P16" i="2" s="1"/>
  <c r="M15" i="2"/>
  <c r="M14" i="2"/>
  <c r="M13" i="2"/>
  <c r="M12" i="2"/>
  <c r="M11" i="2"/>
  <c r="M9" i="2"/>
  <c r="M10" i="2"/>
  <c r="J10" i="2"/>
  <c r="P10" i="2" s="1"/>
  <c r="J5" i="2"/>
  <c r="Q5" i="2" s="1"/>
  <c r="M5" i="2"/>
  <c r="M4" i="2"/>
  <c r="J4" i="2"/>
  <c r="Q4" i="2" s="1"/>
  <c r="M8" i="2"/>
  <c r="M7" i="2"/>
  <c r="J6" i="2"/>
  <c r="O6" i="2" s="1"/>
  <c r="F3" i="3"/>
  <c r="F4" i="3"/>
  <c r="M3" i="2"/>
  <c r="M2" i="2"/>
  <c r="J7" i="2"/>
  <c r="O7" i="2" s="1"/>
  <c r="J8" i="2"/>
  <c r="J9" i="2"/>
  <c r="J11" i="2"/>
  <c r="Q11" i="2" s="1"/>
  <c r="J12" i="2"/>
  <c r="J13" i="2"/>
  <c r="O13" i="2" s="1"/>
  <c r="J14" i="2"/>
  <c r="O14" i="2" s="1"/>
  <c r="J15" i="2"/>
  <c r="J3" i="2"/>
  <c r="Q3" i="2" s="1"/>
  <c r="J2" i="2"/>
  <c r="O2" i="2" s="1"/>
  <c r="O10" i="2" l="1"/>
  <c r="O16" i="2"/>
  <c r="Q16" i="2"/>
  <c r="O15" i="2"/>
  <c r="Q13" i="2"/>
  <c r="O12" i="2"/>
  <c r="P14" i="2"/>
  <c r="Q14" i="2"/>
  <c r="P13" i="2"/>
  <c r="P12" i="2"/>
  <c r="Q12" i="2"/>
  <c r="O11" i="2"/>
  <c r="Q10" i="2"/>
  <c r="P5" i="2"/>
  <c r="O5" i="2"/>
  <c r="P4" i="2"/>
  <c r="O4" i="2"/>
  <c r="O9" i="2"/>
  <c r="O8" i="2"/>
  <c r="P8" i="2"/>
  <c r="Q8" i="2"/>
  <c r="P7" i="2"/>
  <c r="Q7" i="2"/>
  <c r="P6" i="2"/>
  <c r="Q6" i="2"/>
  <c r="P15" i="2"/>
  <c r="P9" i="2"/>
  <c r="Q15" i="2"/>
  <c r="Q9" i="2"/>
  <c r="P11" i="2"/>
  <c r="P3" i="2"/>
  <c r="Q2" i="2"/>
  <c r="P2" i="2"/>
  <c r="O3" i="2"/>
</calcChain>
</file>

<file path=xl/sharedStrings.xml><?xml version="1.0" encoding="utf-8"?>
<sst xmlns="http://schemas.openxmlformats.org/spreadsheetml/2006/main" count="168" uniqueCount="56">
  <si>
    <t>Test Board Name</t>
  </si>
  <si>
    <t>Two Options</t>
  </si>
  <si>
    <t>Description</t>
  </si>
  <si>
    <t>Blank, then blank, then two security parallel, then a blank on the other side. Goal is to get from one side to the other.</t>
  </si>
  <si>
    <t>Board</t>
  </si>
  <si>
    <t>One Option</t>
  </si>
  <si>
    <t>Blank, then blank, then security tile, then blank - all in one line. Goal is to get from one side to the other.</t>
  </si>
  <si>
    <t>Lock</t>
  </si>
  <si>
    <t>Guard</t>
  </si>
  <si>
    <t>Camera</t>
  </si>
  <si>
    <t>Character</t>
  </si>
  <si>
    <t>Notes</t>
  </si>
  <si>
    <t>Skill</t>
  </si>
  <si>
    <t>Smash 'n' Grab</t>
  </si>
  <si>
    <t>Yank Wires</t>
  </si>
  <si>
    <t>Noise Cost</t>
  </si>
  <si>
    <t>Turns</t>
  </si>
  <si>
    <t>Alert Cost</t>
  </si>
  <si>
    <t>Action 1</t>
  </si>
  <si>
    <t>Action 2</t>
  </si>
  <si>
    <t>Angry Locksmith</t>
  </si>
  <si>
    <t>Walk</t>
  </si>
  <si>
    <t>Pick</t>
  </si>
  <si>
    <t>Action 3</t>
  </si>
  <si>
    <t>Action 4</t>
  </si>
  <si>
    <t>Sprint</t>
  </si>
  <si>
    <t>Examine</t>
  </si>
  <si>
    <t>Net Idea Cost / Turn</t>
  </si>
  <si>
    <t>Noise/Turn</t>
  </si>
  <si>
    <t>Alert/Turn</t>
  </si>
  <si>
    <t>Net Ideas</t>
  </si>
  <si>
    <t>Cautious</t>
  </si>
  <si>
    <t>Cautious. Reveal didn't matter.</t>
  </si>
  <si>
    <t>Aggressive, lucky with no reveal</t>
  </si>
  <si>
    <t>When</t>
  </si>
  <si>
    <t>options</t>
  </si>
  <si>
    <t>it costs on average</t>
  </si>
  <si>
    <t>anywhere</t>
  </si>
  <si>
    <t>ideas</t>
  </si>
  <si>
    <t>opposite</t>
  </si>
  <si>
    <t>Punch</t>
  </si>
  <si>
    <t>Super aggressive, lucky with no reveal</t>
  </si>
  <si>
    <t>Smash</t>
  </si>
  <si>
    <t>Aggressive, unlucky</t>
  </si>
  <si>
    <t>Security</t>
  </si>
  <si>
    <t>Observe</t>
  </si>
  <si>
    <t>Cautious, with reveal</t>
  </si>
  <si>
    <t>Aggressive. Auto-reveal</t>
  </si>
  <si>
    <t>Auto-reveal</t>
  </si>
  <si>
    <t>Cautious, auto-reveal</t>
  </si>
  <si>
    <t>Lucky aggressive</t>
  </si>
  <si>
    <t>Unlucky aggressive</t>
  </si>
  <si>
    <t>Cautious, reveal first</t>
  </si>
  <si>
    <t>Run thru (super!) aggressive</t>
  </si>
  <si>
    <t>3P Alerts/Turn</t>
  </si>
  <si>
    <t>4P Alerts/Turn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</si>
</sst>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topLeftCell="F1" workbookViewId="0">
      <selection activeCell="S16" sqref="S16"/>
    </sheetView>
  </sheetViews>
  <sheetFormatPr defaultRowHeight="14.85" x14ac:dyDescent="0.25"/>
  <cols>
    <col min="1" max="1" width="11.28515625" style="4" bestFit="1" customWidth="1"/>
    <col min="2" max="2" width="8.140625" style="4" bestFit="1" customWidth="1"/>
    <col min="3" max="3" width="15.5703125" style="4" bestFit="1" customWidth="1"/>
    <col min="4" max="4" width="13.85546875" style="4" bestFit="1" customWidth="1"/>
    <col min="5" max="5" width="10.7109375" style="4" bestFit="1" customWidth="1"/>
    <col min="6" max="6" width="8.5703125" style="4" bestFit="1" customWidth="1"/>
    <col min="7" max="7" width="8.140625" style="4" bestFit="1" customWidth="1"/>
    <col min="8" max="8" width="8.5703125" style="4" bestFit="1" customWidth="1"/>
    <col min="9" max="9" width="8.140625" style="4" bestFit="1" customWidth="1"/>
    <col min="10" max="10" width="5.85546875" style="4" bestFit="1" customWidth="1"/>
    <col min="11" max="11" width="10.42578125" style="4" bestFit="1" customWidth="1"/>
    <col min="12" max="12" width="9.7109375" style="4" bestFit="1" customWidth="1"/>
    <col min="13" max="13" width="9.42578125" style="8" bestFit="1" customWidth="1"/>
    <col min="14" max="14" width="35.42578125" style="6" bestFit="1" customWidth="1"/>
    <col min="15" max="15" width="18.85546875" style="8" bestFit="1" customWidth="1"/>
    <col min="16" max="16" width="12" style="8" bestFit="1" customWidth="1"/>
    <col min="17" max="17" width="10.28515625" style="8" bestFit="1" customWidth="1"/>
    <col min="18" max="19" width="13.85546875" style="4" bestFit="1" customWidth="1"/>
    <col min="20" max="16384" width="9.140625" style="4"/>
  </cols>
  <sheetData>
    <row r="1" spans="1:19" s="3" customFormat="1" x14ac:dyDescent="0.25">
      <c r="A1" s="3" t="s">
        <v>4</v>
      </c>
      <c r="B1" s="3" t="s">
        <v>44</v>
      </c>
      <c r="C1" s="3" t="s">
        <v>10</v>
      </c>
      <c r="D1" s="3" t="s">
        <v>12</v>
      </c>
      <c r="E1" s="3" t="s">
        <v>12</v>
      </c>
      <c r="F1" s="3" t="s">
        <v>18</v>
      </c>
      <c r="G1" s="3" t="s">
        <v>19</v>
      </c>
      <c r="H1" s="3" t="s">
        <v>23</v>
      </c>
      <c r="I1" s="3" t="s">
        <v>24</v>
      </c>
      <c r="J1" s="3" t="s">
        <v>16</v>
      </c>
      <c r="K1" s="3" t="s">
        <v>15</v>
      </c>
      <c r="L1" s="3" t="s">
        <v>17</v>
      </c>
      <c r="M1" s="7" t="s">
        <v>30</v>
      </c>
      <c r="N1" s="5" t="s">
        <v>11</v>
      </c>
      <c r="O1" s="7" t="s">
        <v>27</v>
      </c>
      <c r="P1" s="7" t="s">
        <v>28</v>
      </c>
      <c r="Q1" s="7" t="s">
        <v>29</v>
      </c>
      <c r="R1" s="3" t="s">
        <v>55</v>
      </c>
      <c r="S1" s="3" t="s">
        <v>54</v>
      </c>
    </row>
    <row r="2" spans="1:19" x14ac:dyDescent="0.25">
      <c r="A2" s="4" t="s">
        <v>5</v>
      </c>
      <c r="B2" s="4" t="s">
        <v>7</v>
      </c>
      <c r="C2" s="4" t="s">
        <v>20</v>
      </c>
      <c r="D2" s="4" t="s">
        <v>13</v>
      </c>
      <c r="E2" s="4" t="s">
        <v>14</v>
      </c>
      <c r="F2" s="4" t="s">
        <v>21</v>
      </c>
      <c r="G2" s="4" t="s">
        <v>22</v>
      </c>
      <c r="H2" s="4" t="s">
        <v>25</v>
      </c>
      <c r="J2" s="4">
        <f>COUNTA(F2:I2)</f>
        <v>3</v>
      </c>
      <c r="K2" s="4">
        <v>4</v>
      </c>
      <c r="L2" s="4">
        <v>0</v>
      </c>
      <c r="M2" s="8">
        <f>-1+-8/6</f>
        <v>-2.333333333333333</v>
      </c>
      <c r="N2" s="6" t="s">
        <v>47</v>
      </c>
      <c r="O2" s="8">
        <f>IF(J2&gt;0,M2/J2,"")</f>
        <v>-0.77777777777777768</v>
      </c>
      <c r="P2" s="8">
        <f>IF(J2&gt;0,K2/J2,"")</f>
        <v>1.3333333333333333</v>
      </c>
      <c r="Q2" s="9">
        <f>IF(J2&gt;0,L2/J2,"")</f>
        <v>0</v>
      </c>
      <c r="R2" s="8">
        <f>19/36*P2+Q2</f>
        <v>0.70370370370370372</v>
      </c>
      <c r="S2" s="8">
        <f>20/42*P2+Q2</f>
        <v>0.63492063492063489</v>
      </c>
    </row>
    <row r="3" spans="1:19" x14ac:dyDescent="0.25">
      <c r="A3" s="4" t="s">
        <v>5</v>
      </c>
      <c r="B3" s="4" t="s">
        <v>7</v>
      </c>
      <c r="C3" s="4" t="s">
        <v>20</v>
      </c>
      <c r="D3" s="4" t="s">
        <v>13</v>
      </c>
      <c r="E3" s="4" t="s">
        <v>14</v>
      </c>
      <c r="F3" s="4" t="s">
        <v>26</v>
      </c>
      <c r="G3" s="4" t="s">
        <v>21</v>
      </c>
      <c r="H3" s="4" t="s">
        <v>22</v>
      </c>
      <c r="I3" s="4" t="s">
        <v>21</v>
      </c>
      <c r="J3" s="4">
        <f>COUNTA(F3:I3)</f>
        <v>4</v>
      </c>
      <c r="K3" s="4">
        <v>4</v>
      </c>
      <c r="L3" s="4">
        <v>0</v>
      </c>
      <c r="M3" s="8">
        <f>3+-1</f>
        <v>2</v>
      </c>
      <c r="N3" s="6" t="s">
        <v>32</v>
      </c>
      <c r="O3" s="8">
        <f t="shared" ref="O3:O15" si="0">IF(J3&gt;0,M3/J3,"")</f>
        <v>0.5</v>
      </c>
      <c r="P3" s="8">
        <f t="shared" ref="P3:P15" si="1">IF(J3&gt;0,K3/J3,"")</f>
        <v>1</v>
      </c>
      <c r="Q3" s="10">
        <f t="shared" ref="Q3:Q15" si="2">IF(J3&gt;0,L3/J3,"")</f>
        <v>0</v>
      </c>
      <c r="R3" s="8">
        <f t="shared" ref="R3:R16" si="3">19/36*P3+Q3</f>
        <v>0.52777777777777779</v>
      </c>
      <c r="S3" s="8">
        <f t="shared" ref="S3:S16" si="4">20/42*P3+Q3</f>
        <v>0.47619047619047616</v>
      </c>
    </row>
    <row r="4" spans="1:19" x14ac:dyDescent="0.25">
      <c r="A4" s="4" t="s">
        <v>5</v>
      </c>
      <c r="B4" s="4" t="s">
        <v>7</v>
      </c>
      <c r="C4" s="4" t="s">
        <v>20</v>
      </c>
      <c r="D4" s="4" t="s">
        <v>13</v>
      </c>
      <c r="E4" s="4" t="s">
        <v>14</v>
      </c>
      <c r="F4" s="4" t="s">
        <v>45</v>
      </c>
      <c r="G4" s="4" t="s">
        <v>22</v>
      </c>
      <c r="H4" s="4" t="s">
        <v>21</v>
      </c>
      <c r="I4" s="4" t="s">
        <v>21</v>
      </c>
      <c r="J4" s="4">
        <f>COUNTA(F4:I4)</f>
        <v>4</v>
      </c>
      <c r="K4" s="4">
        <v>5</v>
      </c>
      <c r="L4" s="4">
        <v>0</v>
      </c>
      <c r="M4" s="8">
        <f>-8/6+1</f>
        <v>-0.33333333333333326</v>
      </c>
      <c r="N4" s="6" t="s">
        <v>46</v>
      </c>
      <c r="O4" s="8">
        <f t="shared" ref="O4" si="5">IF(J4&gt;0,M4/J4,"")</f>
        <v>-8.3333333333333315E-2</v>
      </c>
      <c r="P4" s="8">
        <f t="shared" ref="P4" si="6">IF(J4&gt;0,K4/J4,"")</f>
        <v>1.25</v>
      </c>
      <c r="Q4" s="10">
        <f t="shared" ref="Q4" si="7">IF(J4&gt;0,L4/J4,"")</f>
        <v>0</v>
      </c>
      <c r="R4" s="8">
        <f t="shared" si="3"/>
        <v>0.65972222222222221</v>
      </c>
      <c r="S4" s="8">
        <f t="shared" si="4"/>
        <v>0.59523809523809523</v>
      </c>
    </row>
    <row r="5" spans="1:19" x14ac:dyDescent="0.25">
      <c r="A5" s="4" t="s">
        <v>5</v>
      </c>
      <c r="B5" s="4" t="s">
        <v>7</v>
      </c>
      <c r="C5" s="4" t="s">
        <v>20</v>
      </c>
      <c r="D5" s="4" t="s">
        <v>13</v>
      </c>
      <c r="E5" s="4" t="s">
        <v>14</v>
      </c>
      <c r="F5" s="4" t="s">
        <v>45</v>
      </c>
      <c r="G5" s="4" t="s">
        <v>22</v>
      </c>
      <c r="H5" s="4" t="s">
        <v>26</v>
      </c>
      <c r="J5" s="4">
        <f>COUNTA(F5:I5)</f>
        <v>3</v>
      </c>
      <c r="K5" s="4">
        <v>5</v>
      </c>
      <c r="L5" s="4">
        <v>0</v>
      </c>
      <c r="M5" s="8">
        <f>-8/6+1</f>
        <v>-0.33333333333333326</v>
      </c>
      <c r="N5" s="6" t="s">
        <v>46</v>
      </c>
      <c r="O5" s="8">
        <f t="shared" ref="O5" si="8">IF(J5&gt;0,M5/J5,"")</f>
        <v>-0.11111111111111109</v>
      </c>
      <c r="P5" s="8">
        <f t="shared" ref="P5" si="9">IF(J5&gt;0,K5/J5,"")</f>
        <v>1.6666666666666667</v>
      </c>
      <c r="Q5" s="10">
        <f t="shared" ref="Q5" si="10">IF(J5&gt;0,L5/J5,"")</f>
        <v>0</v>
      </c>
      <c r="R5" s="8">
        <f t="shared" si="3"/>
        <v>0.87962962962962965</v>
      </c>
      <c r="S5" s="8">
        <f t="shared" si="4"/>
        <v>0.79365079365079361</v>
      </c>
    </row>
    <row r="6" spans="1:19" x14ac:dyDescent="0.25">
      <c r="A6" s="4" t="s">
        <v>5</v>
      </c>
      <c r="B6" s="4" t="s">
        <v>8</v>
      </c>
      <c r="C6" s="4" t="s">
        <v>20</v>
      </c>
      <c r="D6" s="4" t="s">
        <v>13</v>
      </c>
      <c r="E6" s="4" t="s">
        <v>14</v>
      </c>
      <c r="F6" s="4" t="s">
        <v>40</v>
      </c>
      <c r="G6" s="4" t="s">
        <v>21</v>
      </c>
      <c r="H6" s="4" t="s">
        <v>21</v>
      </c>
      <c r="J6" s="4">
        <f>COUNTA(F6:I6)</f>
        <v>3</v>
      </c>
      <c r="K6" s="4">
        <v>4</v>
      </c>
      <c r="L6" s="4">
        <v>0</v>
      </c>
      <c r="M6" s="8">
        <v>-0.66666666666666663</v>
      </c>
      <c r="N6" s="6" t="s">
        <v>33</v>
      </c>
      <c r="O6" s="8">
        <f t="shared" si="0"/>
        <v>-0.22222222222222221</v>
      </c>
      <c r="P6" s="8">
        <f t="shared" si="1"/>
        <v>1.3333333333333333</v>
      </c>
      <c r="Q6" s="10">
        <f t="shared" si="2"/>
        <v>0</v>
      </c>
      <c r="R6" s="8">
        <f t="shared" si="3"/>
        <v>0.70370370370370372</v>
      </c>
      <c r="S6" s="8">
        <f t="shared" si="4"/>
        <v>0.63492063492063489</v>
      </c>
    </row>
    <row r="7" spans="1:19" x14ac:dyDescent="0.25">
      <c r="A7" s="4" t="s">
        <v>5</v>
      </c>
      <c r="B7" s="4" t="s">
        <v>8</v>
      </c>
      <c r="C7" s="4" t="s">
        <v>20</v>
      </c>
      <c r="D7" s="4" t="s">
        <v>13</v>
      </c>
      <c r="E7" s="4" t="s">
        <v>14</v>
      </c>
      <c r="F7" s="4" t="s">
        <v>40</v>
      </c>
      <c r="G7" s="4" t="s">
        <v>25</v>
      </c>
      <c r="J7" s="4">
        <f>COUNTA(F7:I7)</f>
        <v>2</v>
      </c>
      <c r="K7" s="4">
        <v>4</v>
      </c>
      <c r="L7" s="4">
        <v>0</v>
      </c>
      <c r="M7" s="8">
        <f>-2/3-8/6</f>
        <v>-2</v>
      </c>
      <c r="N7" s="6" t="s">
        <v>41</v>
      </c>
      <c r="O7" s="8">
        <f t="shared" si="0"/>
        <v>-1</v>
      </c>
      <c r="P7" s="8">
        <f t="shared" si="1"/>
        <v>2</v>
      </c>
      <c r="Q7" s="10">
        <f t="shared" si="2"/>
        <v>0</v>
      </c>
      <c r="R7" s="8">
        <f t="shared" si="3"/>
        <v>1.0555555555555556</v>
      </c>
      <c r="S7" s="8">
        <f t="shared" si="4"/>
        <v>0.95238095238095233</v>
      </c>
    </row>
    <row r="8" spans="1:19" x14ac:dyDescent="0.25">
      <c r="A8" s="4" t="s">
        <v>5</v>
      </c>
      <c r="B8" s="4" t="s">
        <v>8</v>
      </c>
      <c r="C8" s="4" t="s">
        <v>20</v>
      </c>
      <c r="D8" s="4" t="s">
        <v>13</v>
      </c>
      <c r="E8" s="4" t="s">
        <v>14</v>
      </c>
      <c r="F8" s="4" t="s">
        <v>42</v>
      </c>
      <c r="G8" s="4" t="s">
        <v>22</v>
      </c>
      <c r="H8" s="4" t="s">
        <v>21</v>
      </c>
      <c r="J8" s="4">
        <f>COUNTA(F8:I8)</f>
        <v>3</v>
      </c>
      <c r="K8" s="4">
        <v>5</v>
      </c>
      <c r="L8" s="4">
        <v>0</v>
      </c>
      <c r="M8" s="8">
        <f>-2/3-1</f>
        <v>-1.6666666666666665</v>
      </c>
      <c r="N8" s="6" t="s">
        <v>43</v>
      </c>
      <c r="O8" s="8">
        <f t="shared" si="0"/>
        <v>-0.55555555555555547</v>
      </c>
      <c r="P8" s="8">
        <f t="shared" si="1"/>
        <v>1.6666666666666667</v>
      </c>
      <c r="Q8" s="10">
        <f t="shared" si="2"/>
        <v>0</v>
      </c>
      <c r="R8" s="8">
        <f t="shared" si="3"/>
        <v>0.87962962962962965</v>
      </c>
      <c r="S8" s="8">
        <f t="shared" si="4"/>
        <v>0.79365079365079361</v>
      </c>
    </row>
    <row r="9" spans="1:19" x14ac:dyDescent="0.25">
      <c r="A9" s="4" t="s">
        <v>5</v>
      </c>
      <c r="B9" s="4" t="s">
        <v>8</v>
      </c>
      <c r="C9" s="4" t="s">
        <v>20</v>
      </c>
      <c r="D9" s="4" t="s">
        <v>13</v>
      </c>
      <c r="E9" s="4" t="s">
        <v>14</v>
      </c>
      <c r="F9" s="4" t="s">
        <v>45</v>
      </c>
      <c r="G9" s="4" t="s">
        <v>40</v>
      </c>
      <c r="H9" s="4" t="s">
        <v>21</v>
      </c>
      <c r="I9" s="4" t="s">
        <v>21</v>
      </c>
      <c r="J9" s="4">
        <f>COUNTA(F9:I9)</f>
        <v>4</v>
      </c>
      <c r="K9" s="4">
        <v>5</v>
      </c>
      <c r="L9" s="4">
        <v>0</v>
      </c>
      <c r="M9" s="8">
        <f>-8/6+1</f>
        <v>-0.33333333333333326</v>
      </c>
      <c r="N9" s="6" t="s">
        <v>31</v>
      </c>
      <c r="O9" s="8">
        <f t="shared" si="0"/>
        <v>-8.3333333333333315E-2</v>
      </c>
      <c r="P9" s="8">
        <f t="shared" si="1"/>
        <v>1.25</v>
      </c>
      <c r="Q9" s="10">
        <f t="shared" si="2"/>
        <v>0</v>
      </c>
      <c r="R9" s="8">
        <f t="shared" si="3"/>
        <v>0.65972222222222221</v>
      </c>
      <c r="S9" s="8">
        <f t="shared" si="4"/>
        <v>0.59523809523809523</v>
      </c>
    </row>
    <row r="10" spans="1:19" x14ac:dyDescent="0.25">
      <c r="A10" s="4" t="s">
        <v>5</v>
      </c>
      <c r="B10" s="4" t="s">
        <v>8</v>
      </c>
      <c r="C10" s="4" t="s">
        <v>20</v>
      </c>
      <c r="D10" s="4" t="s">
        <v>13</v>
      </c>
      <c r="E10" s="4" t="s">
        <v>14</v>
      </c>
      <c r="F10" s="4" t="s">
        <v>21</v>
      </c>
      <c r="G10" s="4" t="s">
        <v>40</v>
      </c>
      <c r="H10" s="4" t="s">
        <v>21</v>
      </c>
      <c r="J10" s="4">
        <f>COUNTA(F10:I10)</f>
        <v>3</v>
      </c>
      <c r="K10" s="4">
        <v>4</v>
      </c>
      <c r="L10" s="4">
        <v>0</v>
      </c>
      <c r="M10" s="8">
        <f>-8/6</f>
        <v>-1.3333333333333333</v>
      </c>
      <c r="N10" s="6" t="s">
        <v>31</v>
      </c>
      <c r="O10" s="8">
        <f t="shared" ref="O10" si="11">IF(J10&gt;0,M10/J10,"")</f>
        <v>-0.44444444444444442</v>
      </c>
      <c r="P10" s="8">
        <f t="shared" ref="P10" si="12">IF(J10&gt;0,K10/J10,"")</f>
        <v>1.3333333333333333</v>
      </c>
      <c r="Q10" s="10">
        <f t="shared" ref="Q10" si="13">IF(J10&gt;0,L10/J10,"")</f>
        <v>0</v>
      </c>
      <c r="R10" s="8">
        <f t="shared" si="3"/>
        <v>0.70370370370370372</v>
      </c>
      <c r="S10" s="8">
        <f t="shared" si="4"/>
        <v>0.63492063492063489</v>
      </c>
    </row>
    <row r="11" spans="1:19" x14ac:dyDescent="0.25">
      <c r="A11" s="4" t="s">
        <v>5</v>
      </c>
      <c r="B11" s="4" t="s">
        <v>9</v>
      </c>
      <c r="C11" s="4" t="s">
        <v>20</v>
      </c>
      <c r="D11" s="4" t="s">
        <v>13</v>
      </c>
      <c r="E11" s="4" t="s">
        <v>14</v>
      </c>
      <c r="F11" s="4" t="s">
        <v>21</v>
      </c>
      <c r="G11" s="4" t="s">
        <v>42</v>
      </c>
      <c r="H11" s="4" t="s">
        <v>21</v>
      </c>
      <c r="J11" s="4">
        <f>COUNTA(F11:I11)</f>
        <v>3</v>
      </c>
      <c r="K11" s="4">
        <v>4</v>
      </c>
      <c r="L11" s="4">
        <v>0</v>
      </c>
      <c r="M11" s="8">
        <f>-1/6</f>
        <v>-0.16666666666666666</v>
      </c>
      <c r="N11" s="6" t="s">
        <v>48</v>
      </c>
      <c r="O11" s="8">
        <f t="shared" si="0"/>
        <v>-5.5555555555555552E-2</v>
      </c>
      <c r="P11" s="8">
        <f t="shared" si="1"/>
        <v>1.3333333333333333</v>
      </c>
      <c r="Q11" s="10">
        <f t="shared" si="2"/>
        <v>0</v>
      </c>
      <c r="R11" s="8">
        <f t="shared" si="3"/>
        <v>0.70370370370370372</v>
      </c>
      <c r="S11" s="8">
        <f t="shared" si="4"/>
        <v>0.63492063492063489</v>
      </c>
    </row>
    <row r="12" spans="1:19" x14ac:dyDescent="0.25">
      <c r="A12" s="4" t="s">
        <v>5</v>
      </c>
      <c r="B12" s="4" t="s">
        <v>9</v>
      </c>
      <c r="C12" s="4" t="s">
        <v>20</v>
      </c>
      <c r="D12" s="4" t="s">
        <v>13</v>
      </c>
      <c r="E12" s="4" t="s">
        <v>14</v>
      </c>
      <c r="F12" s="4" t="s">
        <v>26</v>
      </c>
      <c r="G12" s="4" t="s">
        <v>21</v>
      </c>
      <c r="H12" s="4" t="s">
        <v>42</v>
      </c>
      <c r="I12" s="4" t="s">
        <v>21</v>
      </c>
      <c r="J12" s="4">
        <f>COUNTA(F12:I12)</f>
        <v>4</v>
      </c>
      <c r="K12" s="4">
        <v>5</v>
      </c>
      <c r="L12" s="4">
        <v>0</v>
      </c>
      <c r="M12" s="8">
        <f>3-1/6</f>
        <v>2.8333333333333335</v>
      </c>
      <c r="N12" s="6" t="s">
        <v>49</v>
      </c>
      <c r="O12" s="8">
        <f t="shared" si="0"/>
        <v>0.70833333333333337</v>
      </c>
      <c r="P12" s="8">
        <f t="shared" si="1"/>
        <v>1.25</v>
      </c>
      <c r="Q12" s="10">
        <f t="shared" si="2"/>
        <v>0</v>
      </c>
      <c r="R12" s="8">
        <f t="shared" si="3"/>
        <v>0.65972222222222221</v>
      </c>
      <c r="S12" s="8">
        <f t="shared" si="4"/>
        <v>0.59523809523809523</v>
      </c>
    </row>
    <row r="13" spans="1:19" x14ac:dyDescent="0.25">
      <c r="A13" s="4" t="s">
        <v>5</v>
      </c>
      <c r="B13" s="4" t="s">
        <v>9</v>
      </c>
      <c r="C13" s="4" t="s">
        <v>20</v>
      </c>
      <c r="D13" s="4" t="s">
        <v>13</v>
      </c>
      <c r="E13" s="4" t="s">
        <v>14</v>
      </c>
      <c r="F13" s="4" t="s">
        <v>45</v>
      </c>
      <c r="G13" s="4" t="s">
        <v>42</v>
      </c>
      <c r="H13" s="4" t="s">
        <v>21</v>
      </c>
      <c r="I13" s="4" t="s">
        <v>21</v>
      </c>
      <c r="J13" s="4">
        <f>COUNTA(F13:I13)</f>
        <v>4</v>
      </c>
      <c r="K13" s="4">
        <v>5</v>
      </c>
      <c r="L13" s="4">
        <v>0</v>
      </c>
      <c r="M13" s="8">
        <f>1-1/6</f>
        <v>0.83333333333333337</v>
      </c>
      <c r="N13" s="6" t="s">
        <v>52</v>
      </c>
      <c r="O13" s="8">
        <f t="shared" si="0"/>
        <v>0.20833333333333334</v>
      </c>
      <c r="P13" s="8">
        <f t="shared" si="1"/>
        <v>1.25</v>
      </c>
      <c r="Q13" s="10">
        <f t="shared" si="2"/>
        <v>0</v>
      </c>
      <c r="R13" s="8">
        <f t="shared" si="3"/>
        <v>0.65972222222222221</v>
      </c>
      <c r="S13" s="8">
        <f t="shared" si="4"/>
        <v>0.59523809523809523</v>
      </c>
    </row>
    <row r="14" spans="1:19" x14ac:dyDescent="0.25">
      <c r="A14" s="4" t="s">
        <v>5</v>
      </c>
      <c r="B14" s="4" t="s">
        <v>9</v>
      </c>
      <c r="C14" s="4" t="s">
        <v>20</v>
      </c>
      <c r="D14" s="4" t="s">
        <v>13</v>
      </c>
      <c r="E14" s="4" t="s">
        <v>14</v>
      </c>
      <c r="F14" s="4" t="s">
        <v>42</v>
      </c>
      <c r="G14" s="4" t="s">
        <v>21</v>
      </c>
      <c r="H14" s="4" t="s">
        <v>21</v>
      </c>
      <c r="J14" s="4">
        <f>COUNTA(F14:I14)</f>
        <v>3</v>
      </c>
      <c r="K14" s="4">
        <v>4</v>
      </c>
      <c r="L14" s="4">
        <v>0</v>
      </c>
      <c r="M14" s="8">
        <f>-1/6</f>
        <v>-0.16666666666666666</v>
      </c>
      <c r="N14" s="6" t="s">
        <v>50</v>
      </c>
      <c r="O14" s="8">
        <f t="shared" si="0"/>
        <v>-5.5555555555555552E-2</v>
      </c>
      <c r="P14" s="8">
        <f t="shared" si="1"/>
        <v>1.3333333333333333</v>
      </c>
      <c r="Q14" s="10">
        <f t="shared" si="2"/>
        <v>0</v>
      </c>
      <c r="R14" s="8">
        <f t="shared" si="3"/>
        <v>0.70370370370370372</v>
      </c>
      <c r="S14" s="8">
        <f t="shared" si="4"/>
        <v>0.63492063492063489</v>
      </c>
    </row>
    <row r="15" spans="1:19" x14ac:dyDescent="0.25">
      <c r="A15" s="4" t="s">
        <v>5</v>
      </c>
      <c r="B15" s="4" t="s">
        <v>9</v>
      </c>
      <c r="C15" s="4" t="s">
        <v>20</v>
      </c>
      <c r="D15" s="4" t="s">
        <v>13</v>
      </c>
      <c r="E15" s="4" t="s">
        <v>14</v>
      </c>
      <c r="F15" s="4" t="s">
        <v>40</v>
      </c>
      <c r="G15" s="4" t="s">
        <v>42</v>
      </c>
      <c r="H15" s="4" t="s">
        <v>21</v>
      </c>
      <c r="J15" s="4">
        <f>COUNTA(F15:I15)</f>
        <v>3</v>
      </c>
      <c r="K15" s="4">
        <v>5</v>
      </c>
      <c r="L15" s="4">
        <v>0</v>
      </c>
      <c r="M15" s="8">
        <f>-1/6-8/6</f>
        <v>-1.5</v>
      </c>
      <c r="N15" s="6" t="s">
        <v>51</v>
      </c>
      <c r="O15" s="8">
        <f t="shared" si="0"/>
        <v>-0.5</v>
      </c>
      <c r="P15" s="8">
        <f t="shared" si="1"/>
        <v>1.6666666666666667</v>
      </c>
      <c r="Q15" s="10">
        <f t="shared" si="2"/>
        <v>0</v>
      </c>
      <c r="R15" s="8">
        <f t="shared" si="3"/>
        <v>0.87962962962962965</v>
      </c>
      <c r="S15" s="8">
        <f t="shared" si="4"/>
        <v>0.79365079365079361</v>
      </c>
    </row>
    <row r="16" spans="1:19" x14ac:dyDescent="0.25">
      <c r="A16" s="4" t="s">
        <v>5</v>
      </c>
      <c r="B16" s="4" t="s">
        <v>9</v>
      </c>
      <c r="C16" s="4" t="s">
        <v>20</v>
      </c>
      <c r="D16" s="4" t="s">
        <v>13</v>
      </c>
      <c r="E16" s="4" t="s">
        <v>14</v>
      </c>
      <c r="F16" s="4" t="s">
        <v>25</v>
      </c>
      <c r="J16" s="4">
        <f>COUNTA(F16:I16)</f>
        <v>1</v>
      </c>
      <c r="K16" s="4">
        <v>2</v>
      </c>
      <c r="L16" s="4">
        <v>1</v>
      </c>
      <c r="M16" s="8">
        <f>-8/6</f>
        <v>-1.3333333333333333</v>
      </c>
      <c r="N16" s="6" t="s">
        <v>53</v>
      </c>
      <c r="O16" s="8">
        <f t="shared" ref="O16" si="14">IF(J16&gt;0,M16/J16,"")</f>
        <v>-1.3333333333333333</v>
      </c>
      <c r="P16" s="8">
        <f t="shared" ref="P16" si="15">IF(J16&gt;0,K16/J16,"")</f>
        <v>2</v>
      </c>
      <c r="Q16" s="10">
        <f t="shared" ref="Q16" si="16">IF(J16&gt;0,L16/J16,"")</f>
        <v>1</v>
      </c>
      <c r="R16" s="8">
        <f t="shared" si="3"/>
        <v>2.0555555555555554</v>
      </c>
      <c r="S16" s="8">
        <f t="shared" si="4"/>
        <v>1.9523809523809523</v>
      </c>
    </row>
    <row r="17" spans="13:17" s="11" customFormat="1" x14ac:dyDescent="0.25">
      <c r="M17" s="9"/>
      <c r="N17" s="28"/>
      <c r="O17" s="9"/>
      <c r="P17" s="9"/>
      <c r="Q17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4.85" x14ac:dyDescent="0.25"/>
  <cols>
    <col min="1" max="1" width="16.140625" bestFit="1" customWidth="1"/>
  </cols>
  <sheetData>
    <row r="1" spans="1:2" s="1" customFormat="1" x14ac:dyDescent="0.25">
      <c r="A1" s="1" t="s">
        <v>0</v>
      </c>
      <c r="B1" s="1" t="s">
        <v>2</v>
      </c>
    </row>
    <row r="2" spans="1:2" s="2" customFormat="1" x14ac:dyDescent="0.25">
      <c r="A2" s="2" t="s">
        <v>5</v>
      </c>
      <c r="B2" s="2" t="s">
        <v>6</v>
      </c>
    </row>
    <row r="3" spans="1:2" x14ac:dyDescent="0.25">
      <c r="A3" t="s">
        <v>1</v>
      </c>
      <c r="B3" t="s">
        <v>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"/>
  <sheetViews>
    <sheetView workbookViewId="0">
      <selection activeCell="E3" sqref="E3:E5"/>
    </sheetView>
  </sheetViews>
  <sheetFormatPr defaultRowHeight="14.85" x14ac:dyDescent="0.25"/>
  <cols>
    <col min="2" max="2" width="9.140625" style="4"/>
    <col min="4" max="4" width="9.85546875" style="4" bestFit="1" customWidth="1"/>
    <col min="5" max="5" width="17.5703125" bestFit="1" customWidth="1"/>
    <col min="6" max="6" width="4.5703125" style="8" bestFit="1" customWidth="1"/>
    <col min="7" max="7" width="9.140625" style="21"/>
  </cols>
  <sheetData>
    <row r="3" spans="1:7" s="14" customFormat="1" x14ac:dyDescent="0.25">
      <c r="A3" s="12" t="s">
        <v>34</v>
      </c>
      <c r="B3" s="13">
        <v>1</v>
      </c>
      <c r="C3" s="12" t="s">
        <v>35</v>
      </c>
      <c r="D3" s="13" t="s">
        <v>37</v>
      </c>
      <c r="E3" s="12" t="s">
        <v>36</v>
      </c>
      <c r="F3" s="25">
        <f>(0+1+1+2+2+3)/6</f>
        <v>1.5</v>
      </c>
      <c r="G3" s="22"/>
    </row>
    <row r="4" spans="1:7" s="17" customFormat="1" x14ac:dyDescent="0.25">
      <c r="A4" s="15"/>
      <c r="B4" s="16">
        <v>2</v>
      </c>
      <c r="C4" s="15"/>
      <c r="D4" s="16" t="s">
        <v>39</v>
      </c>
      <c r="E4" s="15"/>
      <c r="F4" s="26">
        <f>(0+0+1+1+1+1)/6</f>
        <v>0.66666666666666663</v>
      </c>
      <c r="G4" s="23" t="s">
        <v>38</v>
      </c>
    </row>
    <row r="5" spans="1:7" s="20" customFormat="1" x14ac:dyDescent="0.25">
      <c r="A5" s="18"/>
      <c r="B5" s="19">
        <v>3</v>
      </c>
      <c r="C5" s="18"/>
      <c r="D5" s="19"/>
      <c r="E5" s="18"/>
      <c r="F5" s="27"/>
      <c r="G5" s="24"/>
    </row>
  </sheetData>
  <mergeCells count="3">
    <mergeCell ref="A3:A5"/>
    <mergeCell ref="C3:C5"/>
    <mergeCell ref="E3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Scenarios</vt:lpstr>
      <vt:lpstr>Boards</vt:lpstr>
      <vt:lpstr>Skill Roll 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2019-01-25T05:03:28Z</dcterms:modified>
</cp:coreProperties>
</file>