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4755" windowHeight="1875"/>
  </bookViews>
  <sheets>
    <sheet name="Deck" sheetId="1" r:id="rId1"/>
    <sheet name="Stats" sheetId="2" r:id="rId2"/>
  </sheets>
  <calcPr calcId="145621"/>
</workbook>
</file>

<file path=xl/calcChain.xml><?xml version="1.0" encoding="utf-8"?>
<calcChain xmlns="http://schemas.openxmlformats.org/spreadsheetml/2006/main">
  <c r="H3" i="2" l="1"/>
  <c r="I3" i="2"/>
  <c r="J3" i="2"/>
  <c r="H4" i="2"/>
  <c r="I4" i="2"/>
  <c r="J4" i="2"/>
  <c r="J2" i="2"/>
  <c r="I2" i="2"/>
  <c r="H2" i="2"/>
  <c r="B5" i="2"/>
  <c r="C5" i="2"/>
  <c r="B3" i="2"/>
  <c r="C3" i="2"/>
  <c r="B4" i="2"/>
  <c r="C4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C2" i="2"/>
  <c r="B2" i="2"/>
  <c r="K2" i="2" l="1"/>
  <c r="K4" i="2"/>
  <c r="K3" i="2"/>
</calcChain>
</file>

<file path=xl/sharedStrings.xml><?xml version="1.0" encoding="utf-8"?>
<sst xmlns="http://schemas.openxmlformats.org/spreadsheetml/2006/main" count="337" uniqueCount="187">
  <si>
    <t>Type</t>
  </si>
  <si>
    <t>Snark</t>
  </si>
  <si>
    <t>Bonus1</t>
  </si>
  <si>
    <t>Bonus2</t>
  </si>
  <si>
    <t>Description</t>
  </si>
  <si>
    <t>VP</t>
  </si>
  <si>
    <t>Resource</t>
  </si>
  <si>
    <t>Early Game</t>
  </si>
  <si>
    <t>Endgame</t>
  </si>
  <si>
    <t>Midgame</t>
  </si>
  <si>
    <t>Wood</t>
  </si>
  <si>
    <t>Qty</t>
  </si>
  <si>
    <t>Title</t>
  </si>
  <si>
    <t>Stone</t>
  </si>
  <si>
    <t>Sheep</t>
  </si>
  <si>
    <t>Cattle</t>
  </si>
  <si>
    <t>Vegetable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</si>
  <si>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</si>
  <si>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</si>
  <si>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</si>
  <si>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</si>
  <si>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</si>
  <si>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</si>
  <si>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</si>
  <si>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</si>
  <si>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</si>
  <si>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</si>
  <si>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The Easily-Disrupted Payoff</t>
  </si>
  <si>
    <t>This card favors those who have this deck memorized.</t>
  </si>
  <si>
    <t>The only thing better than VPs are VPs that spawned from the production of other VPs.</t>
  </si>
  <si>
    <t>Was it really worth it??</t>
  </si>
  <si>
    <t>The Suboptimal Strategy Payoff</t>
  </si>
  <si>
    <t>*</t>
  </si>
  <si>
    <t>Food</t>
  </si>
  <si>
    <t>Silk</t>
  </si>
  <si>
    <t>Wild Boar</t>
  </si>
  <si>
    <t>The Low-Risk Payoff</t>
  </si>
  <si>
    <t>The High-Risk Payoff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</si>
  <si>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</si>
  <si>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</si>
  <si>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</si>
  <si>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</si>
  <si>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</si>
  <si>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Military</t>
  </si>
  <si>
    <t>The Military Payoff</t>
  </si>
  <si>
    <t>You do not need to pay any required Stone for Buildings.</t>
  </si>
  <si>
    <t>Silk Market</t>
  </si>
  <si>
    <t>2 VPs for each Payoff you have placed.</t>
  </si>
  <si>
    <t>Clay Building</t>
  </si>
  <si>
    <t>2 VP for each Military, +2 additional VP if you end the game with the most military (ties don't count).</t>
  </si>
  <si>
    <t>The number of Glass you have in your hand squared plus the number of Silks you have.</t>
  </si>
  <si>
    <t>1 VP for each type of Resource.</t>
  </si>
  <si>
    <t>The Clay Building Building</t>
  </si>
  <si>
    <t>The Wood Building Building</t>
  </si>
  <si>
    <t>The Stone Building Building</t>
  </si>
  <si>
    <t>You do not need to pay any required Wood for Buildings</t>
  </si>
  <si>
    <t>You do not need to pay any required Clay for Buildings.</t>
  </si>
  <si>
    <t>The Military Building</t>
  </si>
  <si>
    <t>Seems like a lot now, but we have an epic endgame coming up.</t>
  </si>
  <si>
    <t>I REALLY hope nobody notices that I played this.</t>
  </si>
  <si>
    <t>This is to make you feel better about having unused stuff.</t>
  </si>
  <si>
    <t>See! I told you that card would pay off.</t>
  </si>
  <si>
    <t>1 VP for each Wood, Sheep, or Grain</t>
  </si>
  <si>
    <t>The Unexpected Payoff</t>
  </si>
  <si>
    <t>2 VPs for each Cattle, Vegetable</t>
  </si>
  <si>
    <t>Aggression does have its benefits.</t>
  </si>
  <si>
    <t>Sheep Breed!</t>
  </si>
  <si>
    <t>Cattle Breed!</t>
  </si>
  <si>
    <t>The Building Payoff Building</t>
  </si>
  <si>
    <t>Go ahead and take your next turn, this is gonna take me a moment.</t>
  </si>
  <si>
    <t>2 VP for each Building you've played</t>
  </si>
  <si>
    <t>The Grain Engine</t>
  </si>
  <si>
    <t>Playing this has the hidden advantage of making your opponents hate you.</t>
  </si>
  <si>
    <t>Requires3</t>
  </si>
  <si>
    <t>The Expensive Engine</t>
  </si>
  <si>
    <t>Free Food!</t>
  </si>
  <si>
    <t>You may also use this card for 1 Food</t>
  </si>
  <si>
    <t>More Veggies!</t>
  </si>
  <si>
    <t>You may also use this card for 2 Food</t>
  </si>
  <si>
    <t>More Grain!</t>
  </si>
  <si>
    <t>Moo.</t>
  </si>
  <si>
    <t>It's a safe bet that you'll find this useful.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</si>
  <si>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</si>
  <si>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</si>
  <si>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</si>
  <si>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</si>
  <si>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</si>
  <si>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Dude</t>
  </si>
  <si>
    <t>The Wildcard Resource</t>
  </si>
  <si>
    <t>Everyone just calls them pigs.</t>
  </si>
  <si>
    <t>Give one to each player. To trash this card, you must trash 3 Food.</t>
  </si>
  <si>
    <t>The Cattle Engine</t>
  </si>
  <si>
    <t>Wish this had come out sooner…</t>
  </si>
  <si>
    <t>The Artificial Need</t>
  </si>
  <si>
    <t>Blocker</t>
  </si>
  <si>
    <t>Or is it ore? Mountains? Rock? Definitely not clay.</t>
  </si>
  <si>
    <t>Good for more narrow situations.</t>
  </si>
  <si>
    <t>Don't base your entire strategy on this card.</t>
  </si>
  <si>
    <t>One move of the dude is a four-point swing. Don't ever forget about him.</t>
  </si>
  <si>
    <t>Sheep: the rabbits of farm animals.</t>
  </si>
  <si>
    <t>I won't tell you how we got this cow to breed by itself.</t>
  </si>
  <si>
    <t>You may substitute 1 Silk for any 1 Resource, any number of times.</t>
  </si>
  <si>
    <t>Really, it's just a coincidence that we happen to also be housed in a building. In fact, we built our own building. We did not need a building building building building building.</t>
  </si>
  <si>
    <t>Plus, you don't have to think about how to make your food!</t>
  </si>
  <si>
    <t>Does nothing now, but it will pay off later. The engine can wait.</t>
  </si>
  <si>
    <t>The Obligatory 3:1 Trader</t>
  </si>
  <si>
    <t xml:space="preserve">This is a garden, not some sort of weird patch that passively injects beta-Carotene into your skin. </t>
  </si>
  <si>
    <t>Grain: the best breeder of them all.</t>
  </si>
  <si>
    <t xml:space="preserve">You may use 1 Cattle for 2 Food, or 1 Cattle for any other Resource. </t>
  </si>
  <si>
    <t>I'm pretty sure this strategy worked for me at least once.</t>
  </si>
  <si>
    <t>It is by pure coincidence that we actually need stone for our building.</t>
  </si>
  <si>
    <t>It is by pure coincidence that we actually need Wood for our building.</t>
  </si>
  <si>
    <t>It is by pure coincidence that we actually need Clay for our building.</t>
  </si>
  <si>
    <t>Just don't miss your opportunity to use it.</t>
  </si>
  <si>
    <t>Be sure to take this from someone who has collected silk.</t>
  </si>
  <si>
    <t>Don't get all your VPs too early now.</t>
  </si>
  <si>
    <t>Just when you think you've pulled ahead, someone else will get a bigger building than this.</t>
  </si>
  <si>
    <t>Nice! Way to get some bigger points on the board.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</si>
  <si>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</si>
  <si>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</si>
  <si>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</si>
  <si>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</si>
  <si>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There are cards that use this. Don't worry.</t>
  </si>
  <si>
    <t>This strategy worked for me once. I think.</t>
  </si>
  <si>
    <t>What's better than one veggie? Two veggies and a VP.</t>
  </si>
  <si>
    <t>Kinda like the double-wood, only clay.</t>
  </si>
  <si>
    <t>The Coveted Starting Player</t>
  </si>
  <si>
    <t>Go first!</t>
  </si>
  <si>
    <t>Because just going around in a circle is not strategic enough.</t>
  </si>
  <si>
    <t>Cheap. Abundant. Necessary.</t>
  </si>
  <si>
    <t>The Inherently Valuable Resource</t>
  </si>
  <si>
    <t>8 VPs  if you have Starting Player at the end of the game. Once you play this card, you may not steal Starting Player.</t>
  </si>
  <si>
    <t>Engine</t>
  </si>
  <si>
    <t>You may use 1 Animal for any 1 Resource, any number of times.</t>
  </si>
  <si>
    <t>The Cheap Combo Building</t>
  </si>
  <si>
    <t>The Better Combo Building</t>
  </si>
  <si>
    <t>The Premium Building</t>
  </si>
  <si>
    <t>The Okay Building</t>
  </si>
  <si>
    <t>The Cheap Building</t>
  </si>
  <si>
    <t>The Decent Combo Building</t>
  </si>
  <si>
    <t>Even More Grain!</t>
  </si>
  <si>
    <t>Even More Veggies!</t>
  </si>
  <si>
    <t>When played, place in front of the player to your left. Subsequent players may trash 1 Food to continue passing, or trash 2 food to remove this card from the game.</t>
  </si>
  <si>
    <t>If you currently have the most military you may substitute any 1 Resource to play a card. Ties don't count. You may only play this if you already have at least 1 Military.</t>
  </si>
  <si>
    <t>Required</t>
  </si>
  <si>
    <t>Go First!</t>
  </si>
  <si>
    <t>Players</t>
  </si>
  <si>
    <t>Total Rounds</t>
  </si>
  <si>
    <t>Early Game Rounds</t>
  </si>
  <si>
    <t>Midgame Rounds</t>
  </si>
  <si>
    <t>Endgame Rounds</t>
  </si>
  <si>
    <t>The Insta-slaughter</t>
  </si>
  <si>
    <t>The Growing Resource</t>
  </si>
  <si>
    <t>The Other Farming Resource</t>
  </si>
  <si>
    <t>The Rare yet Valuable Resource</t>
  </si>
  <si>
    <t>The Early Investment</t>
  </si>
  <si>
    <t>You may use 1 Grain for any 1 Resource, or 1 Grain for 2 Food, any number of times.</t>
  </si>
  <si>
    <t>The Reaction to Military Strategy</t>
  </si>
  <si>
    <t>If you currently have the most military you may substitute any 1 Resource for any 1 other Resource, once per turn. In the case of a tie, nobody gets the bonus. You may only own 1 Military Engine.</t>
  </si>
  <si>
    <t>If this card is available, somebody better take this.</t>
  </si>
  <si>
    <t>You may retrieve any Resource, Early Game, or Midgame card in the discard pile and play it immediately without prerequisites.</t>
  </si>
  <si>
    <t>Starter</t>
  </si>
  <si>
    <t>You must play this card before playing an Engine.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</si>
  <si>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</si>
  <si>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</si>
  <si>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</si>
  <si>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</si>
  <si>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</si>
  <si>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Soft, Cuddly Animal</t>
  </si>
  <si>
    <t>The Windfall Animal</t>
  </si>
  <si>
    <t>The Wildcard Building</t>
  </si>
  <si>
    <t>Or is it wheat? Or corn? Seeds?</t>
  </si>
  <si>
    <t>Personally, I find grain to be much more filling than vegetables.</t>
  </si>
  <si>
    <t>You may trash this card for 1 Food.</t>
  </si>
  <si>
    <t>The Middle-Tier Material</t>
  </si>
  <si>
    <t>The Premium Material</t>
  </si>
  <si>
    <t>The Cheap Material Combo</t>
  </si>
  <si>
    <t>The Better Material Combo</t>
  </si>
  <si>
    <t>The Decent Material Combo</t>
  </si>
  <si>
    <t>The Not-as-Cute Animal</t>
  </si>
  <si>
    <t>Other players may transfer this card to their playing area for 1 of any of the following: Stone, Clay, Silk, Boar, Glass, Gold, Cattle, Vegetable, Food.</t>
  </si>
  <si>
    <t>You may now build buildings. You may only take one of these into your hand per game.</t>
  </si>
  <si>
    <t>If you currently have the most military you may substitute any 1 Resource to play a card. In case of tie, nobody gets the bonus.</t>
  </si>
  <si>
    <t>You may substitute 1 Gold for any 1 Resource.</t>
  </si>
  <si>
    <t>You may use 1 Resource for 1 other Resource, once per turn.</t>
  </si>
  <si>
    <t>First!</t>
  </si>
  <si>
    <t>You may substitute 3 Resources of any type(s) for 1 of any Resource.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</si>
</sst>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0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pane ySplit="1" topLeftCell="A17" activePane="bottomLeft" state="frozen"/>
      <selection pane="bottomLeft" activeCell="I47" sqref="I47"/>
    </sheetView>
  </sheetViews>
  <sheetFormatPr defaultRowHeight="15" x14ac:dyDescent="0.25"/>
  <cols>
    <col min="1" max="1" width="10.85546875" bestFit="1" customWidth="1"/>
    <col min="2" max="2" width="4.140625" style="3" bestFit="1" customWidth="1"/>
    <col min="3" max="3" width="29.28515625" bestFit="1" customWidth="1"/>
    <col min="4" max="4" width="11.140625" bestFit="1" customWidth="1"/>
    <col min="5" max="5" width="10.140625" bestFit="1" customWidth="1"/>
    <col min="6" max="6" width="11.140625" bestFit="1" customWidth="1"/>
    <col min="7" max="7" width="12.42578125" bestFit="1" customWidth="1"/>
    <col min="8" max="8" width="9.85546875" customWidth="1"/>
    <col min="9" max="9" width="62.7109375" customWidth="1"/>
    <col min="10" max="10" width="3.42578125" style="3" bestFit="1" customWidth="1"/>
    <col min="11" max="11" width="79.7109375" bestFit="1" customWidth="1"/>
  </cols>
  <sheetData>
    <row r="1" spans="1:11" s="1" customFormat="1" x14ac:dyDescent="0.25">
      <c r="A1" s="1" t="s">
        <v>0</v>
      </c>
      <c r="B1" s="2" t="s">
        <v>11</v>
      </c>
      <c r="C1" s="1" t="s">
        <v>12</v>
      </c>
      <c r="D1" s="1" t="s">
        <v>2</v>
      </c>
      <c r="E1" s="1" t="s">
        <v>3</v>
      </c>
      <c r="F1" s="1" t="s">
        <v>22</v>
      </c>
      <c r="G1" s="1" t="s">
        <v>23</v>
      </c>
      <c r="H1" s="1" t="s">
        <v>73</v>
      </c>
      <c r="I1" s="1" t="s">
        <v>4</v>
      </c>
      <c r="J1" s="2" t="s">
        <v>5</v>
      </c>
      <c r="K1" s="1" t="s">
        <v>1</v>
      </c>
    </row>
    <row r="2" spans="1:11" s="4" customFormat="1" x14ac:dyDescent="0.25">
      <c r="A2" t="s">
        <v>185</v>
      </c>
      <c r="B2" s="5">
        <v>1</v>
      </c>
      <c r="C2" t="s">
        <v>126</v>
      </c>
      <c r="D2" t="s">
        <v>127</v>
      </c>
      <c r="I2" t="s">
        <v>180</v>
      </c>
      <c r="J2" s="5">
        <v>0</v>
      </c>
      <c r="K2" t="s">
        <v>128</v>
      </c>
    </row>
    <row r="3" spans="1:11" x14ac:dyDescent="0.25">
      <c r="A3" t="s">
        <v>132</v>
      </c>
      <c r="B3" s="3">
        <v>4</v>
      </c>
      <c r="C3" t="s">
        <v>21</v>
      </c>
      <c r="D3" t="s">
        <v>42</v>
      </c>
      <c r="F3" t="s">
        <v>10</v>
      </c>
      <c r="I3" t="s">
        <v>181</v>
      </c>
      <c r="J3" s="3">
        <v>0</v>
      </c>
      <c r="K3" t="s">
        <v>102</v>
      </c>
    </row>
    <row r="4" spans="1:11" x14ac:dyDescent="0.25">
      <c r="A4" t="s">
        <v>132</v>
      </c>
      <c r="B4" s="3">
        <v>1</v>
      </c>
      <c r="C4" t="s">
        <v>25</v>
      </c>
      <c r="D4" t="s">
        <v>43</v>
      </c>
      <c r="I4" t="s">
        <v>158</v>
      </c>
      <c r="J4" s="3">
        <v>1</v>
      </c>
      <c r="K4" t="s">
        <v>123</v>
      </c>
    </row>
    <row r="5" spans="1:11" x14ac:dyDescent="0.25">
      <c r="A5" t="s">
        <v>132</v>
      </c>
      <c r="B5" s="3">
        <v>2</v>
      </c>
      <c r="C5" t="s">
        <v>157</v>
      </c>
      <c r="D5" t="s">
        <v>43</v>
      </c>
      <c r="I5" t="s">
        <v>158</v>
      </c>
      <c r="J5" s="3">
        <v>2</v>
      </c>
      <c r="K5" t="s">
        <v>159</v>
      </c>
    </row>
    <row r="6" spans="1:11" x14ac:dyDescent="0.25">
      <c r="A6" t="s">
        <v>132</v>
      </c>
      <c r="B6" s="3">
        <v>2</v>
      </c>
      <c r="C6" t="s">
        <v>71</v>
      </c>
      <c r="F6" t="s">
        <v>17</v>
      </c>
      <c r="I6" t="s">
        <v>156</v>
      </c>
      <c r="J6" s="3">
        <v>1</v>
      </c>
      <c r="K6" t="s">
        <v>166</v>
      </c>
    </row>
    <row r="7" spans="1:11" x14ac:dyDescent="0.25">
      <c r="A7" t="s">
        <v>132</v>
      </c>
      <c r="B7" s="3">
        <v>2</v>
      </c>
      <c r="C7" t="s">
        <v>151</v>
      </c>
      <c r="F7" t="s">
        <v>13</v>
      </c>
      <c r="I7" t="s">
        <v>133</v>
      </c>
      <c r="J7" s="3">
        <v>1</v>
      </c>
      <c r="K7" t="s">
        <v>165</v>
      </c>
    </row>
    <row r="8" spans="1:11" ht="14.25" customHeight="1" x14ac:dyDescent="0.25">
      <c r="A8" t="s">
        <v>94</v>
      </c>
      <c r="B8" s="3">
        <v>4</v>
      </c>
      <c r="C8" t="s">
        <v>93</v>
      </c>
      <c r="I8" t="s">
        <v>90</v>
      </c>
      <c r="J8" s="3">
        <v>-5</v>
      </c>
      <c r="K8" t="s">
        <v>82</v>
      </c>
    </row>
    <row r="9" spans="1:11" x14ac:dyDescent="0.25">
      <c r="A9" t="s">
        <v>6</v>
      </c>
      <c r="B9" s="3">
        <v>5</v>
      </c>
      <c r="C9" t="s">
        <v>167</v>
      </c>
      <c r="D9" t="s">
        <v>10</v>
      </c>
      <c r="E9" t="s">
        <v>10</v>
      </c>
      <c r="J9" s="3">
        <v>0</v>
      </c>
      <c r="K9" t="s">
        <v>129</v>
      </c>
    </row>
    <row r="10" spans="1:11" x14ac:dyDescent="0.25">
      <c r="A10" t="s">
        <v>6</v>
      </c>
      <c r="B10" s="3">
        <v>3</v>
      </c>
      <c r="C10" t="s">
        <v>174</v>
      </c>
      <c r="D10" t="s">
        <v>17</v>
      </c>
      <c r="E10" t="s">
        <v>17</v>
      </c>
      <c r="J10" s="3">
        <v>0</v>
      </c>
      <c r="K10" t="s">
        <v>125</v>
      </c>
    </row>
    <row r="11" spans="1:11" x14ac:dyDescent="0.25">
      <c r="A11" t="s">
        <v>6</v>
      </c>
      <c r="B11" s="3">
        <v>5</v>
      </c>
      <c r="C11" t="s">
        <v>175</v>
      </c>
      <c r="D11" t="s">
        <v>13</v>
      </c>
      <c r="J11" s="3">
        <v>0</v>
      </c>
      <c r="K11" t="s">
        <v>95</v>
      </c>
    </row>
    <row r="12" spans="1:11" x14ac:dyDescent="0.25">
      <c r="A12" t="s">
        <v>6</v>
      </c>
      <c r="B12" s="3">
        <v>2</v>
      </c>
      <c r="C12" t="s">
        <v>176</v>
      </c>
      <c r="D12" t="s">
        <v>17</v>
      </c>
      <c r="E12" t="s">
        <v>10</v>
      </c>
      <c r="J12" s="3">
        <v>0</v>
      </c>
      <c r="K12" t="s">
        <v>81</v>
      </c>
    </row>
    <row r="13" spans="1:11" x14ac:dyDescent="0.25">
      <c r="A13" t="s">
        <v>6</v>
      </c>
      <c r="B13" s="3">
        <v>3</v>
      </c>
      <c r="C13" t="s">
        <v>177</v>
      </c>
      <c r="D13" t="s">
        <v>17</v>
      </c>
      <c r="E13" t="s">
        <v>13</v>
      </c>
      <c r="J13" s="3">
        <v>0</v>
      </c>
      <c r="K13" t="s">
        <v>122</v>
      </c>
    </row>
    <row r="14" spans="1:11" x14ac:dyDescent="0.25">
      <c r="A14" t="s">
        <v>6</v>
      </c>
      <c r="B14" s="3">
        <v>3</v>
      </c>
      <c r="C14" t="s">
        <v>178</v>
      </c>
      <c r="D14" t="s">
        <v>10</v>
      </c>
      <c r="E14" t="s">
        <v>13</v>
      </c>
      <c r="J14" s="3">
        <v>0</v>
      </c>
      <c r="K14" t="s">
        <v>96</v>
      </c>
    </row>
    <row r="15" spans="1:11" x14ac:dyDescent="0.25">
      <c r="A15" t="s">
        <v>6</v>
      </c>
      <c r="B15" s="3">
        <v>3</v>
      </c>
      <c r="C15" t="s">
        <v>88</v>
      </c>
      <c r="D15" t="s">
        <v>34</v>
      </c>
      <c r="J15" s="3">
        <v>0</v>
      </c>
      <c r="K15" t="s">
        <v>20</v>
      </c>
    </row>
    <row r="16" spans="1:11" x14ac:dyDescent="0.25">
      <c r="A16" t="s">
        <v>6</v>
      </c>
      <c r="B16" s="3">
        <v>3</v>
      </c>
      <c r="C16" t="s">
        <v>168</v>
      </c>
      <c r="D16" t="s">
        <v>14</v>
      </c>
      <c r="J16" s="3">
        <v>0</v>
      </c>
      <c r="K16" t="s">
        <v>84</v>
      </c>
    </row>
    <row r="17" spans="1:11" x14ac:dyDescent="0.25">
      <c r="A17" t="s">
        <v>6</v>
      </c>
      <c r="B17" s="3">
        <v>2</v>
      </c>
      <c r="C17" t="s">
        <v>179</v>
      </c>
      <c r="D17" t="s">
        <v>15</v>
      </c>
      <c r="J17" s="3">
        <v>0</v>
      </c>
      <c r="K17" t="s">
        <v>80</v>
      </c>
    </row>
    <row r="18" spans="1:11" x14ac:dyDescent="0.25">
      <c r="A18" t="s">
        <v>6</v>
      </c>
      <c r="B18" s="3">
        <v>2</v>
      </c>
      <c r="C18" t="s">
        <v>169</v>
      </c>
      <c r="D18" t="s">
        <v>35</v>
      </c>
      <c r="E18" t="s">
        <v>35</v>
      </c>
      <c r="I18" t="s">
        <v>163</v>
      </c>
      <c r="J18" s="3">
        <v>0</v>
      </c>
      <c r="K18" t="s">
        <v>89</v>
      </c>
    </row>
    <row r="19" spans="1:11" x14ac:dyDescent="0.25">
      <c r="A19" t="s">
        <v>6</v>
      </c>
      <c r="B19" s="3">
        <v>3</v>
      </c>
      <c r="C19" t="s">
        <v>152</v>
      </c>
      <c r="D19" t="s">
        <v>26</v>
      </c>
      <c r="J19" s="3">
        <v>0</v>
      </c>
      <c r="K19" t="s">
        <v>171</v>
      </c>
    </row>
    <row r="20" spans="1:11" x14ac:dyDescent="0.25">
      <c r="A20" t="s">
        <v>6</v>
      </c>
      <c r="B20" s="3">
        <v>2</v>
      </c>
      <c r="C20" t="s">
        <v>153</v>
      </c>
      <c r="D20" t="s">
        <v>16</v>
      </c>
      <c r="I20" t="s">
        <v>163</v>
      </c>
      <c r="J20" s="3">
        <v>0</v>
      </c>
      <c r="K20" t="s">
        <v>172</v>
      </c>
    </row>
    <row r="21" spans="1:11" x14ac:dyDescent="0.25">
      <c r="A21" t="s">
        <v>6</v>
      </c>
      <c r="B21" s="3">
        <v>3</v>
      </c>
      <c r="C21" t="s">
        <v>154</v>
      </c>
      <c r="D21" t="s">
        <v>18</v>
      </c>
      <c r="J21" s="3">
        <v>0</v>
      </c>
      <c r="K21" t="s">
        <v>113</v>
      </c>
    </row>
    <row r="22" spans="1:11" x14ac:dyDescent="0.25">
      <c r="A22" t="s">
        <v>6</v>
      </c>
      <c r="B22" s="3">
        <v>2</v>
      </c>
      <c r="C22" t="s">
        <v>130</v>
      </c>
      <c r="D22" t="s">
        <v>19</v>
      </c>
      <c r="I22" t="s">
        <v>183</v>
      </c>
      <c r="J22" s="3">
        <v>1</v>
      </c>
      <c r="K22" t="s">
        <v>164</v>
      </c>
    </row>
    <row r="23" spans="1:11" ht="15.75" customHeight="1" x14ac:dyDescent="0.25">
      <c r="A23" t="s">
        <v>6</v>
      </c>
      <c r="B23" s="3">
        <v>3</v>
      </c>
      <c r="C23" t="s">
        <v>75</v>
      </c>
      <c r="D23" t="s">
        <v>33</v>
      </c>
      <c r="J23" s="3">
        <v>0</v>
      </c>
      <c r="K23" t="s">
        <v>103</v>
      </c>
    </row>
    <row r="24" spans="1:11" x14ac:dyDescent="0.25">
      <c r="A24" t="s">
        <v>161</v>
      </c>
      <c r="B24" s="3">
        <v>1</v>
      </c>
      <c r="C24" t="s">
        <v>155</v>
      </c>
      <c r="D24" t="s">
        <v>83</v>
      </c>
      <c r="I24" t="s">
        <v>162</v>
      </c>
      <c r="J24" s="3">
        <v>2</v>
      </c>
      <c r="K24" t="s">
        <v>104</v>
      </c>
    </row>
    <row r="25" spans="1:11" ht="14.25" customHeight="1" x14ac:dyDescent="0.25">
      <c r="A25" t="s">
        <v>161</v>
      </c>
      <c r="B25" s="3">
        <v>1</v>
      </c>
      <c r="C25" t="s">
        <v>79</v>
      </c>
      <c r="D25" t="s">
        <v>26</v>
      </c>
      <c r="E25" t="s">
        <v>26</v>
      </c>
      <c r="F25" t="s">
        <v>26</v>
      </c>
      <c r="I25" t="s">
        <v>173</v>
      </c>
      <c r="J25" s="3">
        <v>1</v>
      </c>
      <c r="K25" t="s">
        <v>107</v>
      </c>
    </row>
    <row r="26" spans="1:11" ht="14.25" customHeight="1" x14ac:dyDescent="0.25">
      <c r="A26" t="s">
        <v>161</v>
      </c>
      <c r="B26" s="3">
        <v>1</v>
      </c>
      <c r="C26" t="s">
        <v>77</v>
      </c>
      <c r="D26" t="s">
        <v>16</v>
      </c>
      <c r="E26" t="s">
        <v>16</v>
      </c>
      <c r="F26" t="s">
        <v>16</v>
      </c>
      <c r="I26" t="s">
        <v>163</v>
      </c>
      <c r="J26" s="3">
        <v>1</v>
      </c>
      <c r="K26" t="s">
        <v>124</v>
      </c>
    </row>
    <row r="27" spans="1:11" ht="14.25" customHeight="1" x14ac:dyDescent="0.25">
      <c r="A27" t="s">
        <v>161</v>
      </c>
      <c r="B27" s="3">
        <v>1</v>
      </c>
      <c r="C27" t="s">
        <v>170</v>
      </c>
      <c r="F27" t="s">
        <v>42</v>
      </c>
      <c r="I27" t="s">
        <v>101</v>
      </c>
      <c r="J27" s="3">
        <v>2</v>
      </c>
      <c r="K27" t="s">
        <v>114</v>
      </c>
    </row>
    <row r="28" spans="1:11" ht="14.25" customHeight="1" x14ac:dyDescent="0.25">
      <c r="A28" t="s">
        <v>161</v>
      </c>
      <c r="B28" s="3">
        <v>3</v>
      </c>
      <c r="C28" t="s">
        <v>66</v>
      </c>
      <c r="D28" t="s">
        <v>14</v>
      </c>
      <c r="E28" t="s">
        <v>14</v>
      </c>
      <c r="F28" t="s">
        <v>14</v>
      </c>
      <c r="J28" s="3">
        <v>1</v>
      </c>
      <c r="K28" t="s">
        <v>99</v>
      </c>
    </row>
    <row r="29" spans="1:11" x14ac:dyDescent="0.25">
      <c r="A29" t="s">
        <v>161</v>
      </c>
      <c r="B29" s="3">
        <v>1</v>
      </c>
      <c r="C29" t="s">
        <v>54</v>
      </c>
      <c r="F29" t="s">
        <v>42</v>
      </c>
      <c r="G29" t="s">
        <v>13</v>
      </c>
      <c r="I29" t="s">
        <v>45</v>
      </c>
      <c r="J29" s="3">
        <v>1</v>
      </c>
      <c r="K29" t="s">
        <v>110</v>
      </c>
    </row>
    <row r="30" spans="1:11" x14ac:dyDescent="0.25">
      <c r="A30" t="s">
        <v>161</v>
      </c>
      <c r="B30" s="3">
        <v>1</v>
      </c>
      <c r="C30" t="s">
        <v>53</v>
      </c>
      <c r="F30" t="s">
        <v>42</v>
      </c>
      <c r="G30" t="s">
        <v>10</v>
      </c>
      <c r="I30" t="s">
        <v>55</v>
      </c>
      <c r="J30" s="3">
        <v>1</v>
      </c>
      <c r="K30" t="s">
        <v>111</v>
      </c>
    </row>
    <row r="31" spans="1:11" x14ac:dyDescent="0.25">
      <c r="A31" t="s">
        <v>161</v>
      </c>
      <c r="B31" s="3">
        <v>1</v>
      </c>
      <c r="C31" t="s">
        <v>52</v>
      </c>
      <c r="F31" t="s">
        <v>42</v>
      </c>
      <c r="G31" t="s">
        <v>17</v>
      </c>
      <c r="I31" t="s">
        <v>56</v>
      </c>
      <c r="J31" s="3">
        <v>1</v>
      </c>
      <c r="K31" t="s">
        <v>112</v>
      </c>
    </row>
    <row r="32" spans="1:11" x14ac:dyDescent="0.25">
      <c r="A32" t="s">
        <v>7</v>
      </c>
      <c r="B32" s="3">
        <v>1</v>
      </c>
      <c r="C32" t="s">
        <v>138</v>
      </c>
      <c r="F32" t="s">
        <v>42</v>
      </c>
      <c r="G32" t="s">
        <v>10</v>
      </c>
      <c r="H32" t="s">
        <v>10</v>
      </c>
      <c r="J32" s="3">
        <v>2</v>
      </c>
      <c r="K32" t="s">
        <v>120</v>
      </c>
    </row>
    <row r="33" spans="1:11" x14ac:dyDescent="0.25">
      <c r="A33" t="s">
        <v>7</v>
      </c>
      <c r="B33" s="3">
        <v>1</v>
      </c>
      <c r="C33" t="s">
        <v>137</v>
      </c>
      <c r="F33" t="s">
        <v>42</v>
      </c>
      <c r="G33" t="s">
        <v>17</v>
      </c>
      <c r="H33" t="s">
        <v>17</v>
      </c>
      <c r="J33" s="3">
        <v>4</v>
      </c>
      <c r="K33" t="s">
        <v>118</v>
      </c>
    </row>
    <row r="34" spans="1:11" ht="14.25" customHeight="1" x14ac:dyDescent="0.25">
      <c r="A34" t="s">
        <v>7</v>
      </c>
      <c r="B34" s="3">
        <v>1</v>
      </c>
      <c r="C34" t="s">
        <v>57</v>
      </c>
      <c r="D34" t="s">
        <v>43</v>
      </c>
      <c r="E34" t="s">
        <v>43</v>
      </c>
      <c r="F34" t="s">
        <v>42</v>
      </c>
      <c r="G34" t="s">
        <v>43</v>
      </c>
      <c r="I34" t="s">
        <v>143</v>
      </c>
      <c r="J34" s="3">
        <v>2</v>
      </c>
      <c r="K34" t="s">
        <v>119</v>
      </c>
    </row>
    <row r="35" spans="1:11" ht="14.25" customHeight="1" x14ac:dyDescent="0.25">
      <c r="A35" t="s">
        <v>7</v>
      </c>
      <c r="B35" s="3">
        <v>2</v>
      </c>
      <c r="C35" t="s">
        <v>140</v>
      </c>
      <c r="D35" t="s">
        <v>26</v>
      </c>
      <c r="E35" t="s">
        <v>26</v>
      </c>
      <c r="F35" t="s">
        <v>26</v>
      </c>
      <c r="I35" t="s">
        <v>76</v>
      </c>
      <c r="J35" s="3">
        <v>0</v>
      </c>
      <c r="K35" t="s">
        <v>107</v>
      </c>
    </row>
    <row r="36" spans="1:11" x14ac:dyDescent="0.25">
      <c r="A36" t="s">
        <v>9</v>
      </c>
      <c r="B36" s="3">
        <v>1</v>
      </c>
      <c r="C36" t="s">
        <v>136</v>
      </c>
      <c r="F36" t="s">
        <v>42</v>
      </c>
      <c r="G36" t="s">
        <v>13</v>
      </c>
      <c r="H36" t="s">
        <v>13</v>
      </c>
      <c r="J36" s="3">
        <v>7</v>
      </c>
      <c r="K36" t="s">
        <v>58</v>
      </c>
    </row>
    <row r="37" spans="1:11" x14ac:dyDescent="0.25">
      <c r="A37" t="s">
        <v>9</v>
      </c>
      <c r="B37" s="3">
        <v>1</v>
      </c>
      <c r="C37" t="s">
        <v>134</v>
      </c>
      <c r="F37" t="s">
        <v>42</v>
      </c>
      <c r="G37" t="s">
        <v>17</v>
      </c>
      <c r="H37" t="s">
        <v>10</v>
      </c>
      <c r="J37" s="3">
        <v>4</v>
      </c>
      <c r="K37" t="s">
        <v>117</v>
      </c>
    </row>
    <row r="38" spans="1:11" x14ac:dyDescent="0.25">
      <c r="A38" t="s">
        <v>9</v>
      </c>
      <c r="B38" s="3">
        <v>1</v>
      </c>
      <c r="C38" t="s">
        <v>135</v>
      </c>
      <c r="F38" t="s">
        <v>42</v>
      </c>
      <c r="G38" t="s">
        <v>17</v>
      </c>
      <c r="H38" t="s">
        <v>13</v>
      </c>
      <c r="J38" s="3">
        <v>6</v>
      </c>
      <c r="K38" t="s">
        <v>115</v>
      </c>
    </row>
    <row r="39" spans="1:11" x14ac:dyDescent="0.25">
      <c r="A39" t="s">
        <v>9</v>
      </c>
      <c r="B39" s="3">
        <v>1</v>
      </c>
      <c r="C39" t="s">
        <v>139</v>
      </c>
      <c r="F39" t="s">
        <v>42</v>
      </c>
      <c r="G39" t="s">
        <v>10</v>
      </c>
      <c r="H39" t="s">
        <v>13</v>
      </c>
      <c r="J39" s="3">
        <v>5</v>
      </c>
      <c r="K39" t="s">
        <v>116</v>
      </c>
    </row>
    <row r="40" spans="1:11" ht="14.25" customHeight="1" x14ac:dyDescent="0.25">
      <c r="A40" t="s">
        <v>9</v>
      </c>
      <c r="B40" s="3">
        <v>1</v>
      </c>
      <c r="C40" t="s">
        <v>91</v>
      </c>
      <c r="F40" t="s">
        <v>13</v>
      </c>
      <c r="I40" t="s">
        <v>108</v>
      </c>
      <c r="J40" s="3">
        <v>1</v>
      </c>
      <c r="K40" t="s">
        <v>92</v>
      </c>
    </row>
    <row r="41" spans="1:11" ht="14.25" customHeight="1" x14ac:dyDescent="0.25">
      <c r="A41" t="s">
        <v>9</v>
      </c>
      <c r="B41" s="3">
        <v>2</v>
      </c>
      <c r="C41" t="s">
        <v>67</v>
      </c>
      <c r="D41" t="s">
        <v>15</v>
      </c>
      <c r="E41" t="s">
        <v>15</v>
      </c>
      <c r="F41" t="s">
        <v>15</v>
      </c>
      <c r="J41" s="3">
        <v>3</v>
      </c>
      <c r="K41" t="s">
        <v>100</v>
      </c>
    </row>
    <row r="42" spans="1:11" ht="14.25" customHeight="1" x14ac:dyDescent="0.25">
      <c r="A42" t="s">
        <v>9</v>
      </c>
      <c r="B42" s="3">
        <v>2</v>
      </c>
      <c r="C42" t="s">
        <v>141</v>
      </c>
      <c r="D42" t="s">
        <v>16</v>
      </c>
      <c r="E42" t="s">
        <v>16</v>
      </c>
      <c r="F42" t="s">
        <v>16</v>
      </c>
      <c r="I42" t="s">
        <v>78</v>
      </c>
      <c r="J42" s="3">
        <v>0</v>
      </c>
      <c r="K42" t="s">
        <v>106</v>
      </c>
    </row>
    <row r="43" spans="1:11" x14ac:dyDescent="0.25">
      <c r="A43" t="s">
        <v>9</v>
      </c>
      <c r="B43" s="3">
        <v>1</v>
      </c>
      <c r="C43" t="s">
        <v>87</v>
      </c>
      <c r="I43" t="s">
        <v>142</v>
      </c>
      <c r="J43" s="3">
        <v>-2</v>
      </c>
      <c r="K43" t="s">
        <v>98</v>
      </c>
    </row>
    <row r="44" spans="1:11" ht="15.75" customHeight="1" x14ac:dyDescent="0.25">
      <c r="A44" t="s">
        <v>9</v>
      </c>
      <c r="B44" s="3">
        <v>1</v>
      </c>
      <c r="C44" t="s">
        <v>105</v>
      </c>
      <c r="D44" s="6"/>
      <c r="I44" t="s">
        <v>186</v>
      </c>
      <c r="J44" s="3">
        <v>1</v>
      </c>
      <c r="K44" t="s">
        <v>39</v>
      </c>
    </row>
    <row r="45" spans="1:11" ht="15.75" customHeight="1" x14ac:dyDescent="0.25">
      <c r="A45" t="s">
        <v>9</v>
      </c>
      <c r="B45" s="3">
        <v>3</v>
      </c>
      <c r="C45" t="s">
        <v>85</v>
      </c>
      <c r="D45" t="s">
        <v>43</v>
      </c>
      <c r="F45" t="s">
        <v>43</v>
      </c>
      <c r="I45" t="s">
        <v>182</v>
      </c>
      <c r="J45" s="3">
        <v>2</v>
      </c>
      <c r="K45" t="s">
        <v>109</v>
      </c>
    </row>
    <row r="46" spans="1:11" ht="15.75" customHeight="1" x14ac:dyDescent="0.25">
      <c r="A46" t="s">
        <v>9</v>
      </c>
      <c r="B46" s="3">
        <v>1</v>
      </c>
      <c r="C46" t="s">
        <v>41</v>
      </c>
      <c r="F46" t="s">
        <v>18</v>
      </c>
      <c r="I46" t="s">
        <v>160</v>
      </c>
      <c r="J46" s="3">
        <v>1</v>
      </c>
      <c r="K46" t="s">
        <v>72</v>
      </c>
    </row>
    <row r="47" spans="1:11" x14ac:dyDescent="0.25">
      <c r="A47" t="s">
        <v>9</v>
      </c>
      <c r="B47" s="3">
        <v>1</v>
      </c>
      <c r="C47" t="s">
        <v>74</v>
      </c>
      <c r="F47" t="s">
        <v>13</v>
      </c>
      <c r="G47" t="s">
        <v>13</v>
      </c>
      <c r="I47" t="s">
        <v>184</v>
      </c>
      <c r="J47" s="3">
        <v>2</v>
      </c>
      <c r="K47" t="s">
        <v>97</v>
      </c>
    </row>
    <row r="48" spans="1:11" x14ac:dyDescent="0.25">
      <c r="A48" t="s">
        <v>8</v>
      </c>
      <c r="B48" s="3">
        <v>1</v>
      </c>
      <c r="C48" t="s">
        <v>24</v>
      </c>
      <c r="F48" t="s">
        <v>14</v>
      </c>
      <c r="G48" t="s">
        <v>15</v>
      </c>
      <c r="I48" t="s">
        <v>47</v>
      </c>
      <c r="J48" s="3" t="s">
        <v>32</v>
      </c>
      <c r="K48" t="s">
        <v>29</v>
      </c>
    </row>
    <row r="49" spans="1:11" x14ac:dyDescent="0.25">
      <c r="A49" t="s">
        <v>8</v>
      </c>
      <c r="B49" s="3">
        <v>1</v>
      </c>
      <c r="C49" t="s">
        <v>37</v>
      </c>
      <c r="F49" t="s">
        <v>46</v>
      </c>
      <c r="G49" t="s">
        <v>48</v>
      </c>
      <c r="I49" t="s">
        <v>64</v>
      </c>
      <c r="J49" s="3" t="s">
        <v>32</v>
      </c>
      <c r="K49" t="s">
        <v>30</v>
      </c>
    </row>
    <row r="50" spans="1:11" x14ac:dyDescent="0.25">
      <c r="A50" t="s">
        <v>8</v>
      </c>
      <c r="B50" s="3">
        <v>1</v>
      </c>
      <c r="C50" t="s">
        <v>27</v>
      </c>
      <c r="F50" t="s">
        <v>17</v>
      </c>
      <c r="I50" t="s">
        <v>131</v>
      </c>
      <c r="J50" s="3" t="s">
        <v>32</v>
      </c>
      <c r="K50" t="s">
        <v>59</v>
      </c>
    </row>
    <row r="51" spans="1:11" x14ac:dyDescent="0.25">
      <c r="A51" t="s">
        <v>8</v>
      </c>
      <c r="B51" s="3">
        <v>1</v>
      </c>
      <c r="C51" t="s">
        <v>63</v>
      </c>
      <c r="F51" t="s">
        <v>18</v>
      </c>
      <c r="G51" t="s">
        <v>19</v>
      </c>
      <c r="H51" t="s">
        <v>16</v>
      </c>
      <c r="J51" s="3">
        <v>6</v>
      </c>
      <c r="K51" t="s">
        <v>28</v>
      </c>
    </row>
    <row r="52" spans="1:11" x14ac:dyDescent="0.25">
      <c r="A52" t="s">
        <v>8</v>
      </c>
      <c r="B52" s="3">
        <v>1</v>
      </c>
      <c r="C52" t="s">
        <v>31</v>
      </c>
      <c r="I52" t="s">
        <v>51</v>
      </c>
      <c r="J52" s="3" t="s">
        <v>32</v>
      </c>
      <c r="K52" t="s">
        <v>60</v>
      </c>
    </row>
    <row r="53" spans="1:11" x14ac:dyDescent="0.25">
      <c r="A53" t="s">
        <v>8</v>
      </c>
      <c r="B53" s="3">
        <v>1</v>
      </c>
      <c r="C53" t="s">
        <v>121</v>
      </c>
      <c r="F53" t="s">
        <v>83</v>
      </c>
      <c r="J53" s="3">
        <v>5</v>
      </c>
      <c r="K53" t="s">
        <v>61</v>
      </c>
    </row>
    <row r="54" spans="1:11" x14ac:dyDescent="0.25">
      <c r="A54" t="s">
        <v>8</v>
      </c>
      <c r="B54" s="3">
        <v>1</v>
      </c>
      <c r="C54" t="s">
        <v>36</v>
      </c>
      <c r="I54" t="s">
        <v>62</v>
      </c>
      <c r="J54" s="3" t="s">
        <v>32</v>
      </c>
      <c r="K54" t="s">
        <v>38</v>
      </c>
    </row>
    <row r="55" spans="1:11" x14ac:dyDescent="0.25">
      <c r="A55" t="s">
        <v>8</v>
      </c>
      <c r="B55" s="3">
        <v>1</v>
      </c>
      <c r="C55" t="s">
        <v>40</v>
      </c>
      <c r="I55" t="s">
        <v>50</v>
      </c>
      <c r="J55" s="3" t="s">
        <v>32</v>
      </c>
      <c r="K55" t="s">
        <v>69</v>
      </c>
    </row>
    <row r="56" spans="1:11" x14ac:dyDescent="0.25">
      <c r="A56" t="s">
        <v>8</v>
      </c>
      <c r="B56" s="3">
        <v>1</v>
      </c>
      <c r="C56" t="s">
        <v>44</v>
      </c>
      <c r="I56" t="s">
        <v>49</v>
      </c>
      <c r="J56" s="3" t="s">
        <v>32</v>
      </c>
      <c r="K56" t="s">
        <v>65</v>
      </c>
    </row>
    <row r="57" spans="1:11" x14ac:dyDescent="0.25">
      <c r="A57" t="s">
        <v>8</v>
      </c>
      <c r="B57" s="3">
        <v>1</v>
      </c>
      <c r="C57" t="s">
        <v>68</v>
      </c>
      <c r="F57" t="s">
        <v>42</v>
      </c>
      <c r="I57" t="s">
        <v>70</v>
      </c>
      <c r="J57" s="3" t="s">
        <v>32</v>
      </c>
      <c r="K57" t="s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I8" sqref="I8"/>
    </sheetView>
  </sheetViews>
  <sheetFormatPr defaultRowHeight="15" x14ac:dyDescent="0.25"/>
  <cols>
    <col min="1" max="1" width="10.140625" bestFit="1" customWidth="1"/>
    <col min="2" max="2" width="9.140625" style="10"/>
    <col min="3" max="3" width="9.140625" style="3"/>
    <col min="7" max="7" width="9.140625" style="3"/>
    <col min="8" max="8" width="17.85546875" style="3" bestFit="1" customWidth="1"/>
    <col min="9" max="9" width="17" style="3" bestFit="1" customWidth="1"/>
    <col min="10" max="10" width="16.7109375" style="3" bestFit="1" customWidth="1"/>
    <col min="11" max="11" width="12.42578125" bestFit="1" customWidth="1"/>
  </cols>
  <sheetData>
    <row r="1" spans="1:11" s="1" customFormat="1" x14ac:dyDescent="0.25">
      <c r="A1" s="1" t="s">
        <v>6</v>
      </c>
      <c r="B1" s="8" t="s">
        <v>11</v>
      </c>
      <c r="C1" s="2" t="s">
        <v>144</v>
      </c>
      <c r="G1" s="2" t="s">
        <v>146</v>
      </c>
      <c r="H1" s="2" t="s">
        <v>148</v>
      </c>
      <c r="I1" s="2" t="s">
        <v>149</v>
      </c>
      <c r="J1" s="2" t="s">
        <v>150</v>
      </c>
      <c r="K1" s="1" t="s">
        <v>147</v>
      </c>
    </row>
    <row r="2" spans="1:11" s="7" customFormat="1" x14ac:dyDescent="0.25">
      <c r="A2" s="7" t="s">
        <v>10</v>
      </c>
      <c r="B2" s="9">
        <f>SUMIFS(Deck!B:B,Deck!D:D,Stats!A2)+SUMIFS(Deck!B:B,Deck!E:E,Stats!A2)</f>
        <v>15</v>
      </c>
      <c r="C2" s="11">
        <f>SUMIFS(Deck!B:B,Deck!F:F,Stats!A2)+SUMIFS(Deck!B:B,Deck!G:G,Stats!A2)+SUMIFS(Deck!B:B,Deck!H:H,Stats!A2)</f>
        <v>9</v>
      </c>
      <c r="G2" s="11">
        <v>2</v>
      </c>
      <c r="H2" s="11">
        <f>SUMIFS(Deck!B:B,Deck!A:A,"Early Game")/(2*G2)</f>
        <v>1.25</v>
      </c>
      <c r="I2" s="11">
        <f>SUMIFS(Deck!B:B,Deck!A:A,"Midgame")/(2*G2)</f>
        <v>4</v>
      </c>
      <c r="J2" s="11">
        <f>SUMIFS(Deck!B:B,Deck!A:A,"Endgame")/(2*G2)</f>
        <v>2.5</v>
      </c>
      <c r="K2" s="7">
        <f>SUM(H2:J2)</f>
        <v>7.75</v>
      </c>
    </row>
    <row r="3" spans="1:11" x14ac:dyDescent="0.25">
      <c r="A3" t="s">
        <v>13</v>
      </c>
      <c r="B3" s="10">
        <f>SUMIFS(Deck!B:B,Deck!D:D,Stats!A3)+SUMIFS(Deck!B:B,Deck!E:E,Stats!A3)</f>
        <v>11</v>
      </c>
      <c r="C3" s="3">
        <f>SUMIFS(Deck!B:B,Deck!F:F,Stats!A3)+SUMIFS(Deck!B:B,Deck!G:G,Stats!A3)+SUMIFS(Deck!B:B,Deck!H:H,Stats!A3)</f>
        <v>10</v>
      </c>
      <c r="G3" s="3">
        <v>3</v>
      </c>
      <c r="H3" s="3">
        <f>SUMIFS(Deck!B:B,Deck!A:A,"Early Game")/(2*G3)</f>
        <v>0.83333333333333337</v>
      </c>
      <c r="I3" s="3">
        <f>SUMIFS(Deck!B:B,Deck!A:A,"Midgame")/(2*G3)</f>
        <v>2.6666666666666665</v>
      </c>
      <c r="J3" s="3">
        <f>SUMIFS(Deck!B:B,Deck!A:A,"Endgame")/(2*G3)</f>
        <v>1.6666666666666667</v>
      </c>
      <c r="K3">
        <f t="shared" ref="K3:K4" si="0">SUM(H3:J3)</f>
        <v>5.166666666666667</v>
      </c>
    </row>
    <row r="4" spans="1:11" x14ac:dyDescent="0.25">
      <c r="A4" t="s">
        <v>17</v>
      </c>
      <c r="B4" s="10">
        <f>SUMIFS(Deck!B:B,Deck!D:D,Stats!A4)+SUMIFS(Deck!B:B,Deck!E:E,Stats!A4)</f>
        <v>11</v>
      </c>
      <c r="C4" s="3">
        <f>SUMIFS(Deck!B:B,Deck!F:F,Stats!A4)+SUMIFS(Deck!B:B,Deck!G:G,Stats!A4)+SUMIFS(Deck!B:B,Deck!H:H,Stats!A4)</f>
        <v>8</v>
      </c>
      <c r="G4" s="3">
        <v>4</v>
      </c>
      <c r="H4" s="3">
        <f>SUMIFS(Deck!B:B,Deck!A:A,"Early Game")/(2*G4)</f>
        <v>0.625</v>
      </c>
      <c r="I4" s="3">
        <f>SUMIFS(Deck!B:B,Deck!A:A,"Midgame")/(2*G4)</f>
        <v>2</v>
      </c>
      <c r="J4" s="3">
        <f>SUMIFS(Deck!B:B,Deck!A:A,"Endgame")/(2*G4)</f>
        <v>1.25</v>
      </c>
      <c r="K4">
        <f t="shared" si="0"/>
        <v>3.875</v>
      </c>
    </row>
    <row r="5" spans="1:11" x14ac:dyDescent="0.25">
      <c r="A5" t="s">
        <v>14</v>
      </c>
      <c r="B5" s="10">
        <f>SUMIFS(Deck!B:B,Deck!D:D,Stats!A5)+SUMIFS(Deck!B:B,Deck!E:E,Stats!A5)</f>
        <v>9</v>
      </c>
      <c r="C5" s="3">
        <f>SUMIFS(Deck!B:B,Deck!F:F,Stats!A5)+SUMIFS(Deck!B:B,Deck!G:G,Stats!A5)+SUMIFS(Deck!B:B,Deck!H:H,Stats!A5)</f>
        <v>4</v>
      </c>
    </row>
    <row r="6" spans="1:11" x14ac:dyDescent="0.25">
      <c r="A6" t="s">
        <v>26</v>
      </c>
      <c r="B6" s="10">
        <f>SUMIFS(Deck!B:B,Deck!D:D,Stats!A6)+SUMIFS(Deck!B:B,Deck!E:E,Stats!A6)</f>
        <v>9</v>
      </c>
      <c r="C6" s="3">
        <f>SUMIFS(Deck!B:B,Deck!F:F,Stats!A6)+SUMIFS(Deck!B:B,Deck!G:G,Stats!A6)+SUMIFS(Deck!B:B,Deck!H:H,Stats!A6)</f>
        <v>3</v>
      </c>
    </row>
    <row r="7" spans="1:11" x14ac:dyDescent="0.25">
      <c r="A7" t="s">
        <v>43</v>
      </c>
      <c r="B7" s="10">
        <f>SUMIFS(Deck!B:B,Deck!D:D,Stats!A7)+SUMIFS(Deck!B:B,Deck!E:E,Stats!A7)</f>
        <v>8</v>
      </c>
      <c r="C7" s="3">
        <f>SUMIFS(Deck!B:B,Deck!F:F,Stats!A7)+SUMIFS(Deck!B:B,Deck!G:G,Stats!A7)+SUMIFS(Deck!B:B,Deck!H:H,Stats!A7)</f>
        <v>4</v>
      </c>
    </row>
    <row r="8" spans="1:11" x14ac:dyDescent="0.25">
      <c r="A8" t="s">
        <v>16</v>
      </c>
      <c r="B8" s="10">
        <f>SUMIFS(Deck!B:B,Deck!D:D,Stats!A8)+SUMIFS(Deck!B:B,Deck!E:E,Stats!A8)</f>
        <v>8</v>
      </c>
      <c r="C8" s="3">
        <f>SUMIFS(Deck!B:B,Deck!F:F,Stats!A8)+SUMIFS(Deck!B:B,Deck!G:G,Stats!A8)+SUMIFS(Deck!B:B,Deck!H:H,Stats!A8)</f>
        <v>4</v>
      </c>
    </row>
    <row r="9" spans="1:11" x14ac:dyDescent="0.25">
      <c r="A9" t="s">
        <v>35</v>
      </c>
      <c r="B9" s="10">
        <f>SUMIFS(Deck!B:B,Deck!D:D,Stats!A9)+SUMIFS(Deck!B:B,Deck!E:E,Stats!A9)</f>
        <v>4</v>
      </c>
      <c r="C9" s="3">
        <f>SUMIFS(Deck!B:B,Deck!F:F,Stats!A9)+SUMIFS(Deck!B:B,Deck!G:G,Stats!A9)+SUMIFS(Deck!B:B,Deck!H:H,Stats!A9)</f>
        <v>0</v>
      </c>
    </row>
    <row r="10" spans="1:11" x14ac:dyDescent="0.25">
      <c r="A10" t="s">
        <v>42</v>
      </c>
      <c r="B10" s="10">
        <f>SUMIFS(Deck!B:B,Deck!D:D,Stats!A10)+SUMIFS(Deck!B:B,Deck!E:E,Stats!A10)</f>
        <v>4</v>
      </c>
      <c r="C10" s="3">
        <f>SUMIFS(Deck!B:B,Deck!F:F,Stats!A10)+SUMIFS(Deck!B:B,Deck!G:G,Stats!A10)+SUMIFS(Deck!B:B,Deck!H:H,Stats!A10)</f>
        <v>12</v>
      </c>
    </row>
    <row r="11" spans="1:11" x14ac:dyDescent="0.25">
      <c r="A11" t="s">
        <v>34</v>
      </c>
      <c r="B11" s="10">
        <f>SUMIFS(Deck!B:B,Deck!D:D,Stats!A11)+SUMIFS(Deck!B:B,Deck!E:E,Stats!A11)</f>
        <v>3</v>
      </c>
      <c r="C11" s="3">
        <f>SUMIFS(Deck!B:B,Deck!F:F,Stats!A11)+SUMIFS(Deck!B:B,Deck!G:G,Stats!A11)+SUMIFS(Deck!B:B,Deck!H:H,Stats!A11)</f>
        <v>0</v>
      </c>
    </row>
    <row r="12" spans="1:11" x14ac:dyDescent="0.25">
      <c r="A12" t="s">
        <v>19</v>
      </c>
      <c r="B12" s="10">
        <f>SUMIFS(Deck!B:B,Deck!D:D,Stats!A12)+SUMIFS(Deck!B:B,Deck!E:E,Stats!A12)</f>
        <v>2</v>
      </c>
      <c r="C12" s="3">
        <f>SUMIFS(Deck!B:B,Deck!F:F,Stats!A12)+SUMIFS(Deck!B:B,Deck!G:G,Stats!A12)+SUMIFS(Deck!B:B,Deck!H:H,Stats!A12)</f>
        <v>1</v>
      </c>
    </row>
    <row r="13" spans="1:11" x14ac:dyDescent="0.25">
      <c r="A13" t="s">
        <v>145</v>
      </c>
      <c r="B13" s="10">
        <f>SUMIFS(Deck!B:B,Deck!D:D,Stats!A13)+SUMIFS(Deck!B:B,Deck!E:E,Stats!A13)</f>
        <v>1</v>
      </c>
      <c r="C13" s="3">
        <f>SUMIFS(Deck!B:B,Deck!F:F,Stats!A13)+SUMIFS(Deck!B:B,Deck!G:G,Stats!A13)+SUMIFS(Deck!B:B,Deck!H:H,Stats!A13)</f>
        <v>0</v>
      </c>
    </row>
    <row r="14" spans="1:11" x14ac:dyDescent="0.25">
      <c r="A14" t="s">
        <v>33</v>
      </c>
      <c r="B14" s="10">
        <f>SUMIFS(Deck!B:B,Deck!D:D,Stats!A14)+SUMIFS(Deck!B:B,Deck!E:E,Stats!A14)</f>
        <v>3</v>
      </c>
      <c r="C14" s="3">
        <f>SUMIFS(Deck!B:B,Deck!F:F,Stats!A14)+SUMIFS(Deck!B:B,Deck!G:G,Stats!A14)+SUMIFS(Deck!B:B,Deck!H:H,Stats!A14)</f>
        <v>0</v>
      </c>
    </row>
    <row r="15" spans="1:11" x14ac:dyDescent="0.25">
      <c r="A15" t="s">
        <v>15</v>
      </c>
      <c r="B15" s="10">
        <f>SUMIFS(Deck!B:B,Deck!D:D,Stats!A15)+SUMIFS(Deck!B:B,Deck!E:E,Stats!A15)</f>
        <v>6</v>
      </c>
      <c r="C15" s="3">
        <f>SUMIFS(Deck!B:B,Deck!F:F,Stats!A15)+SUMIFS(Deck!B:B,Deck!G:G,Stats!A15)+SUMIFS(Deck!B:B,Deck!H:H,Stats!A15)</f>
        <v>3</v>
      </c>
    </row>
    <row r="16" spans="1:11" x14ac:dyDescent="0.25">
      <c r="A16" t="s">
        <v>18</v>
      </c>
      <c r="B16" s="10">
        <f>SUMIFS(Deck!B:B,Deck!D:D,Stats!A16)+SUMIFS(Deck!B:B,Deck!E:E,Stats!A16)</f>
        <v>3</v>
      </c>
      <c r="C16" s="3">
        <f>SUMIFS(Deck!B:B,Deck!F:F,Stats!A16)+SUMIFS(Deck!B:B,Deck!G:G,Stats!A16)+SUMIFS(Deck!B:B,Deck!H:H,Stats!A16)</f>
        <v>2</v>
      </c>
    </row>
    <row r="17" spans="1:4" x14ac:dyDescent="0.25">
      <c r="A17" t="s">
        <v>83</v>
      </c>
      <c r="B17" s="10">
        <f>SUMIFS(Deck!B:B,Deck!D:D,Stats!A17)+SUMIFS(Deck!B:B,Deck!E:E,Stats!A17)</f>
        <v>1</v>
      </c>
      <c r="C17" s="13">
        <f>SUMIFS(Deck!B:B,Deck!F:F,Stats!A17)+SUMIFS(Deck!B:B,Deck!G:G,Stats!A17)+SUMIFS(Deck!B:B,Deck!H:H,Stats!A17)</f>
        <v>1</v>
      </c>
      <c r="D1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Deck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2014-12-01T01:05:43Z</dcterms:modified>
</cp:coreProperties>
</file>