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CristinaCosta\AULAS\EstatisticaMEGI\Apontamentos\StatisticalAnalysis2021\LU7-ANOVA\"/>
    </mc:Choice>
  </mc:AlternateContent>
  <xr:revisionPtr revIDLastSave="0" documentId="13_ncr:1_{13A4842D-1771-4907-8955-8EADF9F2D2F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xample1" sheetId="3" r:id="rId1"/>
    <sheet name="Example2" sheetId="2" r:id="rId2"/>
    <sheet name="Example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3" l="1"/>
  <c r="G44" i="3"/>
  <c r="G41" i="3"/>
  <c r="G43" i="3" s="1"/>
  <c r="G46" i="3" s="1"/>
  <c r="G49" i="3" s="1"/>
  <c r="O27" i="3"/>
  <c r="O36" i="3" s="1"/>
  <c r="O26" i="3"/>
  <c r="O35" i="3" s="1"/>
  <c r="O25" i="3"/>
  <c r="O34" i="3" s="1"/>
  <c r="O24" i="3"/>
  <c r="O33" i="3" s="1"/>
  <c r="O23" i="3"/>
  <c r="O32" i="3" s="1"/>
  <c r="O22" i="3"/>
  <c r="O31" i="3" s="1"/>
</calcChain>
</file>

<file path=xl/sharedStrings.xml><?xml version="1.0" encoding="utf-8"?>
<sst xmlns="http://schemas.openxmlformats.org/spreadsheetml/2006/main" count="74" uniqueCount="54">
  <si>
    <t>A</t>
  </si>
  <si>
    <t>B</t>
  </si>
  <si>
    <t>C</t>
  </si>
  <si>
    <t>D</t>
  </si>
  <si>
    <t>Summary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</si>
  <si>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</si>
  <si>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</si>
  <si>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</si>
  <si>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</si>
  <si>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</si>
  <si>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</si>
  <si>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</si>
  <si>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</si>
  <si>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</si>
  <si>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</si>
  <si>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</si>
  <si>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</si>
  <si>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</si>
  <si>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Anova: Single Factor</t>
  </si>
  <si>
    <t>Tukey-Kramer test</t>
  </si>
  <si>
    <t>SUMMARY</t>
  </si>
  <si>
    <t xml:space="preserve">A vs B </t>
  </si>
  <si>
    <t>Groups</t>
  </si>
  <si>
    <t>Average</t>
  </si>
  <si>
    <t>Variance</t>
  </si>
  <si>
    <t xml:space="preserve">A vs C </t>
  </si>
  <si>
    <t xml:space="preserve">A vs D </t>
  </si>
  <si>
    <t xml:space="preserve">B vs C </t>
  </si>
  <si>
    <t xml:space="preserve">B vs D </t>
  </si>
  <si>
    <t xml:space="preserve">C vs D </t>
  </si>
  <si>
    <r>
      <t>q</t>
    </r>
    <r>
      <rPr>
        <b/>
        <vertAlign val="subscript"/>
        <sz val="11"/>
        <color rgb="FF0070C0"/>
        <rFont val="Calibri"/>
        <family val="2"/>
        <scheme val="minor"/>
      </rPr>
      <t>(4; 18; 0.95)</t>
    </r>
  </si>
  <si>
    <t>TABLE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</si>
  <si>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</si>
  <si>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</si>
  <si>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</si>
  <si>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</si>
  <si>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</si>
  <si>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</si>
  <si>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</si>
  <si>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</si>
  <si>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</si>
  <si>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</si>
  <si>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</si>
  <si>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Bartlett's test</t>
  </si>
  <si>
    <t>Numerator</t>
  </si>
  <si>
    <t>Denominator</t>
  </si>
  <si>
    <t>Qobs =</t>
  </si>
  <si>
    <t>Alpha =</t>
  </si>
  <si>
    <t>Qcrit =</t>
  </si>
  <si>
    <t>p-value =</t>
  </si>
  <si>
    <t>City A</t>
  </si>
  <si>
    <t>City B</t>
  </si>
  <si>
    <t>City C</t>
  </si>
  <si>
    <r>
      <t>S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 MSE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</si>
</sst>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9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vertAlign val="subscript"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perscript"/>
      <sz val="10"/>
      <name val="Arial"/>
      <family val="2"/>
    </font>
    <font>
      <sz val="10"/>
      <name val="Arial"/>
      <family val="2"/>
    </font>
    <font>
      <sz val="11"/>
      <color rgb="FF7030A0"/>
      <name val="Calibri"/>
      <family val="2"/>
      <scheme val="minor"/>
    </font>
    <font>
      <sz val="10"/>
      <color theme="8"/>
      <name val="Arial"/>
      <family val="2"/>
    </font>
    <font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2" xfId="0" applyFill="1" applyBorder="1" applyAlignme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5" fillId="0" borderId="0" xfId="0" applyNumberFormat="1" applyFont="1" applyAlignment="1">
      <alignment vertical="center"/>
    </xf>
    <xf numFmtId="0" fontId="6" fillId="0" borderId="0" xfId="0" applyFont="1"/>
    <xf numFmtId="0" fontId="5" fillId="0" borderId="0" xfId="0" applyFont="1"/>
    <xf numFmtId="0" fontId="8" fillId="0" borderId="0" xfId="0" applyFont="1"/>
    <xf numFmtId="164" fontId="9" fillId="0" borderId="0" xfId="0" applyNumberFormat="1" applyFont="1" applyFill="1" applyBorder="1" applyAlignment="1"/>
    <xf numFmtId="0" fontId="0" fillId="0" borderId="0" xfId="0" applyFill="1" applyBorder="1" applyAlignment="1">
      <alignment vertical="center"/>
    </xf>
    <xf numFmtId="164" fontId="12" fillId="0" borderId="0" xfId="0" applyNumberFormat="1" applyFont="1" applyFill="1" applyBorder="1" applyAlignment="1">
      <alignment vertical="center"/>
    </xf>
    <xf numFmtId="0" fontId="13" fillId="0" borderId="0" xfId="0" applyFont="1"/>
    <xf numFmtId="0" fontId="14" fillId="0" borderId="0" xfId="0" applyFont="1"/>
    <xf numFmtId="0" fontId="11" fillId="0" borderId="0" xfId="0" applyFont="1" applyFill="1"/>
    <xf numFmtId="164" fontId="13" fillId="0" borderId="0" xfId="0" applyNumberFormat="1" applyFon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200025</xdr:colOff>
      <xdr:row>20</xdr:row>
      <xdr:rowOff>85725</xdr:rowOff>
    </xdr:from>
    <xdr:to>
      <xdr:col>17</xdr:col>
      <xdr:colOff>457200</xdr:colOff>
      <xdr:row>23</xdr:row>
      <xdr:rowOff>145954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7907"/>
        <a:stretch/>
      </xdr:blipFill>
      <xdr:spPr bwMode="auto">
        <a:xfrm>
          <a:off x="10039350" y="3914775"/>
          <a:ext cx="1476375" cy="6412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123826</xdr:colOff>
      <xdr:row>39</xdr:row>
      <xdr:rowOff>142875</xdr:rowOff>
    </xdr:from>
    <xdr:to>
      <xdr:col>12</xdr:col>
      <xdr:colOff>333376</xdr:colOff>
      <xdr:row>44</xdr:row>
      <xdr:rowOff>78846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420"/>
        <a:stretch/>
      </xdr:blipFill>
      <xdr:spPr bwMode="auto">
        <a:xfrm>
          <a:off x="5695951" y="7667625"/>
          <a:ext cx="2647950" cy="888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workbookViewId="0"/>
  </sheetViews>
  <sheetFormatPr defaultRowHeight="15" x14ac:dyDescent="0.25"/>
  <cols>
    <col min="6" max="6" width="19.5703125" bestFit="1" customWidth="1"/>
    <col min="7" max="7" width="9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</row>
    <row r="2" spans="1:10" ht="15.75" thickBot="1" x14ac:dyDescent="0.3">
      <c r="A2">
        <v>1</v>
      </c>
      <c r="B2">
        <v>1.7</v>
      </c>
      <c r="C2">
        <v>1</v>
      </c>
      <c r="D2">
        <v>3.8</v>
      </c>
    </row>
    <row r="3" spans="1:10" x14ac:dyDescent="0.25">
      <c r="A3">
        <v>0.8</v>
      </c>
      <c r="B3">
        <v>2.5</v>
      </c>
      <c r="C3">
        <v>1.3</v>
      </c>
      <c r="D3">
        <v>2.8</v>
      </c>
      <c r="F3" s="3"/>
      <c r="G3" s="3" t="s">
        <v>0</v>
      </c>
      <c r="H3" s="3" t="s">
        <v>1</v>
      </c>
      <c r="I3" s="3" t="s">
        <v>2</v>
      </c>
      <c r="J3" s="3" t="s">
        <v>3</v>
      </c>
    </row>
    <row r="4" spans="1:10" x14ac:dyDescent="0.25">
      <c r="A4">
        <v>1.9</v>
      </c>
      <c r="B4">
        <v>3</v>
      </c>
      <c r="C4">
        <v>3.2</v>
      </c>
      <c r="D4">
        <v>1.9</v>
      </c>
      <c r="F4" s="4"/>
      <c r="G4" s="4"/>
      <c r="H4" s="4"/>
      <c r="I4" s="4"/>
      <c r="J4" s="4"/>
    </row>
    <row r="5" spans="1:10" x14ac:dyDescent="0.25">
      <c r="A5">
        <v>1.1000000000000001</v>
      </c>
      <c r="B5">
        <v>2.2000000000000002</v>
      </c>
      <c r="C5">
        <v>1.4</v>
      </c>
      <c r="D5">
        <v>3</v>
      </c>
      <c r="F5" s="4" t="s">
        <v>5</v>
      </c>
      <c r="G5" s="4">
        <v>1.5000000000000002</v>
      </c>
      <c r="H5" s="4">
        <v>2.5000000000000004</v>
      </c>
      <c r="I5" s="4">
        <v>1.7000000000000002</v>
      </c>
      <c r="J5" s="4">
        <v>2.8</v>
      </c>
    </row>
    <row r="6" spans="1:10" x14ac:dyDescent="0.25">
      <c r="A6">
        <v>2.7</v>
      </c>
      <c r="B6">
        <v>3.7</v>
      </c>
      <c r="C6">
        <v>1.3</v>
      </c>
      <c r="D6">
        <v>2.5</v>
      </c>
      <c r="F6" s="4" t="s">
        <v>6</v>
      </c>
      <c r="G6" s="5">
        <v>0.35355339059327351</v>
      </c>
      <c r="H6" s="5">
        <v>0.30441200151548964</v>
      </c>
      <c r="I6" s="5">
        <v>0.32863353450309962</v>
      </c>
      <c r="J6" s="5">
        <v>0.31144823004794853</v>
      </c>
    </row>
    <row r="7" spans="1:10" x14ac:dyDescent="0.25">
      <c r="B7">
        <v>1.9</v>
      </c>
      <c r="C7">
        <v>2</v>
      </c>
      <c r="F7" s="4" t="s">
        <v>7</v>
      </c>
      <c r="G7" s="4">
        <v>1.1000000000000001</v>
      </c>
      <c r="H7" s="4">
        <v>2.35</v>
      </c>
      <c r="I7" s="4">
        <v>1.35</v>
      </c>
      <c r="J7" s="4">
        <v>2.8</v>
      </c>
    </row>
    <row r="8" spans="1:10" x14ac:dyDescent="0.25">
      <c r="F8" s="4" t="s">
        <v>8</v>
      </c>
      <c r="G8" s="4" t="e">
        <v>#N/A</v>
      </c>
      <c r="H8" s="4" t="e">
        <v>#N/A</v>
      </c>
      <c r="I8" s="4">
        <v>1.3</v>
      </c>
      <c r="J8" s="4" t="e">
        <v>#N/A</v>
      </c>
    </row>
    <row r="9" spans="1:10" x14ac:dyDescent="0.25">
      <c r="F9" s="4" t="s">
        <v>9</v>
      </c>
      <c r="G9" s="5">
        <v>0.79056941504209433</v>
      </c>
      <c r="H9" s="5">
        <v>0.74565407529228911</v>
      </c>
      <c r="I9" s="5">
        <v>0.80498447189992406</v>
      </c>
      <c r="J9" s="5">
        <v>0.69641941385920558</v>
      </c>
    </row>
    <row r="10" spans="1:10" x14ac:dyDescent="0.25">
      <c r="F10" s="4" t="s">
        <v>10</v>
      </c>
      <c r="G10" s="4">
        <v>0.62499999999999911</v>
      </c>
      <c r="H10" s="4">
        <v>0.55599999999999883</v>
      </c>
      <c r="I10" s="4">
        <v>0.64799999999999969</v>
      </c>
      <c r="J10" s="4">
        <v>0.48499999999999943</v>
      </c>
    </row>
    <row r="11" spans="1:10" x14ac:dyDescent="0.25">
      <c r="F11" s="4" t="s">
        <v>11</v>
      </c>
      <c r="G11" s="5">
        <v>-0.23231999999999964</v>
      </c>
      <c r="H11" s="5">
        <v>-0.1737746493452752</v>
      </c>
      <c r="I11" s="5">
        <v>2.7020461819844463</v>
      </c>
      <c r="J11" s="5">
        <v>0.8521628228292073</v>
      </c>
    </row>
    <row r="12" spans="1:10" x14ac:dyDescent="0.25">
      <c r="F12" s="4" t="s">
        <v>12</v>
      </c>
      <c r="G12" s="5">
        <v>1.0625252938165748</v>
      </c>
      <c r="H12" s="5">
        <v>0.79453202603798823</v>
      </c>
      <c r="I12" s="5">
        <v>1.6701495387498417</v>
      </c>
      <c r="J12" s="5">
        <v>0.31086848105097953</v>
      </c>
    </row>
    <row r="13" spans="1:10" x14ac:dyDescent="0.25">
      <c r="F13" s="4" t="s">
        <v>13</v>
      </c>
      <c r="G13" s="4">
        <v>1.9000000000000001</v>
      </c>
      <c r="H13" s="4">
        <v>2</v>
      </c>
      <c r="I13" s="4">
        <v>2.2000000000000002</v>
      </c>
      <c r="J13" s="4">
        <v>1.9</v>
      </c>
    </row>
    <row r="14" spans="1:10" x14ac:dyDescent="0.25">
      <c r="F14" s="4" t="s">
        <v>14</v>
      </c>
      <c r="G14" s="4">
        <v>0.8</v>
      </c>
      <c r="H14" s="4">
        <v>1.7</v>
      </c>
      <c r="I14" s="4">
        <v>1</v>
      </c>
      <c r="J14" s="4">
        <v>1.9</v>
      </c>
    </row>
    <row r="15" spans="1:10" x14ac:dyDescent="0.25">
      <c r="F15" s="4" t="s">
        <v>15</v>
      </c>
      <c r="G15" s="4">
        <v>2.7</v>
      </c>
      <c r="H15" s="4">
        <v>3.7</v>
      </c>
      <c r="I15" s="4">
        <v>3.2</v>
      </c>
      <c r="J15" s="4">
        <v>3.8</v>
      </c>
    </row>
    <row r="16" spans="1:10" x14ac:dyDescent="0.25">
      <c r="F16" s="4" t="s">
        <v>16</v>
      </c>
      <c r="G16" s="4">
        <v>7.5000000000000009</v>
      </c>
      <c r="H16" s="4">
        <v>15.000000000000002</v>
      </c>
      <c r="I16" s="4">
        <v>10.200000000000001</v>
      </c>
      <c r="J16" s="4">
        <v>14</v>
      </c>
    </row>
    <row r="17" spans="6:16" ht="15.75" thickBot="1" x14ac:dyDescent="0.3">
      <c r="F17" s="6" t="s">
        <v>17</v>
      </c>
      <c r="G17" s="6">
        <v>5</v>
      </c>
      <c r="H17" s="6">
        <v>6</v>
      </c>
      <c r="I17" s="6">
        <v>6</v>
      </c>
      <c r="J17" s="6">
        <v>5</v>
      </c>
    </row>
    <row r="20" spans="6:16" x14ac:dyDescent="0.25">
      <c r="F20" s="2" t="s">
        <v>18</v>
      </c>
      <c r="N20" s="7" t="s">
        <v>19</v>
      </c>
      <c r="O20" s="8"/>
    </row>
    <row r="21" spans="6:16" x14ac:dyDescent="0.25">
      <c r="N21" s="8"/>
      <c r="O21" s="8"/>
    </row>
    <row r="22" spans="6:16" ht="15.75" thickBot="1" x14ac:dyDescent="0.3">
      <c r="F22" t="s">
        <v>20</v>
      </c>
      <c r="N22" s="9" t="s">
        <v>21</v>
      </c>
      <c r="O22" s="10">
        <f>ABS(I24-I25)/SQRT(($I$33/2)*(1/G24+1/G25))</f>
        <v>3.0637243825044096</v>
      </c>
    </row>
    <row r="23" spans="6:16" x14ac:dyDescent="0.25">
      <c r="F23" s="3" t="s">
        <v>22</v>
      </c>
      <c r="G23" s="3" t="s">
        <v>17</v>
      </c>
      <c r="H23" s="3" t="s">
        <v>16</v>
      </c>
      <c r="I23" s="3" t="s">
        <v>23</v>
      </c>
      <c r="J23" s="3" t="s">
        <v>24</v>
      </c>
      <c r="N23" s="9" t="s">
        <v>25</v>
      </c>
      <c r="O23" s="10">
        <f>ABS(I24-I26)/SQRT(($I$33/2)*(1/G24+1/G26))</f>
        <v>0.61274487650088172</v>
      </c>
    </row>
    <row r="24" spans="6:16" x14ac:dyDescent="0.25">
      <c r="F24" s="4" t="s">
        <v>0</v>
      </c>
      <c r="G24" s="4">
        <v>5</v>
      </c>
      <c r="H24" s="4">
        <v>7.5000000000000009</v>
      </c>
      <c r="I24" s="4">
        <v>1.5000000000000002</v>
      </c>
      <c r="J24" s="4">
        <v>0.62499999999999911</v>
      </c>
      <c r="N24" s="9" t="s">
        <v>26</v>
      </c>
      <c r="O24" s="10">
        <f>ABS(I24-I27)/SQRT(($I$33/2)*(1/G24+1/G27))</f>
        <v>3.8132806068548994</v>
      </c>
    </row>
    <row r="25" spans="6:16" x14ac:dyDescent="0.25">
      <c r="F25" s="4" t="s">
        <v>1</v>
      </c>
      <c r="G25" s="4">
        <v>6</v>
      </c>
      <c r="H25" s="4">
        <v>15.000000000000002</v>
      </c>
      <c r="I25" s="4">
        <v>2.5000000000000004</v>
      </c>
      <c r="J25" s="4">
        <v>0.55599999999999883</v>
      </c>
      <c r="N25" s="9" t="s">
        <v>27</v>
      </c>
      <c r="O25" s="10">
        <f>ABS(I25-I26)/SQRT(($I$33/2)*(1/G25+1/G26))</f>
        <v>2.5706089925802074</v>
      </c>
    </row>
    <row r="26" spans="6:16" x14ac:dyDescent="0.25">
      <c r="F26" s="4" t="s">
        <v>2</v>
      </c>
      <c r="G26" s="4">
        <v>6</v>
      </c>
      <c r="H26" s="4">
        <v>10.200000000000001</v>
      </c>
      <c r="I26" s="4">
        <v>1.7000000000000002</v>
      </c>
      <c r="J26" s="4">
        <v>0.64799999999999969</v>
      </c>
      <c r="N26" s="9" t="s">
        <v>28</v>
      </c>
      <c r="O26" s="10">
        <f>ABS(I25-I27)/SQRT(($I$33/2)*(1/G25+1/G27))</f>
        <v>0.91911731475132086</v>
      </c>
    </row>
    <row r="27" spans="6:16" ht="15.75" thickBot="1" x14ac:dyDescent="0.3">
      <c r="F27" s="6" t="s">
        <v>3</v>
      </c>
      <c r="G27" s="6">
        <v>5</v>
      </c>
      <c r="H27" s="6">
        <v>14</v>
      </c>
      <c r="I27" s="6">
        <v>2.8</v>
      </c>
      <c r="J27" s="6">
        <v>0.48499999999999943</v>
      </c>
      <c r="N27" s="9" t="s">
        <v>29</v>
      </c>
      <c r="O27" s="10">
        <f>ABS(I26-I27)/SQRT(($I$33/2)*(1/G26+1/G27))</f>
        <v>3.3700968207548487</v>
      </c>
    </row>
    <row r="29" spans="6:16" ht="18" x14ac:dyDescent="0.35">
      <c r="N29" s="11" t="s">
        <v>30</v>
      </c>
      <c r="O29" s="12">
        <v>3.9969999999999999</v>
      </c>
      <c r="P29" s="12" t="s">
        <v>31</v>
      </c>
    </row>
    <row r="30" spans="6:16" ht="15.75" thickBot="1" x14ac:dyDescent="0.3">
      <c r="F30" t="s">
        <v>32</v>
      </c>
      <c r="O30" s="13"/>
    </row>
    <row r="31" spans="6:16" x14ac:dyDescent="0.25">
      <c r="F31" s="3" t="s">
        <v>33</v>
      </c>
      <c r="G31" s="3" t="s">
        <v>34</v>
      </c>
      <c r="H31" s="3" t="s">
        <v>35</v>
      </c>
      <c r="I31" s="3" t="s">
        <v>36</v>
      </c>
      <c r="J31" s="3" t="s">
        <v>37</v>
      </c>
      <c r="K31" s="3" t="s">
        <v>38</v>
      </c>
      <c r="L31" s="3" t="s">
        <v>39</v>
      </c>
      <c r="N31" s="9" t="s">
        <v>21</v>
      </c>
      <c r="O31" s="12" t="str">
        <f>IF(O22&gt;$O$29, "Reject H0", "Not reject H0")</f>
        <v>Not reject H0</v>
      </c>
    </row>
    <row r="32" spans="6:16" x14ac:dyDescent="0.25">
      <c r="F32" s="4" t="s">
        <v>40</v>
      </c>
      <c r="G32" s="5">
        <v>6.158636363636365</v>
      </c>
      <c r="H32" s="4">
        <v>3</v>
      </c>
      <c r="I32" s="5">
        <v>2.0528787878787882</v>
      </c>
      <c r="J32" s="5">
        <v>3.5326786024682777</v>
      </c>
      <c r="K32" s="5">
        <v>3.5900082409744793E-2</v>
      </c>
      <c r="L32" s="5">
        <v>3.1599075898007243</v>
      </c>
      <c r="N32" s="9" t="s">
        <v>25</v>
      </c>
      <c r="O32" s="12" t="str">
        <f t="shared" ref="O32:O36" si="0">IF(O23&gt;$O$29, "Reject H0", "Not reject H0")</f>
        <v>Not reject H0</v>
      </c>
    </row>
    <row r="33" spans="6:15" x14ac:dyDescent="0.25">
      <c r="F33" s="4" t="s">
        <v>41</v>
      </c>
      <c r="G33" s="4">
        <v>10.46</v>
      </c>
      <c r="H33" s="4">
        <v>18</v>
      </c>
      <c r="I33" s="14">
        <v>0.58111111111111113</v>
      </c>
      <c r="J33" s="5"/>
      <c r="K33" s="5"/>
      <c r="L33" s="5"/>
      <c r="N33" s="9" t="s">
        <v>26</v>
      </c>
      <c r="O33" s="12" t="str">
        <f t="shared" si="0"/>
        <v>Not reject H0</v>
      </c>
    </row>
    <row r="34" spans="6:15" x14ac:dyDescent="0.25">
      <c r="F34" s="4"/>
      <c r="G34" s="4"/>
      <c r="H34" s="4"/>
      <c r="I34" s="4"/>
      <c r="J34" s="4"/>
      <c r="K34" s="4"/>
      <c r="L34" s="4"/>
      <c r="N34" s="9" t="s">
        <v>27</v>
      </c>
      <c r="O34" s="12" t="str">
        <f t="shared" si="0"/>
        <v>Not reject H0</v>
      </c>
    </row>
    <row r="35" spans="6:15" ht="15.75" thickBot="1" x14ac:dyDescent="0.3">
      <c r="F35" s="6" t="s">
        <v>42</v>
      </c>
      <c r="G35" s="6">
        <v>16.618636363636366</v>
      </c>
      <c r="H35" s="6">
        <v>21</v>
      </c>
      <c r="I35" s="6"/>
      <c r="J35" s="6"/>
      <c r="K35" s="6"/>
      <c r="L35" s="6"/>
      <c r="N35" s="9" t="s">
        <v>28</v>
      </c>
      <c r="O35" s="12" t="str">
        <f t="shared" si="0"/>
        <v>Not reject H0</v>
      </c>
    </row>
    <row r="36" spans="6:15" x14ac:dyDescent="0.25">
      <c r="N36" s="9" t="s">
        <v>29</v>
      </c>
      <c r="O36" s="12" t="str">
        <f t="shared" si="0"/>
        <v>Not reject H0</v>
      </c>
    </row>
    <row r="39" spans="6:15" x14ac:dyDescent="0.25">
      <c r="F39" s="2" t="s">
        <v>43</v>
      </c>
    </row>
    <row r="41" spans="6:15" x14ac:dyDescent="0.25">
      <c r="F41" s="15" t="s">
        <v>53</v>
      </c>
      <c r="G41" s="16">
        <f>I33</f>
        <v>0.58111111111111113</v>
      </c>
    </row>
    <row r="43" spans="6:15" x14ac:dyDescent="0.25">
      <c r="F43" s="17" t="s">
        <v>44</v>
      </c>
      <c r="G43" s="18">
        <f>(SUM(G24:G27)-COUNT(G24:G27))*LN(G41) - ((G24-1)*LN(J24)+(G25-1)*LN(J25)+(G26-1)*LN(J26)+(G27-1)*LN(J27))</f>
        <v>0.10805851929968391</v>
      </c>
    </row>
    <row r="44" spans="6:15" x14ac:dyDescent="0.25">
      <c r="F44" s="17" t="s">
        <v>45</v>
      </c>
      <c r="G44" s="18">
        <f>1+(1/(3*(COUNT(G24:G27)-1)))*(1/(G24-1)+1/(G25-1)+1/(G26-1)+1/(G27-1)-1/(SUM(G24:G27)-COUNT(G24:G27)))</f>
        <v>1.0938271604938272</v>
      </c>
    </row>
    <row r="46" spans="6:15" x14ac:dyDescent="0.25">
      <c r="F46" s="19" t="s">
        <v>46</v>
      </c>
      <c r="G46" s="20">
        <f>G43/G44</f>
        <v>9.8789391233345333E-2</v>
      </c>
    </row>
    <row r="47" spans="6:15" x14ac:dyDescent="0.25">
      <c r="F47" t="s">
        <v>47</v>
      </c>
      <c r="G47">
        <v>0.05</v>
      </c>
    </row>
    <row r="48" spans="6:15" x14ac:dyDescent="0.25">
      <c r="F48" s="19" t="s">
        <v>48</v>
      </c>
      <c r="G48" s="20">
        <f>_xlfn.CHISQ.INV(1-G47,COUNT(G24:G27)-1)</f>
        <v>7.8147279032511774</v>
      </c>
    </row>
    <row r="49" spans="6:7" x14ac:dyDescent="0.25">
      <c r="F49" s="19" t="s">
        <v>49</v>
      </c>
      <c r="G49" s="20">
        <f>1-_xlfn.CHISQ.DIST(G46,COUNT(G24:G27)-1,TRUE)</f>
        <v>0.99198230472109394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A8" sqref="A8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1.7</v>
      </c>
      <c r="C2">
        <v>1</v>
      </c>
      <c r="D2">
        <v>3.8</v>
      </c>
    </row>
    <row r="3" spans="1:4" x14ac:dyDescent="0.25">
      <c r="A3">
        <v>0.8</v>
      </c>
      <c r="B3">
        <v>2.5</v>
      </c>
      <c r="C3">
        <v>1.3</v>
      </c>
      <c r="D3">
        <v>2.8</v>
      </c>
    </row>
    <row r="4" spans="1:4" x14ac:dyDescent="0.25">
      <c r="A4">
        <v>1.9</v>
      </c>
      <c r="B4">
        <v>3</v>
      </c>
      <c r="C4">
        <v>3.2</v>
      </c>
      <c r="D4">
        <v>1.9</v>
      </c>
    </row>
    <row r="5" spans="1:4" x14ac:dyDescent="0.25">
      <c r="A5">
        <v>1.1000000000000001</v>
      </c>
      <c r="B5">
        <v>2.2000000000000002</v>
      </c>
      <c r="C5">
        <v>1.4</v>
      </c>
      <c r="D5">
        <v>3</v>
      </c>
    </row>
    <row r="6" spans="1:4" x14ac:dyDescent="0.25">
      <c r="A6">
        <v>2.7</v>
      </c>
      <c r="B6">
        <v>3.7</v>
      </c>
      <c r="C6">
        <v>1.3</v>
      </c>
      <c r="D6">
        <v>2.5</v>
      </c>
    </row>
    <row r="7" spans="1:4" x14ac:dyDescent="0.25">
      <c r="B7">
        <v>1.9</v>
      </c>
      <c r="C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7" sqref="A7"/>
    </sheetView>
  </sheetViews>
  <sheetFormatPr defaultRowHeight="15" x14ac:dyDescent="0.25"/>
  <cols>
    <col min="1" max="16384" width="9.140625" style="8"/>
  </cols>
  <sheetData>
    <row r="1" spans="1:3" x14ac:dyDescent="0.25">
      <c r="A1" s="21" t="s">
        <v>50</v>
      </c>
      <c r="B1" s="21" t="s">
        <v>51</v>
      </c>
      <c r="C1" s="21" t="s">
        <v>52</v>
      </c>
    </row>
    <row r="2" spans="1:3" x14ac:dyDescent="0.25">
      <c r="A2" s="8">
        <v>67</v>
      </c>
      <c r="B2" s="8">
        <v>67</v>
      </c>
      <c r="C2">
        <v>75</v>
      </c>
    </row>
    <row r="3" spans="1:3" x14ac:dyDescent="0.25">
      <c r="A3" s="8">
        <v>57</v>
      </c>
      <c r="B3" s="8">
        <v>64</v>
      </c>
      <c r="C3">
        <v>52</v>
      </c>
    </row>
    <row r="4" spans="1:3" x14ac:dyDescent="0.25">
      <c r="A4" s="8">
        <v>62</v>
      </c>
      <c r="B4" s="8">
        <v>73</v>
      </c>
      <c r="C4">
        <v>76</v>
      </c>
    </row>
    <row r="5" spans="1:3" x14ac:dyDescent="0.25">
      <c r="A5" s="8">
        <v>59</v>
      </c>
      <c r="B5" s="8">
        <v>72</v>
      </c>
      <c r="C5">
        <v>71</v>
      </c>
    </row>
    <row r="6" spans="1:3" x14ac:dyDescent="0.25">
      <c r="A6" s="8">
        <v>70</v>
      </c>
      <c r="B6" s="8">
        <v>68</v>
      </c>
      <c r="C6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Example1</vt:lpstr>
      <vt:lpstr>Example2</vt:lpstr>
      <vt:lpstr>Example3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 Costa</dc:creator>
  <cp:lastModifiedBy>Ana Cristina Costa</cp:lastModifiedBy>
  <dcterms:created xsi:type="dcterms:W3CDTF">2018-04-30T19:26:51Z</dcterms:created>
  <dcterms:modified xsi:type="dcterms:W3CDTF">2021-04-22T16:07:58Z</dcterms:modified>
</cp:coreProperties>
</file>