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F4AB92F0-2B5D-F94C-B15F-C33B067D9A2C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2-2020" sheetId="20" r:id="rId2"/>
    <sheet name="Raw 04-01-2020" sheetId="19" r:id="rId3"/>
    <sheet name="Raw 03-31-2020" sheetId="18" r:id="rId4"/>
    <sheet name="Raw 03-30-2020" sheetId="17" r:id="rId5"/>
    <sheet name="Raw 03-29-2020" sheetId="16" r:id="rId6"/>
    <sheet name="Raw 03-24-2020" sheetId="4" r:id="rId7"/>
    <sheet name="Source" sheetId="2" r:id="rId8"/>
  </sheets>
  <definedNames>
    <definedName name="_xlnm._FilterDatabase" localSheetId="6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6" i="1" l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Y72" i="1" l="1"/>
  <c r="Y73" i="1" s="1"/>
  <c r="Y74" i="1" s="1"/>
  <c r="Y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B21" i="1" l="1"/>
  <c r="AB36" i="1"/>
  <c r="AB35" i="1"/>
  <c r="AB14" i="1"/>
  <c r="AB63" i="1"/>
  <c r="AB33" i="1"/>
  <c r="AB40" i="1"/>
  <c r="AB11" i="1"/>
  <c r="AB39" i="1"/>
  <c r="AB55" i="1"/>
  <c r="AB46" i="1"/>
  <c r="AB50" i="1"/>
  <c r="AB26" i="1"/>
  <c r="AB52" i="1"/>
  <c r="AB45" i="1"/>
  <c r="AB17" i="1"/>
  <c r="AB16" i="1"/>
  <c r="AB15" i="1"/>
  <c r="AB34" i="1"/>
  <c r="AB60" i="1"/>
  <c r="AB62" i="1"/>
  <c r="AB32" i="1"/>
  <c r="AB59" i="1"/>
  <c r="AB20" i="1"/>
  <c r="AB56" i="1"/>
  <c r="AB28" i="1"/>
  <c r="AB64" i="1"/>
  <c r="AB38" i="1"/>
  <c r="AB25" i="1"/>
  <c r="AB23" i="1"/>
  <c r="AB8" i="1"/>
  <c r="AB43" i="1"/>
  <c r="AB42" i="1"/>
  <c r="AB51" i="1"/>
  <c r="AB49" i="1"/>
  <c r="AB31" i="1"/>
  <c r="AB58" i="1"/>
  <c r="AB30" i="1"/>
  <c r="AB48" i="1"/>
  <c r="AB19" i="1"/>
  <c r="AB61" i="1"/>
  <c r="AB37" i="1"/>
  <c r="AB24" i="1"/>
  <c r="AB65" i="1"/>
  <c r="AB53" i="1"/>
  <c r="AB22" i="1"/>
  <c r="AB7" i="1"/>
  <c r="AB44" i="1"/>
  <c r="AB41" i="1"/>
  <c r="AB66" i="1"/>
  <c r="AB13" i="1"/>
  <c r="AB12" i="1"/>
  <c r="AB57" i="1"/>
  <c r="AB29" i="1"/>
  <c r="AB47" i="1"/>
  <c r="AB18" i="1"/>
  <c r="AB54" i="1"/>
  <c r="AB27" i="1"/>
  <c r="AB10" i="1"/>
  <c r="AB9" i="1"/>
  <c r="B128" i="1"/>
  <c r="B3" i="1"/>
  <c r="Q6" i="1" s="1"/>
  <c r="R6" i="1" s="1"/>
  <c r="S6" i="1" s="1"/>
  <c r="T6" i="1" s="1"/>
  <c r="U6" i="1" s="1"/>
  <c r="V6" i="1" s="1"/>
  <c r="W6" i="1" s="1"/>
  <c r="D41" i="1"/>
  <c r="D43" i="1"/>
  <c r="D17" i="1"/>
  <c r="D16" i="1"/>
  <c r="D14" i="1"/>
  <c r="D11" i="1"/>
  <c r="D13" i="1"/>
  <c r="D12" i="1"/>
  <c r="D9" i="1"/>
  <c r="D10" i="1"/>
  <c r="D15" i="1"/>
  <c r="AC31" i="1" l="1"/>
  <c r="AC33" i="1"/>
  <c r="AC37" i="1"/>
  <c r="AC15" i="1"/>
  <c r="AC50" i="1"/>
  <c r="AC10" i="1"/>
  <c r="AC57" i="1"/>
  <c r="AC7" i="1"/>
  <c r="AC25" i="1"/>
  <c r="AC59" i="1"/>
  <c r="AC16" i="1"/>
  <c r="AC46" i="1"/>
  <c r="AC61" i="1"/>
  <c r="AC49" i="1"/>
  <c r="AC63" i="1"/>
  <c r="AC23" i="1"/>
  <c r="AC27" i="1"/>
  <c r="AC12" i="1"/>
  <c r="AC22" i="1"/>
  <c r="AC19" i="1"/>
  <c r="AC32" i="1"/>
  <c r="AC17" i="1"/>
  <c r="AC55" i="1"/>
  <c r="AC20" i="1"/>
  <c r="AC51" i="1"/>
  <c r="AC38" i="1"/>
  <c r="AC14" i="1"/>
  <c r="AC53" i="1"/>
  <c r="AC48" i="1"/>
  <c r="AC42" i="1"/>
  <c r="AC62" i="1"/>
  <c r="AC45" i="1"/>
  <c r="AC35" i="1"/>
  <c r="AC29" i="1"/>
  <c r="AC54" i="1"/>
  <c r="AC13" i="1"/>
  <c r="AC64" i="1"/>
  <c r="AC39" i="1"/>
  <c r="AC44" i="1"/>
  <c r="AC18" i="1"/>
  <c r="AC65" i="1"/>
  <c r="AC28" i="1"/>
  <c r="AC60" i="1"/>
  <c r="AC52" i="1"/>
  <c r="AC11" i="1"/>
  <c r="AC36" i="1"/>
  <c r="AC66" i="1"/>
  <c r="AC30" i="1"/>
  <c r="AC43" i="1"/>
  <c r="AC9" i="1"/>
  <c r="AC47" i="1"/>
  <c r="AC41" i="1"/>
  <c r="AC24" i="1"/>
  <c r="AC58" i="1"/>
  <c r="AC8" i="1"/>
  <c r="AC56" i="1"/>
  <c r="AC34" i="1"/>
  <c r="AC21" i="1"/>
  <c r="AC26" i="1"/>
  <c r="AC40" i="1"/>
  <c r="R37" i="1"/>
  <c r="S37" i="1" s="1"/>
  <c r="T37" i="1" s="1"/>
  <c r="U37" i="1" s="1"/>
  <c r="V37" i="1" s="1"/>
  <c r="W37" i="1" s="1"/>
  <c r="Y42" i="1"/>
  <c r="G67" i="1" l="1"/>
  <c r="B15" i="2" s="1"/>
  <c r="AA66" i="1"/>
  <c r="AD66" i="1" s="1"/>
  <c r="AA46" i="1"/>
  <c r="AD46" i="1" s="1"/>
  <c r="AA29" i="1"/>
  <c r="AD29" i="1" s="1"/>
  <c r="AA11" i="1"/>
  <c r="AD11" i="1" s="1"/>
  <c r="AA14" i="1"/>
  <c r="AD14" i="1" s="1"/>
  <c r="AA48" i="1"/>
  <c r="AD48" i="1" s="1"/>
  <c r="AA9" i="1"/>
  <c r="AD9" i="1" s="1"/>
  <c r="AA12" i="1"/>
  <c r="AD12" i="1" s="1"/>
  <c r="AA59" i="1"/>
  <c r="AD59" i="1" s="1"/>
  <c r="AA31" i="1"/>
  <c r="AD31" i="1" s="1"/>
  <c r="AA18" i="1"/>
  <c r="AD18" i="1" s="1"/>
  <c r="AA20" i="1"/>
  <c r="AD20" i="1" s="1"/>
  <c r="AA60" i="1"/>
  <c r="AD60" i="1" s="1"/>
  <c r="AA34" i="1"/>
  <c r="AD34" i="1" s="1"/>
  <c r="AA21" i="1"/>
  <c r="AD21" i="1" s="1"/>
  <c r="AA37" i="1"/>
  <c r="AD37" i="1" s="1"/>
  <c r="AA45" i="1"/>
  <c r="AD45" i="1" s="1"/>
  <c r="AA30" i="1"/>
  <c r="AD30" i="1" s="1"/>
  <c r="AA56" i="1"/>
  <c r="AD56" i="1" s="1"/>
  <c r="AA35" i="1"/>
  <c r="AD35" i="1" s="1"/>
  <c r="AA50" i="1"/>
  <c r="AD50" i="1" s="1"/>
  <c r="AA27" i="1"/>
  <c r="AD27" i="1" s="1"/>
  <c r="AA62" i="1"/>
  <c r="AD62" i="1" s="1"/>
  <c r="AA19" i="1"/>
  <c r="AD19" i="1" s="1"/>
  <c r="AA61" i="1"/>
  <c r="AD61" i="1" s="1"/>
  <c r="AA51" i="1"/>
  <c r="AD51" i="1" s="1"/>
  <c r="AA55" i="1"/>
  <c r="AD55" i="1" s="1"/>
  <c r="AA44" i="1"/>
  <c r="AD44" i="1" s="1"/>
  <c r="AA8" i="1"/>
  <c r="AD8" i="1" s="1"/>
  <c r="AA28" i="1"/>
  <c r="AD28" i="1" s="1"/>
  <c r="AA52" i="1"/>
  <c r="AD52" i="1" s="1"/>
  <c r="AA13" i="1"/>
  <c r="AD13" i="1" s="1"/>
  <c r="AA64" i="1"/>
  <c r="AD64" i="1" s="1"/>
  <c r="AA47" i="1"/>
  <c r="AD47" i="1" s="1"/>
  <c r="AA25" i="1"/>
  <c r="AD25" i="1" s="1"/>
  <c r="AA15" i="1"/>
  <c r="AD15" i="1" s="1"/>
  <c r="AA33" i="1"/>
  <c r="AD33" i="1" s="1"/>
  <c r="AA22" i="1"/>
  <c r="AD22" i="1" s="1"/>
  <c r="AA23" i="1"/>
  <c r="AD23" i="1" s="1"/>
  <c r="AA24" i="1"/>
  <c r="AD24" i="1" s="1"/>
  <c r="AA40" i="1"/>
  <c r="AD40" i="1" s="1"/>
  <c r="AA39" i="1"/>
  <c r="AD39" i="1" s="1"/>
  <c r="AA43" i="1"/>
  <c r="AD43" i="1" s="1"/>
  <c r="AA58" i="1"/>
  <c r="AD58" i="1" s="1"/>
  <c r="AA42" i="1"/>
  <c r="AD42" i="1" s="1"/>
  <c r="AA38" i="1"/>
  <c r="AD38" i="1" s="1"/>
  <c r="AA49" i="1"/>
  <c r="AD49" i="1" s="1"/>
  <c r="AA53" i="1"/>
  <c r="AD53" i="1" s="1"/>
  <c r="AA36" i="1"/>
  <c r="AD36" i="1" s="1"/>
  <c r="AA17" i="1"/>
  <c r="AD17" i="1" s="1"/>
  <c r="AA26" i="1"/>
  <c r="AD26" i="1" s="1"/>
  <c r="AA63" i="1"/>
  <c r="AD63" i="1" s="1"/>
  <c r="AA65" i="1"/>
  <c r="AD65" i="1" s="1"/>
  <c r="AA41" i="1"/>
  <c r="AD41" i="1" s="1"/>
  <c r="AA32" i="1"/>
  <c r="AD32" i="1" s="1"/>
  <c r="AA54" i="1"/>
  <c r="AD54" i="1" s="1"/>
  <c r="AA16" i="1"/>
  <c r="AD16" i="1" s="1"/>
  <c r="AA57" i="1"/>
  <c r="AD57" i="1" s="1"/>
  <c r="AA7" i="1"/>
  <c r="AD7" i="1" s="1"/>
  <c r="AA10" i="1"/>
  <c r="AD10" i="1" s="1"/>
  <c r="R44" i="1"/>
  <c r="S44" i="1" s="1"/>
  <c r="T44" i="1" s="1"/>
  <c r="U44" i="1" s="1"/>
  <c r="V44" i="1" s="1"/>
  <c r="W44" i="1" s="1"/>
  <c r="R66" i="1"/>
  <c r="S66" i="1" s="1"/>
  <c r="T66" i="1" s="1"/>
  <c r="U66" i="1" s="1"/>
  <c r="V66" i="1" s="1"/>
  <c r="W66" i="1" s="1"/>
  <c r="R49" i="1"/>
  <c r="S49" i="1" s="1"/>
  <c r="T49" i="1" s="1"/>
  <c r="U49" i="1" s="1"/>
  <c r="V49" i="1" s="1"/>
  <c r="W49" i="1" s="1"/>
  <c r="R8" i="1"/>
  <c r="S8" i="1" s="1"/>
  <c r="T8" i="1" s="1"/>
  <c r="U8" i="1" s="1"/>
  <c r="V8" i="1" s="1"/>
  <c r="W8" i="1" s="1"/>
  <c r="Y20" i="1"/>
  <c r="Y60" i="1"/>
  <c r="Y30" i="1"/>
  <c r="Y66" i="1"/>
  <c r="Y15" i="1"/>
  <c r="Y14" i="1"/>
  <c r="Y24" i="1"/>
  <c r="Y7" i="1"/>
  <c r="Y28" i="1"/>
  <c r="Y44" i="1"/>
  <c r="Y37" i="1"/>
  <c r="Y45" i="1"/>
  <c r="Y52" i="1"/>
  <c r="Y55" i="1"/>
  <c r="Y25" i="1"/>
  <c r="Y12" i="1"/>
  <c r="Y51" i="1"/>
  <c r="Y46" i="1"/>
  <c r="Y40" i="1"/>
  <c r="Y9" i="1"/>
  <c r="Y50" i="1"/>
  <c r="Y10" i="1"/>
  <c r="Y65" i="1"/>
  <c r="Y11" i="1"/>
  <c r="Y56" i="1"/>
  <c r="Y39" i="1"/>
  <c r="Y57" i="1"/>
  <c r="Y67" i="1"/>
  <c r="Y41" i="1"/>
  <c r="Y32" i="1"/>
  <c r="Y18" i="1"/>
  <c r="Y58" i="1"/>
  <c r="Y19" i="1"/>
  <c r="Y31" i="1"/>
  <c r="Y63" i="1"/>
  <c r="Y8" i="1"/>
  <c r="Y13" i="1"/>
  <c r="Y27" i="1"/>
  <c r="Y49" i="1"/>
  <c r="Y43" i="1"/>
  <c r="Y34" i="1"/>
  <c r="Y22" i="1"/>
  <c r="Y48" i="1"/>
  <c r="Y62" i="1"/>
  <c r="Y53" i="1"/>
  <c r="Y38" i="1"/>
  <c r="Y29" i="1"/>
  <c r="Y59" i="1"/>
  <c r="Y64" i="1"/>
  <c r="Y36" i="1"/>
  <c r="Y21" i="1"/>
  <c r="Y23" i="1"/>
  <c r="Y47" i="1"/>
  <c r="Y61" i="1"/>
  <c r="Y17" i="1"/>
  <c r="Y26" i="1"/>
  <c r="Y33" i="1"/>
  <c r="Y54" i="1"/>
  <c r="Y16" i="1"/>
  <c r="Y35" i="1"/>
  <c r="AE26" i="1" l="1"/>
  <c r="AE55" i="1"/>
  <c r="AE10" i="1"/>
  <c r="AE53" i="1"/>
  <c r="AE15" i="1"/>
  <c r="AE19" i="1"/>
  <c r="AE20" i="1"/>
  <c r="AE7" i="1"/>
  <c r="AE49" i="1"/>
  <c r="AE25" i="1"/>
  <c r="AE62" i="1"/>
  <c r="AE18" i="1"/>
  <c r="AE47" i="1"/>
  <c r="AE27" i="1"/>
  <c r="AE31" i="1"/>
  <c r="AE42" i="1"/>
  <c r="AE50" i="1"/>
  <c r="AE59" i="1"/>
  <c r="AE13" i="1"/>
  <c r="AE35" i="1"/>
  <c r="AE12" i="1"/>
  <c r="AE16" i="1"/>
  <c r="AE32" i="1"/>
  <c r="AE43" i="1"/>
  <c r="AE52" i="1"/>
  <c r="AE56" i="1"/>
  <c r="AE9" i="1"/>
  <c r="AE57" i="1"/>
  <c r="AE54" i="1"/>
  <c r="AE41" i="1"/>
  <c r="AE39" i="1"/>
  <c r="AE28" i="1"/>
  <c r="AE30" i="1"/>
  <c r="AE48" i="1"/>
  <c r="AE64" i="1"/>
  <c r="AE65" i="1"/>
  <c r="AE40" i="1"/>
  <c r="AE8" i="1"/>
  <c r="AE45" i="1"/>
  <c r="AE14" i="1"/>
  <c r="AE38" i="1"/>
  <c r="AE58" i="1"/>
  <c r="AE63" i="1"/>
  <c r="AE24" i="1"/>
  <c r="AE44" i="1"/>
  <c r="AE37" i="1"/>
  <c r="AE11" i="1"/>
  <c r="AE23" i="1"/>
  <c r="AE21" i="1"/>
  <c r="AE29" i="1"/>
  <c r="AE17" i="1"/>
  <c r="AE22" i="1"/>
  <c r="AE51" i="1"/>
  <c r="AE34" i="1"/>
  <c r="AE46" i="1"/>
  <c r="AE36" i="1"/>
  <c r="AE33" i="1"/>
  <c r="AE61" i="1"/>
  <c r="AE60" i="1"/>
  <c r="AE66" i="1"/>
  <c r="A10" i="2" l="1"/>
  <c r="H67" i="1"/>
  <c r="Z9" i="1" l="1"/>
  <c r="B16" i="2"/>
  <c r="B17" i="2" s="1"/>
  <c r="B18" i="2" s="1"/>
  <c r="B4" i="1" s="1"/>
  <c r="Z67" i="1"/>
  <c r="Z21" i="1"/>
  <c r="Z62" i="1"/>
  <c r="Z48" i="1"/>
  <c r="Z33" i="1"/>
  <c r="Z53" i="1"/>
  <c r="Z63" i="1"/>
  <c r="Z49" i="1"/>
  <c r="Z30" i="1"/>
  <c r="Z23" i="1"/>
  <c r="Z7" i="1"/>
  <c r="Z43" i="1"/>
  <c r="Z51" i="1"/>
  <c r="Z37" i="1"/>
  <c r="Z20" i="1"/>
  <c r="Z15" i="1"/>
  <c r="Z34" i="1"/>
  <c r="Z40" i="1"/>
  <c r="Z28" i="1"/>
  <c r="Z16" i="1"/>
  <c r="Z58" i="1"/>
  <c r="Z10" i="1"/>
  <c r="Z36" i="1"/>
  <c r="Z11" i="1"/>
  <c r="Z60" i="1"/>
  <c r="Z44" i="1"/>
  <c r="Z12" i="1"/>
  <c r="Z38" i="1"/>
  <c r="Z56" i="1"/>
  <c r="Z29" i="1"/>
  <c r="Z66" i="1"/>
  <c r="Z26" i="1"/>
  <c r="Z54" i="1"/>
  <c r="Z46" i="1"/>
  <c r="Z22" i="1"/>
  <c r="Z64" i="1"/>
  <c r="Z61" i="1"/>
  <c r="Z47" i="1"/>
  <c r="Z27" i="1"/>
  <c r="Z8" i="1"/>
  <c r="Z65" i="1"/>
  <c r="Z52" i="1"/>
  <c r="Z31" i="1"/>
  <c r="Z19" i="1"/>
  <c r="Z57" i="1"/>
  <c r="Z50" i="1"/>
  <c r="Z42" i="1"/>
  <c r="Z24" i="1"/>
  <c r="Z17" i="1"/>
  <c r="Z41" i="1"/>
  <c r="Z39" i="1"/>
  <c r="Z25" i="1"/>
  <c r="Z14" i="1"/>
  <c r="Z55" i="1"/>
  <c r="Z32" i="1"/>
  <c r="Z35" i="1"/>
  <c r="Z13" i="1"/>
  <c r="Z59" i="1"/>
  <c r="Z45" i="1"/>
  <c r="Z18" i="1"/>
  <c r="N67" i="1"/>
  <c r="O67" i="1"/>
  <c r="R24" i="1" l="1"/>
  <c r="S24" i="1" s="1"/>
  <c r="T24" i="1" s="1"/>
  <c r="U24" i="1" s="1"/>
  <c r="V24" i="1" s="1"/>
  <c r="W24" i="1" s="1"/>
  <c r="R54" i="1"/>
  <c r="S54" i="1" s="1"/>
  <c r="T54" i="1" s="1"/>
  <c r="U54" i="1" s="1"/>
  <c r="V54" i="1" s="1"/>
  <c r="W54" i="1" s="1"/>
  <c r="R10" i="1"/>
  <c r="S10" i="1" s="1"/>
  <c r="T10" i="1" s="1"/>
  <c r="U10" i="1" s="1"/>
  <c r="V10" i="1" s="1"/>
  <c r="W10" i="1" s="1"/>
  <c r="R65" i="1"/>
  <c r="S65" i="1" s="1"/>
  <c r="T65" i="1" s="1"/>
  <c r="U65" i="1" s="1"/>
  <c r="V65" i="1" s="1"/>
  <c r="W65" i="1" s="1"/>
  <c r="R23" i="1"/>
  <c r="S23" i="1" s="1"/>
  <c r="T23" i="1" s="1"/>
  <c r="U23" i="1" s="1"/>
  <c r="V23" i="1" s="1"/>
  <c r="W23" i="1" s="1"/>
  <c r="R55" i="1"/>
  <c r="S55" i="1" s="1"/>
  <c r="T55" i="1" s="1"/>
  <c r="U55" i="1" s="1"/>
  <c r="V55" i="1" s="1"/>
  <c r="W55" i="1" s="1"/>
  <c r="R19" i="1"/>
  <c r="S19" i="1" s="1"/>
  <c r="T19" i="1" s="1"/>
  <c r="U19" i="1" s="1"/>
  <c r="V19" i="1" s="1"/>
  <c r="W19" i="1" s="1"/>
  <c r="R16" i="1"/>
  <c r="S16" i="1" s="1"/>
  <c r="T16" i="1" s="1"/>
  <c r="U16" i="1" s="1"/>
  <c r="V16" i="1" s="1"/>
  <c r="W16" i="1" s="1"/>
  <c r="R62" i="1"/>
  <c r="S62" i="1" s="1"/>
  <c r="T62" i="1" s="1"/>
  <c r="U62" i="1" s="1"/>
  <c r="V62" i="1" s="1"/>
  <c r="W62" i="1" s="1"/>
  <c r="R39" i="1"/>
  <c r="S39" i="1" s="1"/>
  <c r="T39" i="1" s="1"/>
  <c r="U39" i="1" s="1"/>
  <c r="V39" i="1" s="1"/>
  <c r="W39" i="1" s="1"/>
  <c r="R34" i="1"/>
  <c r="S34" i="1" s="1"/>
  <c r="T34" i="1" s="1"/>
  <c r="U34" i="1" s="1"/>
  <c r="V34" i="1" s="1"/>
  <c r="W34" i="1" s="1"/>
  <c r="R25" i="1"/>
  <c r="S25" i="1" s="1"/>
  <c r="T25" i="1" s="1"/>
  <c r="U25" i="1" s="1"/>
  <c r="V25" i="1" s="1"/>
  <c r="W25" i="1" s="1"/>
  <c r="R12" i="1"/>
  <c r="S12" i="1" s="1"/>
  <c r="T12" i="1" s="1"/>
  <c r="U12" i="1" s="1"/>
  <c r="V12" i="1" s="1"/>
  <c r="W12" i="1" s="1"/>
  <c r="R45" i="1"/>
  <c r="S45" i="1" s="1"/>
  <c r="T45" i="1" s="1"/>
  <c r="U45" i="1" s="1"/>
  <c r="V45" i="1" s="1"/>
  <c r="W45" i="1" s="1"/>
  <c r="R33" i="1"/>
  <c r="S33" i="1" s="1"/>
  <c r="T33" i="1" s="1"/>
  <c r="U33" i="1" s="1"/>
  <c r="V33" i="1" s="1"/>
  <c r="W33" i="1" s="1"/>
  <c r="R26" i="1"/>
  <c r="S26" i="1" s="1"/>
  <c r="T26" i="1" s="1"/>
  <c r="U26" i="1" s="1"/>
  <c r="V26" i="1" s="1"/>
  <c r="W26" i="1" s="1"/>
  <c r="R18" i="1"/>
  <c r="S18" i="1" s="1"/>
  <c r="T18" i="1" s="1"/>
  <c r="U18" i="1" s="1"/>
  <c r="V18" i="1" s="1"/>
  <c r="W18" i="1" s="1"/>
  <c r="R52" i="1"/>
  <c r="S52" i="1" s="1"/>
  <c r="T52" i="1" s="1"/>
  <c r="U52" i="1" s="1"/>
  <c r="V52" i="1" s="1"/>
  <c r="W52" i="1" s="1"/>
  <c r="R43" i="1"/>
  <c r="S43" i="1" s="1"/>
  <c r="T43" i="1" s="1"/>
  <c r="U43" i="1" s="1"/>
  <c r="V43" i="1" s="1"/>
  <c r="W43" i="1" s="1"/>
  <c r="R27" i="1"/>
  <c r="S27" i="1" s="1"/>
  <c r="T27" i="1" s="1"/>
  <c r="U27" i="1" s="1"/>
  <c r="V27" i="1" s="1"/>
  <c r="W27" i="1" s="1"/>
  <c r="R20" i="1"/>
  <c r="S20" i="1" s="1"/>
  <c r="T20" i="1" s="1"/>
  <c r="U20" i="1" s="1"/>
  <c r="V20" i="1" s="1"/>
  <c r="W20" i="1" s="1"/>
  <c r="R17" i="1"/>
  <c r="S17" i="1" s="1"/>
  <c r="T17" i="1" s="1"/>
  <c r="U17" i="1" s="1"/>
  <c r="V17" i="1" s="1"/>
  <c r="W17" i="1" s="1"/>
  <c r="R35" i="1"/>
  <c r="S35" i="1" s="1"/>
  <c r="T35" i="1" s="1"/>
  <c r="U35" i="1" s="1"/>
  <c r="V35" i="1" s="1"/>
  <c r="W35" i="1" s="1"/>
  <c r="R13" i="1"/>
  <c r="S13" i="1" s="1"/>
  <c r="T13" i="1" s="1"/>
  <c r="U13" i="1" s="1"/>
  <c r="V13" i="1" s="1"/>
  <c r="W13" i="1" s="1"/>
  <c r="R29" i="1"/>
  <c r="S29" i="1" s="1"/>
  <c r="T29" i="1" s="1"/>
  <c r="U29" i="1" s="1"/>
  <c r="V29" i="1" s="1"/>
  <c r="W29" i="1" s="1"/>
  <c r="R64" i="1"/>
  <c r="S64" i="1" s="1"/>
  <c r="T64" i="1" s="1"/>
  <c r="U64" i="1" s="1"/>
  <c r="V64" i="1" s="1"/>
  <c r="W64" i="1" s="1"/>
  <c r="R28" i="1"/>
  <c r="S28" i="1" s="1"/>
  <c r="T28" i="1" s="1"/>
  <c r="U28" i="1" s="1"/>
  <c r="V28" i="1" s="1"/>
  <c r="W28" i="1" s="1"/>
  <c r="R60" i="1"/>
  <c r="S60" i="1" s="1"/>
  <c r="T60" i="1" s="1"/>
  <c r="U60" i="1" s="1"/>
  <c r="V60" i="1" s="1"/>
  <c r="W60" i="1" s="1"/>
  <c r="R42" i="1"/>
  <c r="S42" i="1" s="1"/>
  <c r="T42" i="1" s="1"/>
  <c r="U42" i="1" s="1"/>
  <c r="V42" i="1" s="1"/>
  <c r="W42" i="1" s="1"/>
  <c r="R36" i="1"/>
  <c r="S36" i="1" s="1"/>
  <c r="T36" i="1" s="1"/>
  <c r="U36" i="1" s="1"/>
  <c r="V36" i="1" s="1"/>
  <c r="W36" i="1" s="1"/>
  <c r="R56" i="1"/>
  <c r="S56" i="1" s="1"/>
  <c r="T56" i="1" s="1"/>
  <c r="U56" i="1" s="1"/>
  <c r="V56" i="1" s="1"/>
  <c r="W56" i="1" s="1"/>
  <c r="R38" i="1"/>
  <c r="S38" i="1" s="1"/>
  <c r="T38" i="1" s="1"/>
  <c r="U38" i="1" s="1"/>
  <c r="V38" i="1" s="1"/>
  <c r="W38" i="1" s="1"/>
  <c r="R32" i="1"/>
  <c r="S32" i="1" s="1"/>
  <c r="T32" i="1" s="1"/>
  <c r="U32" i="1" s="1"/>
  <c r="V32" i="1" s="1"/>
  <c r="W32" i="1" s="1"/>
  <c r="R61" i="1"/>
  <c r="S61" i="1" s="1"/>
  <c r="T61" i="1" s="1"/>
  <c r="U61" i="1" s="1"/>
  <c r="V61" i="1" s="1"/>
  <c r="W61" i="1" s="1"/>
  <c r="R48" i="1"/>
  <c r="S48" i="1" s="1"/>
  <c r="T48" i="1" s="1"/>
  <c r="U48" i="1" s="1"/>
  <c r="V48" i="1" s="1"/>
  <c r="W48" i="1" s="1"/>
  <c r="R30" i="1"/>
  <c r="S30" i="1" s="1"/>
  <c r="T30" i="1" s="1"/>
  <c r="U30" i="1" s="1"/>
  <c r="V30" i="1" s="1"/>
  <c r="W30" i="1" s="1"/>
  <c r="R59" i="1"/>
  <c r="S59" i="1" s="1"/>
  <c r="T59" i="1" s="1"/>
  <c r="U59" i="1" s="1"/>
  <c r="V59" i="1" s="1"/>
  <c r="W59" i="1" s="1"/>
  <c r="R50" i="1"/>
  <c r="S50" i="1" s="1"/>
  <c r="T50" i="1" s="1"/>
  <c r="U50" i="1" s="1"/>
  <c r="V50" i="1" s="1"/>
  <c r="W50" i="1" s="1"/>
  <c r="R40" i="1"/>
  <c r="S40" i="1" s="1"/>
  <c r="T40" i="1" s="1"/>
  <c r="U40" i="1" s="1"/>
  <c r="V40" i="1" s="1"/>
  <c r="W40" i="1" s="1"/>
  <c r="R11" i="1"/>
  <c r="S11" i="1" s="1"/>
  <c r="T11" i="1" s="1"/>
  <c r="U11" i="1" s="1"/>
  <c r="V11" i="1" s="1"/>
  <c r="W11" i="1" s="1"/>
  <c r="R47" i="1"/>
  <c r="S47" i="1" s="1"/>
  <c r="T47" i="1" s="1"/>
  <c r="U47" i="1" s="1"/>
  <c r="V47" i="1" s="1"/>
  <c r="W47" i="1" s="1"/>
  <c r="R53" i="1"/>
  <c r="S53" i="1" s="1"/>
  <c r="T53" i="1" s="1"/>
  <c r="U53" i="1" s="1"/>
  <c r="V53" i="1" s="1"/>
  <c r="W53" i="1" s="1"/>
  <c r="R21" i="1"/>
  <c r="S21" i="1" s="1"/>
  <c r="T21" i="1" s="1"/>
  <c r="U21" i="1" s="1"/>
  <c r="V21" i="1" s="1"/>
  <c r="W21" i="1" s="1"/>
  <c r="R31" i="1"/>
  <c r="S31" i="1" s="1"/>
  <c r="T31" i="1" s="1"/>
  <c r="U31" i="1" s="1"/>
  <c r="V31" i="1" s="1"/>
  <c r="W31" i="1" s="1"/>
  <c r="R46" i="1"/>
  <c r="S46" i="1" s="1"/>
  <c r="T46" i="1" s="1"/>
  <c r="U46" i="1" s="1"/>
  <c r="V46" i="1" s="1"/>
  <c r="W46" i="1" s="1"/>
  <c r="R51" i="1"/>
  <c r="S51" i="1" s="1"/>
  <c r="T51" i="1" s="1"/>
  <c r="U51" i="1" s="1"/>
  <c r="V51" i="1" s="1"/>
  <c r="W51" i="1" s="1"/>
  <c r="R14" i="1"/>
  <c r="S14" i="1" s="1"/>
  <c r="T14" i="1" s="1"/>
  <c r="U14" i="1" s="1"/>
  <c r="V14" i="1" s="1"/>
  <c r="W14" i="1" s="1"/>
  <c r="R57" i="1"/>
  <c r="S57" i="1" s="1"/>
  <c r="T57" i="1" s="1"/>
  <c r="U57" i="1" s="1"/>
  <c r="V57" i="1" s="1"/>
  <c r="W57" i="1" s="1"/>
  <c r="R22" i="1"/>
  <c r="S22" i="1" s="1"/>
  <c r="T22" i="1" s="1"/>
  <c r="U22" i="1" s="1"/>
  <c r="V22" i="1" s="1"/>
  <c r="W22" i="1" s="1"/>
  <c r="R15" i="1"/>
  <c r="S15" i="1" s="1"/>
  <c r="T15" i="1" s="1"/>
  <c r="U15" i="1" s="1"/>
  <c r="V15" i="1" s="1"/>
  <c r="W15" i="1" s="1"/>
  <c r="R63" i="1"/>
  <c r="S63" i="1" s="1"/>
  <c r="T63" i="1" s="1"/>
  <c r="U63" i="1" s="1"/>
  <c r="V63" i="1" s="1"/>
  <c r="W63" i="1" s="1"/>
  <c r="R58" i="1"/>
  <c r="S58" i="1" s="1"/>
  <c r="T58" i="1" s="1"/>
  <c r="U58" i="1" s="1"/>
  <c r="V58" i="1" s="1"/>
  <c r="W58" i="1" s="1"/>
  <c r="R41" i="1"/>
  <c r="S41" i="1" s="1"/>
  <c r="T41" i="1" s="1"/>
  <c r="U41" i="1" s="1"/>
  <c r="V41" i="1" s="1"/>
  <c r="W41" i="1" s="1"/>
  <c r="R9" i="1"/>
  <c r="S9" i="1" s="1"/>
  <c r="T9" i="1" s="1"/>
  <c r="U9" i="1" s="1"/>
  <c r="V9" i="1" s="1"/>
  <c r="W9" i="1" s="1"/>
  <c r="P67" i="1"/>
  <c r="R7" i="1"/>
  <c r="A4" i="2"/>
  <c r="A5" i="2" s="1"/>
  <c r="A6" i="2" s="1"/>
  <c r="A7" i="2" s="1"/>
  <c r="A8" i="2" s="1"/>
  <c r="A9" i="2" s="1"/>
  <c r="Q67" i="1" l="1"/>
  <c r="S7" i="1"/>
  <c r="R67" i="1"/>
  <c r="T7" i="1" l="1"/>
  <c r="S67" i="1"/>
  <c r="U7" i="1" l="1"/>
  <c r="T67" i="1"/>
  <c r="V7" i="1" l="1"/>
  <c r="U67" i="1"/>
  <c r="W7" i="1" l="1"/>
  <c r="W67" i="1" s="1"/>
  <c r="V67" i="1"/>
</calcChain>
</file>

<file path=xl/sharedStrings.xml><?xml version="1.0" encoding="utf-8"?>
<sst xmlns="http://schemas.openxmlformats.org/spreadsheetml/2006/main" count="68927" uniqueCount="5626">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</sst>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E129"/>
  <sheetViews>
    <sheetView topLeftCell="I1" zoomScale="160" zoomScaleNormal="160" workbookViewId="0">
      <selection activeCell="N7" sqref="N7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1" x14ac:dyDescent="0.2">
      <c r="A1" s="1" t="s">
        <v>5150</v>
      </c>
      <c r="B1" s="1"/>
      <c r="C1" s="1"/>
      <c r="D1" s="1"/>
      <c r="E1" s="1"/>
    </row>
    <row r="2" spans="1:31" x14ac:dyDescent="0.2">
      <c r="A2" s="1"/>
      <c r="B2" s="1"/>
      <c r="C2" s="1"/>
      <c r="D2" s="1"/>
      <c r="E2" s="1"/>
    </row>
    <row r="3" spans="1:31" x14ac:dyDescent="0.2">
      <c r="A3" s="1" t="s">
        <v>5185</v>
      </c>
      <c r="B3" s="23">
        <f ca="1">TODAY()</f>
        <v>43924</v>
      </c>
      <c r="C3" s="1"/>
      <c r="D3" s="1"/>
      <c r="E3" s="1"/>
      <c r="G3" s="43"/>
    </row>
    <row r="4" spans="1:31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1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6"/>
      <c r="O5" s="26"/>
      <c r="P5" s="26"/>
      <c r="Q5" s="44" t="s">
        <v>5191</v>
      </c>
      <c r="R5" s="44"/>
      <c r="S5" s="44"/>
      <c r="T5" s="44"/>
      <c r="U5" s="44"/>
      <c r="V5" s="44"/>
      <c r="W5" s="44"/>
      <c r="Z5" s="28"/>
      <c r="AA5" s="24"/>
      <c r="AB5" s="24"/>
      <c r="AC5" s="24"/>
      <c r="AD5" s="25"/>
      <c r="AE5" s="25"/>
    </row>
    <row r="6" spans="1:31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160</v>
      </c>
      <c r="O6" s="7" t="s">
        <v>161</v>
      </c>
      <c r="P6" s="7" t="s">
        <v>5184</v>
      </c>
      <c r="Q6" s="27">
        <f ca="1">$B$3+1</f>
        <v>43925</v>
      </c>
      <c r="R6" s="27">
        <f ca="1">Q6+1</f>
        <v>43926</v>
      </c>
      <c r="S6" s="27">
        <f t="shared" ref="S6:W6" ca="1" si="0">R6+1</f>
        <v>43927</v>
      </c>
      <c r="T6" s="27">
        <f t="shared" ca="1" si="0"/>
        <v>43928</v>
      </c>
      <c r="U6" s="27">
        <f t="shared" ca="1" si="0"/>
        <v>43929</v>
      </c>
      <c r="V6" s="27">
        <f t="shared" ca="1" si="0"/>
        <v>43930</v>
      </c>
      <c r="W6" s="27">
        <f t="shared" ca="1" si="0"/>
        <v>43931</v>
      </c>
      <c r="X6" s="9"/>
      <c r="Y6" s="7" t="s">
        <v>5528</v>
      </c>
      <c r="Z6" s="7" t="s">
        <v>5529</v>
      </c>
      <c r="AA6" s="34" t="s">
        <v>5192</v>
      </c>
      <c r="AB6" s="34" t="s">
        <v>5193</v>
      </c>
      <c r="AC6" s="34" t="s">
        <v>5194</v>
      </c>
      <c r="AD6" s="34" t="s">
        <v>5521</v>
      </c>
      <c r="AE6" s="34" t="s">
        <v>5522</v>
      </c>
    </row>
    <row r="7" spans="1:31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04-02-2020'!$L:$L,$E7,'Raw 04-02-2020'!I:I)</f>
        <v>6</v>
      </c>
      <c r="O7" s="16">
        <f>SUMIF('Raw 04-02-2020'!$L:$L,$E7,'Raw 04-02-2020'!J:J)</f>
        <v>0</v>
      </c>
      <c r="P7" s="36">
        <f>IFERROR((M7-L7)/L7/1+1,0)</f>
        <v>1.1284722222222223</v>
      </c>
      <c r="Q7" s="35">
        <f>M7*P7</f>
        <v>366.75347222222223</v>
      </c>
      <c r="R7" s="35">
        <f t="shared" ref="R7:W16" si="1">Q7*$P7</f>
        <v>413.87110580632719</v>
      </c>
      <c r="S7" s="35">
        <f t="shared" si="1"/>
        <v>467.04204648283456</v>
      </c>
      <c r="T7" s="35">
        <f t="shared" si="1"/>
        <v>527.04397606569876</v>
      </c>
      <c r="U7" s="35">
        <f t="shared" si="1"/>
        <v>594.75448687969481</v>
      </c>
      <c r="V7" s="35">
        <f t="shared" si="1"/>
        <v>671.16391748576677</v>
      </c>
      <c r="W7" s="35">
        <f t="shared" si="1"/>
        <v>757.38983744053553</v>
      </c>
      <c r="X7" s="17"/>
      <c r="Y7" s="17">
        <f>F7/$F$67</f>
        <v>3.9377895433487756E-2</v>
      </c>
      <c r="Z7" s="17">
        <f>H7/$H$67</f>
        <v>2.209772798008092E-2</v>
      </c>
      <c r="AA7" s="35">
        <f>_xlfn.RANK.AVG(F7,$F$7:$F$66,1)</f>
        <v>50.5</v>
      </c>
      <c r="AB7" s="35">
        <f>_xlfn.RANK.AVG(H7,$H$7:$H$66,1)</f>
        <v>51.5</v>
      </c>
      <c r="AC7" s="35">
        <f>_xlfn.RANK.AVG(P7,$P$7:$P$66,1)</f>
        <v>23.5</v>
      </c>
      <c r="AD7" s="35">
        <f>AA7+(AB7*2)+(AC7)</f>
        <v>177</v>
      </c>
      <c r="AE7" s="35">
        <f>_xlfn.RANK.AVG(AD7,$AD$7:$AD$66,0)</f>
        <v>6</v>
      </c>
    </row>
    <row r="8" spans="1:31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04-02-2020'!$L:$L,$E8,'Raw 04-02-2020'!I:I)</f>
        <v>0</v>
      </c>
      <c r="O8" s="16">
        <f>SUMIF('Raw 04-02-2020'!$L:$L,$E8,'Raw 04-02-2020'!J:J)</f>
        <v>0</v>
      </c>
      <c r="P8" s="36">
        <f>IFERROR((M8-L8)/L8/1+1,0)</f>
        <v>1</v>
      </c>
      <c r="Q8" s="35">
        <f>M8*P8</f>
        <v>3</v>
      </c>
      <c r="R8" s="35">
        <f t="shared" si="1"/>
        <v>3</v>
      </c>
      <c r="S8" s="35">
        <f t="shared" si="1"/>
        <v>3</v>
      </c>
      <c r="T8" s="35">
        <f t="shared" si="1"/>
        <v>3</v>
      </c>
      <c r="U8" s="35">
        <f t="shared" si="1"/>
        <v>3</v>
      </c>
      <c r="V8" s="35">
        <f t="shared" si="1"/>
        <v>3</v>
      </c>
      <c r="W8" s="35">
        <f t="shared" si="1"/>
        <v>3</v>
      </c>
      <c r="X8" s="17"/>
      <c r="Y8" s="17">
        <f>F8/$F$67</f>
        <v>3.9377895433487756E-2</v>
      </c>
      <c r="Z8" s="17">
        <f>H8/$H$67</f>
        <v>6.2247121070650485E-4</v>
      </c>
      <c r="AA8" s="35">
        <f>_xlfn.RANK.AVG(F8,$F$7:$F$66,1)</f>
        <v>50.5</v>
      </c>
      <c r="AB8" s="35">
        <f>_xlfn.RANK.AVG(H8,$H$7:$H$66,1)</f>
        <v>21</v>
      </c>
      <c r="AC8" s="35">
        <f t="shared" ref="AC8:AC66" si="2">_xlfn.RANK.AVG(P8,$P$7:$P$66,1)</f>
        <v>11</v>
      </c>
      <c r="AD8" s="35">
        <f t="shared" ref="AD8:AD66" si="3">AA8+(AB8*2)+(AC8)</f>
        <v>103.5</v>
      </c>
      <c r="AE8" s="35">
        <f t="shared" ref="AE8:AE66" si="4">_xlfn.RANK.AVG(AD8,$AD$7:$AD$66,0)</f>
        <v>37</v>
      </c>
    </row>
    <row r="9" spans="1:31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04-02-2020'!$L:$L,$E9,'Raw 04-02-2020'!I:I)</f>
        <v>0</v>
      </c>
      <c r="O9" s="16">
        <f>SUMIF('Raw 04-02-2020'!$L:$L,$E9,'Raw 04-02-2020'!J:J)</f>
        <v>0</v>
      </c>
      <c r="P9" s="36">
        <f>IFERROR((M9-L9)/L9/1+1,0)</f>
        <v>1.3333333333333333</v>
      </c>
      <c r="Q9" s="35">
        <f>M9*P9</f>
        <v>5.333333333333333</v>
      </c>
      <c r="R9" s="35">
        <f t="shared" si="1"/>
        <v>7.1111111111111107</v>
      </c>
      <c r="S9" s="35">
        <f t="shared" si="1"/>
        <v>9.481481481481481</v>
      </c>
      <c r="T9" s="35">
        <f t="shared" si="1"/>
        <v>12.641975308641975</v>
      </c>
      <c r="U9" s="35">
        <f t="shared" si="1"/>
        <v>16.855967078189298</v>
      </c>
      <c r="V9" s="35">
        <f t="shared" si="1"/>
        <v>22.474622770919062</v>
      </c>
      <c r="W9" s="35">
        <f t="shared" si="1"/>
        <v>29.966163694558748</v>
      </c>
      <c r="X9" s="17"/>
      <c r="Y9" s="17">
        <f>F9/$F$67</f>
        <v>0</v>
      </c>
      <c r="Z9" s="17">
        <f>H9/$H$67</f>
        <v>3.1123560535325243E-4</v>
      </c>
      <c r="AA9" s="35">
        <f>_xlfn.RANK.AVG(F9,$F$7:$F$66,1)</f>
        <v>6.5</v>
      </c>
      <c r="AB9" s="35">
        <f>_xlfn.RANK.AVG(H9,$H$7:$H$66,1)</f>
        <v>16.5</v>
      </c>
      <c r="AC9" s="35">
        <f t="shared" si="2"/>
        <v>50</v>
      </c>
      <c r="AD9" s="35">
        <f t="shared" si="3"/>
        <v>89.5</v>
      </c>
      <c r="AE9" s="35">
        <f t="shared" si="4"/>
        <v>46</v>
      </c>
    </row>
    <row r="10" spans="1:31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04-02-2020'!$L:$L,$E10,'Raw 04-02-2020'!I:I)</f>
        <v>0</v>
      </c>
      <c r="O10" s="16">
        <f>SUMIF('Raw 04-02-2020'!$L:$L,$E10,'Raw 04-02-2020'!J:J)</f>
        <v>0</v>
      </c>
      <c r="P10" s="36">
        <f>IFERROR((M10-L10)/L10/1+1,0)</f>
        <v>0</v>
      </c>
      <c r="Q10" s="35">
        <f>M10*P10</f>
        <v>0</v>
      </c>
      <c r="R10" s="35">
        <f t="shared" si="1"/>
        <v>0</v>
      </c>
      <c r="S10" s="35">
        <f t="shared" si="1"/>
        <v>0</v>
      </c>
      <c r="T10" s="35">
        <f t="shared" si="1"/>
        <v>0</v>
      </c>
      <c r="U10" s="35">
        <f t="shared" si="1"/>
        <v>0</v>
      </c>
      <c r="V10" s="35">
        <f t="shared" si="1"/>
        <v>0</v>
      </c>
      <c r="W10" s="35">
        <f t="shared" si="1"/>
        <v>0</v>
      </c>
      <c r="X10" s="17"/>
      <c r="Y10" s="17">
        <f>F10/$F$67</f>
        <v>0</v>
      </c>
      <c r="Z10" s="17">
        <f>H10/$H$67</f>
        <v>0</v>
      </c>
      <c r="AA10" s="35">
        <f>_xlfn.RANK.AVG(F10,$F$7:$F$66,1)</f>
        <v>6.5</v>
      </c>
      <c r="AB10" s="35">
        <f>_xlfn.RANK.AVG(H10,$H$7:$H$66,1)</f>
        <v>7</v>
      </c>
      <c r="AC10" s="35">
        <f t="shared" si="2"/>
        <v>4.5</v>
      </c>
      <c r="AD10" s="35">
        <f t="shared" si="3"/>
        <v>25</v>
      </c>
      <c r="AE10" s="35">
        <f t="shared" si="4"/>
        <v>60</v>
      </c>
    </row>
    <row r="11" spans="1:31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04-02-2020'!$L:$L,$E11,'Raw 04-02-2020'!I:I)</f>
        <v>2</v>
      </c>
      <c r="O11" s="16">
        <f>SUMIF('Raw 04-02-2020'!$L:$L,$E11,'Raw 04-02-2020'!J:J)</f>
        <v>0</v>
      </c>
      <c r="P11" s="36">
        <f>IFERROR((M11-L11)/L11/1+1,0)</f>
        <v>1.1901840490797546</v>
      </c>
      <c r="Q11" s="35">
        <f>M11*P11</f>
        <v>230.89570552147239</v>
      </c>
      <c r="R11" s="35">
        <f t="shared" si="1"/>
        <v>274.80838571267265</v>
      </c>
      <c r="S11" s="35">
        <f t="shared" si="1"/>
        <v>327.07255722857974</v>
      </c>
      <c r="T11" s="35">
        <f t="shared" si="1"/>
        <v>389.27654050518078</v>
      </c>
      <c r="U11" s="35">
        <f t="shared" si="1"/>
        <v>463.31072919021517</v>
      </c>
      <c r="V11" s="35">
        <f t="shared" si="1"/>
        <v>551.42503964970399</v>
      </c>
      <c r="W11" s="35">
        <f t="shared" si="1"/>
        <v>656.29728645424893</v>
      </c>
      <c r="X11" s="17"/>
      <c r="Y11" s="17">
        <f>F11/$F$67</f>
        <v>1.1912640635340834E-2</v>
      </c>
      <c r="Z11" s="17">
        <f>H11/$H$67</f>
        <v>1.4316837846249611E-2</v>
      </c>
      <c r="AA11" s="35">
        <f>_xlfn.RANK.AVG(F11,$F$7:$F$66,1)</f>
        <v>25</v>
      </c>
      <c r="AB11" s="35">
        <f>_xlfn.RANK.AVG(H11,$H$7:$H$66,1)</f>
        <v>46</v>
      </c>
      <c r="AC11" s="35">
        <f t="shared" si="2"/>
        <v>40</v>
      </c>
      <c r="AD11" s="35">
        <f t="shared" si="3"/>
        <v>157</v>
      </c>
      <c r="AE11" s="35">
        <f t="shared" si="4"/>
        <v>17</v>
      </c>
    </row>
    <row r="12" spans="1:31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04-02-2020'!$L:$L,$E12,'Raw 04-02-2020'!I:I)</f>
        <v>9</v>
      </c>
      <c r="O12" s="16">
        <f>SUMIF('Raw 04-02-2020'!$L:$L,$E12,'Raw 04-02-2020'!J:J)</f>
        <v>0</v>
      </c>
      <c r="P12" s="36">
        <f>IFERROR((M12-L12)/L12/1+1,0)</f>
        <v>1.106280193236715</v>
      </c>
      <c r="Q12" s="35">
        <f>M12*P12</f>
        <v>253.33816425120773</v>
      </c>
      <c r="R12" s="35">
        <f t="shared" si="1"/>
        <v>280.26299330206075</v>
      </c>
      <c r="S12" s="35">
        <f t="shared" si="1"/>
        <v>310.04939838730394</v>
      </c>
      <c r="T12" s="35">
        <f t="shared" si="1"/>
        <v>343.00150836083384</v>
      </c>
      <c r="U12" s="35">
        <f t="shared" si="1"/>
        <v>379.45577494990795</v>
      </c>
      <c r="V12" s="35">
        <f t="shared" si="1"/>
        <v>419.78440803637159</v>
      </c>
      <c r="W12" s="35">
        <f t="shared" si="1"/>
        <v>464.39917604023719</v>
      </c>
      <c r="X12" s="17"/>
      <c r="Y12" s="17">
        <f>F12/$F$67</f>
        <v>1.3567174056915949E-2</v>
      </c>
      <c r="Z12" s="17">
        <f>H12/$H$67</f>
        <v>2.1475256769374416E-2</v>
      </c>
      <c r="AA12" s="35">
        <f>_xlfn.RANK.AVG(F12,$F$7:$F$66,1)</f>
        <v>30</v>
      </c>
      <c r="AB12" s="35">
        <f>_xlfn.RANK.AVG(H12,$H$7:$H$66,1)</f>
        <v>50</v>
      </c>
      <c r="AC12" s="35">
        <f t="shared" si="2"/>
        <v>18</v>
      </c>
      <c r="AD12" s="35">
        <f t="shared" si="3"/>
        <v>148</v>
      </c>
      <c r="AE12" s="35">
        <f t="shared" si="4"/>
        <v>19</v>
      </c>
    </row>
    <row r="13" spans="1:31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04-02-2020'!$L:$L,$E13,'Raw 04-02-2020'!I:I)</f>
        <v>4</v>
      </c>
      <c r="O13" s="16">
        <f>SUMIF('Raw 04-02-2020'!$L:$L,$E13,'Raw 04-02-2020'!J:J)</f>
        <v>0</v>
      </c>
      <c r="P13" s="36">
        <f>IFERROR((M13-L13)/L13/1+1,0)</f>
        <v>1.4</v>
      </c>
      <c r="Q13" s="35">
        <f>M13*P13</f>
        <v>88.199999999999989</v>
      </c>
      <c r="R13" s="35">
        <f t="shared" si="1"/>
        <v>123.47999999999998</v>
      </c>
      <c r="S13" s="35">
        <f t="shared" si="1"/>
        <v>172.87199999999996</v>
      </c>
      <c r="T13" s="35">
        <f t="shared" si="1"/>
        <v>242.02079999999992</v>
      </c>
      <c r="U13" s="35">
        <f t="shared" si="1"/>
        <v>338.82911999999988</v>
      </c>
      <c r="V13" s="35">
        <f t="shared" si="1"/>
        <v>474.36076799999978</v>
      </c>
      <c r="W13" s="35">
        <f t="shared" si="1"/>
        <v>664.10507519999965</v>
      </c>
      <c r="X13" s="17"/>
      <c r="Y13" s="17">
        <f>F13/$F$67</f>
        <v>1.6876240900066182E-2</v>
      </c>
      <c r="Z13" s="17">
        <f>H13/$H$67</f>
        <v>1.2449424214130097E-3</v>
      </c>
      <c r="AA13" s="35">
        <f>_xlfn.RANK.AVG(F13,$F$7:$F$66,1)</f>
        <v>34.5</v>
      </c>
      <c r="AB13" s="35">
        <f>_xlfn.RANK.AVG(H13,$H$7:$H$66,1)</f>
        <v>25</v>
      </c>
      <c r="AC13" s="35">
        <f t="shared" si="2"/>
        <v>55</v>
      </c>
      <c r="AD13" s="35">
        <f t="shared" si="3"/>
        <v>139.5</v>
      </c>
      <c r="AE13" s="35">
        <f t="shared" si="4"/>
        <v>26</v>
      </c>
    </row>
    <row r="14" spans="1:31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04-02-2020'!$L:$L,$E14,'Raw 04-02-2020'!I:I)</f>
        <v>0</v>
      </c>
      <c r="O14" s="16">
        <f>SUMIF('Raw 04-02-2020'!$L:$L,$E14,'Raw 04-02-2020'!J:J)</f>
        <v>0</v>
      </c>
      <c r="P14" s="36">
        <f>IFERROR((M14-L14)/L14/1+1,0)</f>
        <v>0</v>
      </c>
      <c r="Q14" s="35">
        <f>M14*P14</f>
        <v>0</v>
      </c>
      <c r="R14" s="35">
        <f t="shared" si="1"/>
        <v>0</v>
      </c>
      <c r="S14" s="35">
        <f t="shared" si="1"/>
        <v>0</v>
      </c>
      <c r="T14" s="35">
        <f t="shared" si="1"/>
        <v>0</v>
      </c>
      <c r="U14" s="35">
        <f t="shared" si="1"/>
        <v>0</v>
      </c>
      <c r="V14" s="35">
        <f t="shared" si="1"/>
        <v>0</v>
      </c>
      <c r="W14" s="35">
        <f t="shared" si="1"/>
        <v>0</v>
      </c>
      <c r="X14" s="17"/>
      <c r="Y14" s="17">
        <f>F14/$F$67</f>
        <v>2.2501654533421574E-2</v>
      </c>
      <c r="Z14" s="17">
        <f>H14/$H$67</f>
        <v>4.1705571117335825E-2</v>
      </c>
      <c r="AA14" s="35">
        <f>_xlfn.RANK.AVG(F14,$F$7:$F$66,1)</f>
        <v>41</v>
      </c>
      <c r="AB14" s="35">
        <f>_xlfn.RANK.AVG(H14,$H$7:$H$66,1)</f>
        <v>55</v>
      </c>
      <c r="AC14" s="35">
        <f t="shared" si="2"/>
        <v>4.5</v>
      </c>
      <c r="AD14" s="35">
        <f t="shared" si="3"/>
        <v>155.5</v>
      </c>
      <c r="AE14" s="35">
        <f t="shared" si="4"/>
        <v>18</v>
      </c>
    </row>
    <row r="15" spans="1:31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04-02-2020'!$L:$L,$E15,'Raw 04-02-2020'!I:I)</f>
        <v>1</v>
      </c>
      <c r="O15" s="16">
        <f>SUMIF('Raw 04-02-2020'!$L:$L,$E15,'Raw 04-02-2020'!J:J)</f>
        <v>0</v>
      </c>
      <c r="P15" s="36">
        <f>IFERROR((M15-L15)/L15/1+1,0)</f>
        <v>1.26</v>
      </c>
      <c r="Q15" s="35">
        <f>M15*P15</f>
        <v>79.38</v>
      </c>
      <c r="R15" s="35">
        <f t="shared" si="1"/>
        <v>100.0188</v>
      </c>
      <c r="S15" s="35">
        <f t="shared" si="1"/>
        <v>126.02368799999999</v>
      </c>
      <c r="T15" s="35">
        <f t="shared" si="1"/>
        <v>158.78984688</v>
      </c>
      <c r="U15" s="35">
        <f t="shared" si="1"/>
        <v>200.07520706880001</v>
      </c>
      <c r="V15" s="35">
        <f t="shared" si="1"/>
        <v>252.09476090668801</v>
      </c>
      <c r="W15" s="35">
        <f t="shared" si="1"/>
        <v>317.63939874242692</v>
      </c>
      <c r="X15" s="17"/>
      <c r="Y15" s="17">
        <f>F15/$F$67</f>
        <v>3.3752481800132364E-2</v>
      </c>
      <c r="Z15" s="17">
        <f>H15/$H$67</f>
        <v>4.3572984749455342E-3</v>
      </c>
      <c r="AA15" s="35">
        <f>_xlfn.RANK.AVG(F15,$F$7:$F$66,1)</f>
        <v>48</v>
      </c>
      <c r="AB15" s="35">
        <f>_xlfn.RANK.AVG(H15,$H$7:$H$66,1)</f>
        <v>36</v>
      </c>
      <c r="AC15" s="35">
        <f t="shared" si="2"/>
        <v>47</v>
      </c>
      <c r="AD15" s="35">
        <f t="shared" si="3"/>
        <v>167</v>
      </c>
      <c r="AE15" s="35">
        <f t="shared" si="4"/>
        <v>12</v>
      </c>
    </row>
    <row r="16" spans="1:31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04-02-2020'!$L:$L,$E16,'Raw 04-02-2020'!I:I)</f>
        <v>0</v>
      </c>
      <c r="O16" s="16">
        <f>SUMIF('Raw 04-02-2020'!$L:$L,$E16,'Raw 04-02-2020'!J:J)</f>
        <v>0</v>
      </c>
      <c r="P16" s="36">
        <f>IFERROR((M16-L16)/L16/1+1,0)</f>
        <v>1.1764705882352942</v>
      </c>
      <c r="Q16" s="35">
        <f>M16*P16</f>
        <v>47.058823529411768</v>
      </c>
      <c r="R16" s="35">
        <f t="shared" si="1"/>
        <v>55.363321799307961</v>
      </c>
      <c r="S16" s="35">
        <f t="shared" si="1"/>
        <v>65.13331976389172</v>
      </c>
      <c r="T16" s="35">
        <f t="shared" si="1"/>
        <v>76.627435016343199</v>
      </c>
      <c r="U16" s="35">
        <f t="shared" si="1"/>
        <v>90.149923548639066</v>
      </c>
      <c r="V16" s="35">
        <f t="shared" si="1"/>
        <v>106.0587335866342</v>
      </c>
      <c r="W16" s="35">
        <f t="shared" si="1"/>
        <v>124.77498069015789</v>
      </c>
      <c r="X16" s="17"/>
      <c r="Y16" s="17">
        <f>F16/$F$67</f>
        <v>3.9708802117802783E-2</v>
      </c>
      <c r="Z16" s="17">
        <f>H16/$H$67</f>
        <v>1.8674136321195146E-3</v>
      </c>
      <c r="AA16" s="35">
        <f>_xlfn.RANK.AVG(F16,$F$7:$F$66,1)</f>
        <v>52</v>
      </c>
      <c r="AB16" s="35">
        <f>_xlfn.RANK.AVG(H16,$H$7:$H$66,1)</f>
        <v>28.5</v>
      </c>
      <c r="AC16" s="35">
        <f t="shared" si="2"/>
        <v>35</v>
      </c>
      <c r="AD16" s="35">
        <f t="shared" si="3"/>
        <v>144</v>
      </c>
      <c r="AE16" s="35">
        <f t="shared" si="4"/>
        <v>23.5</v>
      </c>
    </row>
    <row r="17" spans="1:31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04-02-2020'!$L:$L,$E17,'Raw 04-02-2020'!I:I)</f>
        <v>1</v>
      </c>
      <c r="O17" s="16">
        <f>SUMIF('Raw 04-02-2020'!$L:$L,$E17,'Raw 04-02-2020'!J:J)</f>
        <v>0</v>
      </c>
      <c r="P17" s="36">
        <f>IFERROR((M17-L17)/L17/1+1,0)</f>
        <v>1.1481481481481481</v>
      </c>
      <c r="Q17" s="35">
        <f>M17*P17</f>
        <v>35.592592592592595</v>
      </c>
      <c r="R17" s="35">
        <f t="shared" ref="R17:W26" si="6">Q17*$P17</f>
        <v>40.865569272976686</v>
      </c>
      <c r="S17" s="35">
        <f t="shared" si="6"/>
        <v>46.919727683788047</v>
      </c>
      <c r="T17" s="35">
        <f t="shared" si="6"/>
        <v>53.870798451756649</v>
      </c>
      <c r="U17" s="35">
        <f t="shared" si="6"/>
        <v>61.851657481646519</v>
      </c>
      <c r="V17" s="35">
        <f t="shared" si="6"/>
        <v>71.014865997446009</v>
      </c>
      <c r="W17" s="35">
        <f t="shared" si="6"/>
        <v>81.535586885956533</v>
      </c>
      <c r="X17" s="17"/>
      <c r="Y17" s="17">
        <f>F17/$F$67</f>
        <v>4.367968232958306E-2</v>
      </c>
      <c r="Z17" s="17">
        <f>H17/$H$67</f>
        <v>1.8674136321195146E-3</v>
      </c>
      <c r="AA17" s="35">
        <f>_xlfn.RANK.AVG(F17,$F$7:$F$66,1)</f>
        <v>56</v>
      </c>
      <c r="AB17" s="35">
        <f>_xlfn.RANK.AVG(H17,$H$7:$H$66,1)</f>
        <v>28.5</v>
      </c>
      <c r="AC17" s="35">
        <f t="shared" si="2"/>
        <v>31</v>
      </c>
      <c r="AD17" s="35">
        <f t="shared" si="3"/>
        <v>144</v>
      </c>
      <c r="AE17" s="35">
        <f t="shared" si="4"/>
        <v>23.5</v>
      </c>
    </row>
    <row r="18" spans="1:31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04-02-2020'!$L:$L,$E18,'Raw 04-02-2020'!I:I)</f>
        <v>21</v>
      </c>
      <c r="O18" s="16">
        <f>SUMIF('Raw 04-02-2020'!$L:$L,$E18,'Raw 04-02-2020'!J:J)</f>
        <v>0</v>
      </c>
      <c r="P18" s="36">
        <f>IFERROR((M18-L18)/L18/1+1,0)</f>
        <v>1.1314837153196622</v>
      </c>
      <c r="Q18" s="35">
        <f>M18*P18</f>
        <v>1061.3317249698432</v>
      </c>
      <c r="R18" s="35">
        <f t="shared" si="6"/>
        <v>1200.8795633555042</v>
      </c>
      <c r="S18" s="35">
        <f t="shared" si="6"/>
        <v>1358.7756699969395</v>
      </c>
      <c r="T18" s="35">
        <f t="shared" si="6"/>
        <v>1537.4325433741003</v>
      </c>
      <c r="U18" s="35">
        <f t="shared" si="6"/>
        <v>1739.5798862302847</v>
      </c>
      <c r="V18" s="35">
        <f t="shared" si="6"/>
        <v>1968.3063127671978</v>
      </c>
      <c r="W18" s="35">
        <f t="shared" si="6"/>
        <v>2227.1065396569738</v>
      </c>
      <c r="X18" s="17"/>
      <c r="Y18" s="17">
        <f>F18/$F$67</f>
        <v>1.9854401058901389E-3</v>
      </c>
      <c r="Z18" s="17">
        <f>H18/$H$67</f>
        <v>4.0149393090569564E-2</v>
      </c>
      <c r="AA18" s="35">
        <f>_xlfn.RANK.AVG(F18,$F$7:$F$66,1)</f>
        <v>14</v>
      </c>
      <c r="AB18" s="35">
        <f>_xlfn.RANK.AVG(H18,$H$7:$H$66,1)</f>
        <v>54</v>
      </c>
      <c r="AC18" s="35">
        <f t="shared" si="2"/>
        <v>25</v>
      </c>
      <c r="AD18" s="35">
        <f t="shared" si="3"/>
        <v>147</v>
      </c>
      <c r="AE18" s="35">
        <f t="shared" si="4"/>
        <v>20</v>
      </c>
    </row>
    <row r="19" spans="1:31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04-02-2020'!$L:$L,$E19,'Raw 04-02-2020'!I:I)</f>
        <v>0</v>
      </c>
      <c r="O19" s="16">
        <f>SUMIF('Raw 04-02-2020'!$L:$L,$E19,'Raw 04-02-2020'!J:J)</f>
        <v>0</v>
      </c>
      <c r="P19" s="36">
        <f>IFERROR((M19-L19)/L19/1+1,0)</f>
        <v>0</v>
      </c>
      <c r="Q19" s="35">
        <f>M19*P19</f>
        <v>0</v>
      </c>
      <c r="R19" s="35">
        <f t="shared" si="6"/>
        <v>0</v>
      </c>
      <c r="S19" s="35">
        <f t="shared" si="6"/>
        <v>0</v>
      </c>
      <c r="T19" s="35">
        <f t="shared" si="6"/>
        <v>0</v>
      </c>
      <c r="U19" s="35">
        <f t="shared" si="6"/>
        <v>0</v>
      </c>
      <c r="V19" s="35">
        <f t="shared" si="6"/>
        <v>0</v>
      </c>
      <c r="W19" s="35">
        <f t="shared" si="6"/>
        <v>0</v>
      </c>
      <c r="X19" s="17"/>
      <c r="Y19" s="17">
        <f>F19/$F$67</f>
        <v>2.6472534745201853E-3</v>
      </c>
      <c r="Z19" s="17">
        <f>H19/$H$67</f>
        <v>0</v>
      </c>
      <c r="AA19" s="35">
        <f>_xlfn.RANK.AVG(F19,$F$7:$F$66,1)</f>
        <v>15</v>
      </c>
      <c r="AB19" s="35">
        <f>_xlfn.RANK.AVG(H19,$H$7:$H$66,1)</f>
        <v>7</v>
      </c>
      <c r="AC19" s="35">
        <f t="shared" si="2"/>
        <v>4.5</v>
      </c>
      <c r="AD19" s="35">
        <f t="shared" si="3"/>
        <v>33.5</v>
      </c>
      <c r="AE19" s="35">
        <f t="shared" si="4"/>
        <v>57</v>
      </c>
    </row>
    <row r="20" spans="1:31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04-02-2020'!$L:$L,$E20,'Raw 04-02-2020'!I:I)</f>
        <v>0</v>
      </c>
      <c r="O20" s="16">
        <f>SUMIF('Raw 04-02-2020'!$L:$L,$E20,'Raw 04-02-2020'!J:J)</f>
        <v>0</v>
      </c>
      <c r="P20" s="36">
        <f>IFERROR((M20-L20)/L20/1+1,0)</f>
        <v>0</v>
      </c>
      <c r="Q20" s="35">
        <f>M20*P20</f>
        <v>0</v>
      </c>
      <c r="R20" s="35">
        <f t="shared" si="6"/>
        <v>0</v>
      </c>
      <c r="S20" s="35">
        <f t="shared" si="6"/>
        <v>0</v>
      </c>
      <c r="T20" s="35">
        <f t="shared" si="6"/>
        <v>0</v>
      </c>
      <c r="U20" s="35">
        <f t="shared" si="6"/>
        <v>0</v>
      </c>
      <c r="V20" s="35">
        <f t="shared" si="6"/>
        <v>0</v>
      </c>
      <c r="W20" s="35">
        <f t="shared" si="6"/>
        <v>0</v>
      </c>
      <c r="X20" s="17"/>
      <c r="Y20" s="17">
        <f>F20/$F$67</f>
        <v>9.9272005294506957E-3</v>
      </c>
      <c r="Z20" s="17">
        <f>H20/$H$67</f>
        <v>0</v>
      </c>
      <c r="AA20" s="35">
        <f>_xlfn.RANK.AVG(F20,$F$7:$F$66,1)</f>
        <v>24</v>
      </c>
      <c r="AB20" s="35">
        <f>_xlfn.RANK.AVG(H20,$H$7:$H$66,1)</f>
        <v>7</v>
      </c>
      <c r="AC20" s="35">
        <f t="shared" si="2"/>
        <v>4.5</v>
      </c>
      <c r="AD20" s="35">
        <f t="shared" si="3"/>
        <v>42.5</v>
      </c>
      <c r="AE20" s="35">
        <f t="shared" si="4"/>
        <v>55</v>
      </c>
    </row>
    <row r="21" spans="1:31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04-02-2020'!$L:$L,$E21,'Raw 04-02-2020'!I:I)</f>
        <v>13</v>
      </c>
      <c r="O21" s="16">
        <f>SUMIF('Raw 04-02-2020'!$L:$L,$E21,'Raw 04-02-2020'!J:J)</f>
        <v>0</v>
      </c>
      <c r="P21" s="36">
        <f>IFERROR((M21-L21)/L21/1+1,0)</f>
        <v>1.1847246891651866</v>
      </c>
      <c r="Q21" s="35">
        <f>M21*P21</f>
        <v>790.21136767317944</v>
      </c>
      <c r="R21" s="35">
        <f t="shared" si="6"/>
        <v>936.18291694140453</v>
      </c>
      <c r="S21" s="35">
        <f t="shared" si="6"/>
        <v>1109.1190152751631</v>
      </c>
      <c r="T21" s="35">
        <f t="shared" si="6"/>
        <v>1314.0006806190654</v>
      </c>
      <c r="U21" s="35">
        <f t="shared" si="6"/>
        <v>1556.7290479092658</v>
      </c>
      <c r="V21" s="35">
        <f t="shared" si="6"/>
        <v>1844.2953373987218</v>
      </c>
      <c r="W21" s="35">
        <f t="shared" si="6"/>
        <v>2184.9822203285034</v>
      </c>
      <c r="X21" s="17"/>
      <c r="Y21" s="17">
        <f>F21/$F$67</f>
        <v>4.070152217074785E-2</v>
      </c>
      <c r="Z21" s="17">
        <f>H21/$H$67</f>
        <v>2.2720199190787427E-2</v>
      </c>
      <c r="AA21" s="35">
        <f>_xlfn.RANK.AVG(F21,$F$7:$F$66,1)</f>
        <v>54</v>
      </c>
      <c r="AB21" s="35">
        <f>_xlfn.RANK.AVG(H21,$H$7:$H$66,1)</f>
        <v>53</v>
      </c>
      <c r="AC21" s="35">
        <f t="shared" si="2"/>
        <v>38</v>
      </c>
      <c r="AD21" s="35">
        <f t="shared" si="3"/>
        <v>198</v>
      </c>
      <c r="AE21" s="35">
        <f t="shared" si="4"/>
        <v>2</v>
      </c>
    </row>
    <row r="22" spans="1:31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04-02-2020'!$L:$L,$E22,'Raw 04-02-2020'!I:I)</f>
        <v>6</v>
      </c>
      <c r="O22" s="16">
        <f>SUMIF('Raw 04-02-2020'!$L:$L,$E22,'Raw 04-02-2020'!J:J)</f>
        <v>0</v>
      </c>
      <c r="P22" s="36">
        <f>IFERROR((M22-L22)/L22/1+1,0)</f>
        <v>1.106951871657754</v>
      </c>
      <c r="Q22" s="35">
        <f>M22*P22</f>
        <v>687.4171122994652</v>
      </c>
      <c r="R22" s="35">
        <f t="shared" si="6"/>
        <v>760.93765906946146</v>
      </c>
      <c r="S22" s="35">
        <f t="shared" si="6"/>
        <v>842.3213659218103</v>
      </c>
      <c r="T22" s="35">
        <f t="shared" si="6"/>
        <v>932.4092125444638</v>
      </c>
      <c r="U22" s="35">
        <f t="shared" si="6"/>
        <v>1032.1321229770267</v>
      </c>
      <c r="V22" s="35">
        <f t="shared" si="6"/>
        <v>1142.5205853275108</v>
      </c>
      <c r="W22" s="35">
        <f t="shared" si="6"/>
        <v>1264.7153003358007</v>
      </c>
      <c r="X22" s="17"/>
      <c r="Y22" s="17">
        <f>F22/$F$67</f>
        <v>4.070152217074785E-2</v>
      </c>
      <c r="Z22" s="17">
        <f>H22/$H$67</f>
        <v>1.9919078742608155E-2</v>
      </c>
      <c r="AA22" s="35">
        <f>_xlfn.RANK.AVG(F22,$F$7:$F$66,1)</f>
        <v>54</v>
      </c>
      <c r="AB22" s="35">
        <f>_xlfn.RANK.AVG(H22,$H$7:$H$66,1)</f>
        <v>49</v>
      </c>
      <c r="AC22" s="35">
        <f t="shared" si="2"/>
        <v>19</v>
      </c>
      <c r="AD22" s="35">
        <f t="shared" si="3"/>
        <v>171</v>
      </c>
      <c r="AE22" s="35">
        <f t="shared" si="4"/>
        <v>10</v>
      </c>
    </row>
    <row r="23" spans="1:31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04-02-2020'!$L:$L,$E23,'Raw 04-02-2020'!I:I)</f>
        <v>28</v>
      </c>
      <c r="O23" s="16">
        <f>SUMIF('Raw 04-02-2020'!$L:$L,$E23,'Raw 04-02-2020'!J:J)</f>
        <v>0</v>
      </c>
      <c r="P23" s="36">
        <f>IFERROR((M23-L23)/L23/1+1,0)</f>
        <v>1.1820480404551201</v>
      </c>
      <c r="Q23" s="35">
        <f>M23*P23</f>
        <v>2210.4298356510744</v>
      </c>
      <c r="R23" s="35">
        <f t="shared" si="6"/>
        <v>2612.8342557948858</v>
      </c>
      <c r="S23" s="35">
        <f t="shared" si="6"/>
        <v>3088.495612096357</v>
      </c>
      <c r="T23" s="35">
        <f t="shared" si="6"/>
        <v>3650.7501862327358</v>
      </c>
      <c r="U23" s="35">
        <f t="shared" si="6"/>
        <v>4315.3621038275705</v>
      </c>
      <c r="V23" s="35">
        <f t="shared" si="6"/>
        <v>5100.965318683664</v>
      </c>
      <c r="W23" s="35">
        <f t="shared" si="6"/>
        <v>6029.5860593795524</v>
      </c>
      <c r="X23" s="17"/>
      <c r="Y23" s="17">
        <f>F23/$F$67</f>
        <v>4.070152217074785E-2</v>
      </c>
      <c r="Z23" s="17">
        <f>H23/$H$67</f>
        <v>9.4615624027388739E-2</v>
      </c>
      <c r="AA23" s="35">
        <f>_xlfn.RANK.AVG(F23,$F$7:$F$66,1)</f>
        <v>54</v>
      </c>
      <c r="AB23" s="35">
        <f>_xlfn.RANK.AVG(H23,$H$7:$H$66,1)</f>
        <v>59</v>
      </c>
      <c r="AC23" s="35">
        <f t="shared" si="2"/>
        <v>37</v>
      </c>
      <c r="AD23" s="35">
        <f t="shared" si="3"/>
        <v>209</v>
      </c>
      <c r="AE23" s="35">
        <f t="shared" si="4"/>
        <v>1</v>
      </c>
    </row>
    <row r="24" spans="1:31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04-02-2020'!$L:$L,$E24,'Raw 04-02-2020'!I:I)</f>
        <v>1</v>
      </c>
      <c r="O24" s="16">
        <f>SUMIF('Raw 04-02-2020'!$L:$L,$E24,'Raw 04-02-2020'!J:J)</f>
        <v>0</v>
      </c>
      <c r="P24" s="36">
        <f>IFERROR((M24-L24)/L24/1+1,0)</f>
        <v>1.2222222222222223</v>
      </c>
      <c r="Q24" s="35">
        <f>M24*P24</f>
        <v>26.888888888888893</v>
      </c>
      <c r="R24" s="35">
        <f t="shared" si="6"/>
        <v>32.864197530864203</v>
      </c>
      <c r="S24" s="35">
        <f t="shared" si="6"/>
        <v>40.16735253772292</v>
      </c>
      <c r="T24" s="35">
        <f t="shared" si="6"/>
        <v>49.093430879439126</v>
      </c>
      <c r="U24" s="35">
        <f t="shared" si="6"/>
        <v>60.003082185981157</v>
      </c>
      <c r="V24" s="35">
        <f t="shared" si="6"/>
        <v>73.337100449532528</v>
      </c>
      <c r="W24" s="35">
        <f t="shared" si="6"/>
        <v>89.63423388276199</v>
      </c>
      <c r="X24" s="17"/>
      <c r="Y24" s="17">
        <f>F24/$F$67</f>
        <v>0</v>
      </c>
      <c r="Z24" s="17">
        <f>H24/$H$67</f>
        <v>6.2247121070650485E-4</v>
      </c>
      <c r="AA24" s="35">
        <f>_xlfn.RANK.AVG(F24,$F$7:$F$66,1)</f>
        <v>6.5</v>
      </c>
      <c r="AB24" s="35">
        <f>_xlfn.RANK.AVG(H24,$H$7:$H$66,1)</f>
        <v>21</v>
      </c>
      <c r="AC24" s="35">
        <f t="shared" si="2"/>
        <v>45</v>
      </c>
      <c r="AD24" s="35">
        <f t="shared" si="3"/>
        <v>93.5</v>
      </c>
      <c r="AE24" s="35">
        <f t="shared" si="4"/>
        <v>44</v>
      </c>
    </row>
    <row r="25" spans="1:31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04-02-2020'!$L:$L,$E25,'Raw 04-02-2020'!I:I)</f>
        <v>0</v>
      </c>
      <c r="O25" s="16">
        <f>SUMIF('Raw 04-02-2020'!$L:$L,$E25,'Raw 04-02-2020'!J:J)</f>
        <v>0</v>
      </c>
      <c r="P25" s="36">
        <f>IFERROR((M25-L25)/L25/1+1,0)</f>
        <v>1.5</v>
      </c>
      <c r="Q25" s="35">
        <f>M25*P25</f>
        <v>4.5</v>
      </c>
      <c r="R25" s="35">
        <f t="shared" si="6"/>
        <v>6.75</v>
      </c>
      <c r="S25" s="35">
        <f t="shared" si="6"/>
        <v>10.125</v>
      </c>
      <c r="T25" s="35">
        <f t="shared" si="6"/>
        <v>15.1875</v>
      </c>
      <c r="U25" s="35">
        <f t="shared" si="6"/>
        <v>22.78125</v>
      </c>
      <c r="V25" s="35">
        <f t="shared" si="6"/>
        <v>34.171875</v>
      </c>
      <c r="W25" s="35">
        <f t="shared" si="6"/>
        <v>51.2578125</v>
      </c>
      <c r="X25" s="17"/>
      <c r="Y25" s="17">
        <f>F25/$F$67</f>
        <v>0</v>
      </c>
      <c r="Z25" s="17">
        <f>H25/$H$67</f>
        <v>3.1123560535325243E-4</v>
      </c>
      <c r="AA25" s="35">
        <f>_xlfn.RANK.AVG(F25,$F$7:$F$66,1)</f>
        <v>6.5</v>
      </c>
      <c r="AB25" s="35">
        <f>_xlfn.RANK.AVG(H25,$H$7:$H$66,1)</f>
        <v>16.5</v>
      </c>
      <c r="AC25" s="35">
        <f t="shared" si="2"/>
        <v>56.5</v>
      </c>
      <c r="AD25" s="35">
        <f t="shared" si="3"/>
        <v>96</v>
      </c>
      <c r="AE25" s="35">
        <f t="shared" si="4"/>
        <v>42</v>
      </c>
    </row>
    <row r="26" spans="1:31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04-02-2020'!$L:$L,$E26,'Raw 04-02-2020'!I:I)</f>
        <v>1</v>
      </c>
      <c r="O26" s="16">
        <f>SUMIF('Raw 04-02-2020'!$L:$L,$E26,'Raw 04-02-2020'!J:J)</f>
        <v>0</v>
      </c>
      <c r="P26" s="36">
        <f>IFERROR((M26-L26)/L26/1+1,0)</f>
        <v>1.193798449612403</v>
      </c>
      <c r="Q26" s="35">
        <f>M26*P26</f>
        <v>183.84496124031006</v>
      </c>
      <c r="R26" s="35">
        <f t="shared" si="6"/>
        <v>219.47382969773446</v>
      </c>
      <c r="S26" s="35">
        <f t="shared" si="6"/>
        <v>262.00751762365195</v>
      </c>
      <c r="T26" s="35">
        <f t="shared" si="6"/>
        <v>312.78416832591006</v>
      </c>
      <c r="U26" s="35">
        <f t="shared" si="6"/>
        <v>373.4012552107763</v>
      </c>
      <c r="V26" s="35">
        <f t="shared" si="6"/>
        <v>445.76583955394995</v>
      </c>
      <c r="W26" s="35">
        <f t="shared" si="6"/>
        <v>532.15456814967661</v>
      </c>
      <c r="X26" s="17"/>
      <c r="Y26" s="17">
        <f>F26/$F$67</f>
        <v>0</v>
      </c>
      <c r="Z26" s="17">
        <f>H26/$H$67</f>
        <v>1.2138188608776844E-2</v>
      </c>
      <c r="AA26" s="35">
        <f>_xlfn.RANK.AVG(F26,$F$7:$F$66,1)</f>
        <v>6.5</v>
      </c>
      <c r="AB26" s="35">
        <f>_xlfn.RANK.AVG(H26,$H$7:$H$66,1)</f>
        <v>43</v>
      </c>
      <c r="AC26" s="35">
        <f t="shared" si="2"/>
        <v>42</v>
      </c>
      <c r="AD26" s="35">
        <f t="shared" si="3"/>
        <v>134.5</v>
      </c>
      <c r="AE26" s="35">
        <f t="shared" si="4"/>
        <v>31</v>
      </c>
    </row>
    <row r="27" spans="1:31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04-02-2020'!$L:$L,$E27,'Raw 04-02-2020'!I:I)</f>
        <v>1</v>
      </c>
      <c r="O27" s="16">
        <f>SUMIF('Raw 04-02-2020'!$L:$L,$E27,'Raw 04-02-2020'!J:J)</f>
        <v>0</v>
      </c>
      <c r="P27" s="36">
        <f>IFERROR((M27-L27)/L27/1+1,0)</f>
        <v>1</v>
      </c>
      <c r="Q27" s="35">
        <f>M27*P27</f>
        <v>66</v>
      </c>
      <c r="R27" s="35">
        <f t="shared" ref="R27:W36" si="7">Q27*$P27</f>
        <v>66</v>
      </c>
      <c r="S27" s="35">
        <f t="shared" si="7"/>
        <v>66</v>
      </c>
      <c r="T27" s="35">
        <f t="shared" si="7"/>
        <v>66</v>
      </c>
      <c r="U27" s="35">
        <f t="shared" si="7"/>
        <v>66</v>
      </c>
      <c r="V27" s="35">
        <f t="shared" si="7"/>
        <v>66</v>
      </c>
      <c r="W27" s="35">
        <f t="shared" si="7"/>
        <v>66</v>
      </c>
      <c r="X27" s="17"/>
      <c r="Y27" s="17">
        <f>F27/$F$67</f>
        <v>0</v>
      </c>
      <c r="Z27" s="17">
        <f>H27/$H$67</f>
        <v>3.4235916588857764E-3</v>
      </c>
      <c r="AA27" s="35">
        <f>_xlfn.RANK.AVG(F27,$F$7:$F$66,1)</f>
        <v>6.5</v>
      </c>
      <c r="AB27" s="35">
        <f>_xlfn.RANK.AVG(H27,$H$7:$H$66,1)</f>
        <v>34</v>
      </c>
      <c r="AC27" s="35">
        <f t="shared" si="2"/>
        <v>11</v>
      </c>
      <c r="AD27" s="35">
        <f t="shared" si="3"/>
        <v>85.5</v>
      </c>
      <c r="AE27" s="35">
        <f t="shared" si="4"/>
        <v>49</v>
      </c>
    </row>
    <row r="28" spans="1:31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04-02-2020'!$L:$L,$E28,'Raw 04-02-2020'!I:I)</f>
        <v>3</v>
      </c>
      <c r="O28" s="16">
        <f>SUMIF('Raw 04-02-2020'!$L:$L,$E28,'Raw 04-02-2020'!J:J)</f>
        <v>0</v>
      </c>
      <c r="P28" s="36">
        <f>IFERROR((M28-L28)/L28/1+1,0)</f>
        <v>1.2127659574468086</v>
      </c>
      <c r="Q28" s="35">
        <f>M28*P28</f>
        <v>69.127659574468083</v>
      </c>
      <c r="R28" s="35">
        <f t="shared" si="7"/>
        <v>83.835672249886827</v>
      </c>
      <c r="S28" s="35">
        <f t="shared" si="7"/>
        <v>101.67304932433083</v>
      </c>
      <c r="T28" s="35">
        <f t="shared" si="7"/>
        <v>123.30561301035868</v>
      </c>
      <c r="U28" s="35">
        <f t="shared" si="7"/>
        <v>149.54084982107329</v>
      </c>
      <c r="V28" s="35">
        <f t="shared" si="7"/>
        <v>181.35805191066336</v>
      </c>
      <c r="W28" s="35">
        <f t="shared" si="7"/>
        <v>219.94487146612366</v>
      </c>
      <c r="X28" s="17"/>
      <c r="Y28" s="17">
        <f>F28/$F$67</f>
        <v>3.639973527465255E-3</v>
      </c>
      <c r="Z28" s="17">
        <f>H28/$H$67</f>
        <v>4.9797696856520388E-3</v>
      </c>
      <c r="AA28" s="35">
        <f>_xlfn.RANK.AVG(F28,$F$7:$F$66,1)</f>
        <v>16</v>
      </c>
      <c r="AB28" s="35">
        <f>_xlfn.RANK.AVG(H28,$H$7:$H$66,1)</f>
        <v>37</v>
      </c>
      <c r="AC28" s="35">
        <f t="shared" si="2"/>
        <v>43</v>
      </c>
      <c r="AD28" s="35">
        <f t="shared" si="3"/>
        <v>133</v>
      </c>
      <c r="AE28" s="35">
        <f t="shared" si="4"/>
        <v>32</v>
      </c>
    </row>
    <row r="29" spans="1:31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04-02-2020'!$L:$L,$E29,'Raw 04-02-2020'!I:I)</f>
        <v>0</v>
      </c>
      <c r="O29" s="16">
        <f>SUMIF('Raw 04-02-2020'!$L:$L,$E29,'Raw 04-02-2020'!J:J)</f>
        <v>0</v>
      </c>
      <c r="P29" s="36">
        <f>IFERROR((M29-L29)/L29/1+1,0)</f>
        <v>1.3636363636363638</v>
      </c>
      <c r="Q29" s="35">
        <f>M29*P29</f>
        <v>20.454545454545457</v>
      </c>
      <c r="R29" s="35">
        <f t="shared" si="7"/>
        <v>27.892561983471079</v>
      </c>
      <c r="S29" s="35">
        <f t="shared" si="7"/>
        <v>38.035311795642386</v>
      </c>
      <c r="T29" s="35">
        <f t="shared" si="7"/>
        <v>51.866334266785074</v>
      </c>
      <c r="U29" s="35">
        <f t="shared" si="7"/>
        <v>70.726819454706927</v>
      </c>
      <c r="V29" s="35">
        <f t="shared" si="7"/>
        <v>96.445662892782181</v>
      </c>
      <c r="W29" s="35">
        <f t="shared" si="7"/>
        <v>131.51681303561207</v>
      </c>
      <c r="X29" s="17"/>
      <c r="Y29" s="17">
        <f>F29/$F$67</f>
        <v>9.2653871608206484E-3</v>
      </c>
      <c r="Z29" s="17">
        <f>H29/$H$67</f>
        <v>2.4898848428260194E-3</v>
      </c>
      <c r="AA29" s="35">
        <f>_xlfn.RANK.AVG(F29,$F$7:$F$66,1)</f>
        <v>22.5</v>
      </c>
      <c r="AB29" s="35">
        <f>_xlfn.RANK.AVG(H29,$H$7:$H$66,1)</f>
        <v>30.5</v>
      </c>
      <c r="AC29" s="35">
        <f t="shared" si="2"/>
        <v>52</v>
      </c>
      <c r="AD29" s="35">
        <f t="shared" si="3"/>
        <v>135.5</v>
      </c>
      <c r="AE29" s="35">
        <f t="shared" si="4"/>
        <v>30</v>
      </c>
    </row>
    <row r="30" spans="1:31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04-02-2020'!$L:$L,$E30,'Raw 04-02-2020'!I:I)</f>
        <v>3</v>
      </c>
      <c r="O30" s="16">
        <f>SUMIF('Raw 04-02-2020'!$L:$L,$E30,'Raw 04-02-2020'!J:J)</f>
        <v>0</v>
      </c>
      <c r="P30" s="36">
        <f>IFERROR((M30-L30)/L30/1+1,0)</f>
        <v>1.375</v>
      </c>
      <c r="Q30" s="35">
        <f>M30*P30</f>
        <v>90.75</v>
      </c>
      <c r="R30" s="35">
        <f t="shared" si="7"/>
        <v>124.78125</v>
      </c>
      <c r="S30" s="35">
        <f t="shared" si="7"/>
        <v>171.57421875</v>
      </c>
      <c r="T30" s="35">
        <f t="shared" si="7"/>
        <v>235.91455078125</v>
      </c>
      <c r="U30" s="35">
        <f t="shared" si="7"/>
        <v>324.38250732421875</v>
      </c>
      <c r="V30" s="35">
        <f t="shared" si="7"/>
        <v>446.02594757080078</v>
      </c>
      <c r="W30" s="35">
        <f t="shared" si="7"/>
        <v>613.28567790985107</v>
      </c>
      <c r="X30" s="17"/>
      <c r="Y30" s="17">
        <f>F30/$F$67</f>
        <v>9.2653871608206484E-3</v>
      </c>
      <c r="Z30" s="17">
        <f>H30/$H$67</f>
        <v>2.4898848428260194E-3</v>
      </c>
      <c r="AA30" s="35">
        <f>_xlfn.RANK.AVG(F30,$F$7:$F$66,1)</f>
        <v>22.5</v>
      </c>
      <c r="AB30" s="35">
        <f>_xlfn.RANK.AVG(H30,$H$7:$H$66,1)</f>
        <v>30.5</v>
      </c>
      <c r="AC30" s="35">
        <f t="shared" si="2"/>
        <v>53</v>
      </c>
      <c r="AD30" s="35">
        <f t="shared" si="3"/>
        <v>136.5</v>
      </c>
      <c r="AE30" s="35">
        <f t="shared" si="4"/>
        <v>28</v>
      </c>
    </row>
    <row r="31" spans="1:31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04-02-2020'!$L:$L,$E31,'Raw 04-02-2020'!I:I)</f>
        <v>0</v>
      </c>
      <c r="O31" s="16">
        <f>SUMIF('Raw 04-02-2020'!$L:$L,$E31,'Raw 04-02-2020'!J:J)</f>
        <v>0</v>
      </c>
      <c r="P31" s="36">
        <f>IFERROR((M31-L31)/L31/1+1,0)</f>
        <v>1.6666666666666665</v>
      </c>
      <c r="Q31" s="35">
        <f>M31*P31</f>
        <v>8.3333333333333321</v>
      </c>
      <c r="R31" s="35">
        <f t="shared" si="7"/>
        <v>13.888888888888886</v>
      </c>
      <c r="S31" s="35">
        <f t="shared" si="7"/>
        <v>23.148148148148142</v>
      </c>
      <c r="T31" s="35">
        <f t="shared" si="7"/>
        <v>38.580246913580233</v>
      </c>
      <c r="U31" s="35">
        <f t="shared" si="7"/>
        <v>64.300411522633709</v>
      </c>
      <c r="V31" s="35">
        <f t="shared" si="7"/>
        <v>107.16735253772283</v>
      </c>
      <c r="W31" s="35">
        <f t="shared" si="7"/>
        <v>178.61225422953805</v>
      </c>
      <c r="X31" s="17"/>
      <c r="Y31" s="17">
        <f>F31/$F$67</f>
        <v>1.4228987425545996E-2</v>
      </c>
      <c r="Z31" s="17">
        <f>H31/$H$67</f>
        <v>0</v>
      </c>
      <c r="AA31" s="35">
        <f>_xlfn.RANK.AVG(F31,$F$7:$F$66,1)</f>
        <v>31</v>
      </c>
      <c r="AB31" s="35">
        <f>_xlfn.RANK.AVG(H31,$H$7:$H$66,1)</f>
        <v>7</v>
      </c>
      <c r="AC31" s="35">
        <f t="shared" si="2"/>
        <v>58</v>
      </c>
      <c r="AD31" s="35">
        <f t="shared" si="3"/>
        <v>103</v>
      </c>
      <c r="AE31" s="35">
        <f t="shared" si="4"/>
        <v>38</v>
      </c>
    </row>
    <row r="32" spans="1:31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04-02-2020'!$L:$L,$E32,'Raw 04-02-2020'!I:I)</f>
        <v>0</v>
      </c>
      <c r="O32" s="16">
        <f>SUMIF('Raw 04-02-2020'!$L:$L,$E32,'Raw 04-02-2020'!J:J)</f>
        <v>0</v>
      </c>
      <c r="P32" s="36">
        <f>IFERROR((M32-L32)/L32/1+1,0)</f>
        <v>1.1111111111111112</v>
      </c>
      <c r="Q32" s="35">
        <f>M32*P32</f>
        <v>55.555555555555557</v>
      </c>
      <c r="R32" s="35">
        <f t="shared" si="7"/>
        <v>61.728395061728399</v>
      </c>
      <c r="S32" s="35">
        <f t="shared" si="7"/>
        <v>68.587105624142666</v>
      </c>
      <c r="T32" s="35">
        <f t="shared" si="7"/>
        <v>76.207895137936305</v>
      </c>
      <c r="U32" s="35">
        <f t="shared" si="7"/>
        <v>84.675439042151453</v>
      </c>
      <c r="V32" s="35">
        <f t="shared" si="7"/>
        <v>94.083821157946062</v>
      </c>
      <c r="W32" s="35">
        <f t="shared" si="7"/>
        <v>104.53757906438452</v>
      </c>
      <c r="X32" s="17"/>
      <c r="Y32" s="17">
        <f>F32/$F$67</f>
        <v>1.4890800794176042E-2</v>
      </c>
      <c r="Z32" s="17">
        <f>H32/$H$67</f>
        <v>1.2449424214130097E-3</v>
      </c>
      <c r="AA32" s="35">
        <f>_xlfn.RANK.AVG(F32,$F$7:$F$66,1)</f>
        <v>32</v>
      </c>
      <c r="AB32" s="35">
        <f>_xlfn.RANK.AVG(H32,$H$7:$H$66,1)</f>
        <v>25</v>
      </c>
      <c r="AC32" s="35">
        <f t="shared" si="2"/>
        <v>20</v>
      </c>
      <c r="AD32" s="35">
        <f t="shared" si="3"/>
        <v>102</v>
      </c>
      <c r="AE32" s="35">
        <f t="shared" si="4"/>
        <v>39.5</v>
      </c>
    </row>
    <row r="33" spans="1:31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04-02-2020'!$L:$L,$E33,'Raw 04-02-2020'!I:I)</f>
        <v>0</v>
      </c>
      <c r="O33" s="16">
        <f>SUMIF('Raw 04-02-2020'!$L:$L,$E33,'Raw 04-02-2020'!J:J)</f>
        <v>0</v>
      </c>
      <c r="P33" s="36">
        <f>IFERROR((M33-L33)/L33/1+1,0)</f>
        <v>1.0714285714285714</v>
      </c>
      <c r="Q33" s="35">
        <f>M33*P33</f>
        <v>16.071428571428569</v>
      </c>
      <c r="R33" s="35">
        <f t="shared" si="7"/>
        <v>17.219387755102037</v>
      </c>
      <c r="S33" s="35">
        <f t="shared" si="7"/>
        <v>18.449344023323611</v>
      </c>
      <c r="T33" s="35">
        <f t="shared" si="7"/>
        <v>19.767154310703869</v>
      </c>
      <c r="U33" s="35">
        <f t="shared" si="7"/>
        <v>21.179093904325573</v>
      </c>
      <c r="V33" s="35">
        <f t="shared" si="7"/>
        <v>22.691886326063113</v>
      </c>
      <c r="W33" s="35">
        <f t="shared" si="7"/>
        <v>24.312735349353336</v>
      </c>
      <c r="X33" s="17"/>
      <c r="Y33" s="17">
        <f>F33/$F$67</f>
        <v>1.5552614162806089E-2</v>
      </c>
      <c r="Z33" s="17">
        <f>H33/$H$67</f>
        <v>6.2247121070650485E-4</v>
      </c>
      <c r="AA33" s="35">
        <f>_xlfn.RANK.AVG(F33,$F$7:$F$66,1)</f>
        <v>33</v>
      </c>
      <c r="AB33" s="35">
        <f>_xlfn.RANK.AVG(H33,$H$7:$H$66,1)</f>
        <v>21</v>
      </c>
      <c r="AC33" s="35">
        <f t="shared" si="2"/>
        <v>14</v>
      </c>
      <c r="AD33" s="35">
        <f t="shared" si="3"/>
        <v>89</v>
      </c>
      <c r="AE33" s="35">
        <f t="shared" si="4"/>
        <v>47</v>
      </c>
    </row>
    <row r="34" spans="1:31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04-02-2020'!$L:$L,$E34,'Raw 04-02-2020'!I:I)</f>
        <v>4</v>
      </c>
      <c r="O34" s="16">
        <f>SUMIF('Raw 04-02-2020'!$L:$L,$E34,'Raw 04-02-2020'!J:J)</f>
        <v>0</v>
      </c>
      <c r="P34" s="36">
        <f>IFERROR((M34-L34)/L34/1+1,0)</f>
        <v>1.1904761904761905</v>
      </c>
      <c r="Q34" s="35">
        <f>M34*P34</f>
        <v>59.523809523809526</v>
      </c>
      <c r="R34" s="35">
        <f t="shared" si="7"/>
        <v>70.86167800453515</v>
      </c>
      <c r="S34" s="35">
        <f t="shared" si="7"/>
        <v>84.359140481589463</v>
      </c>
      <c r="T34" s="35">
        <f t="shared" si="7"/>
        <v>100.42754819236841</v>
      </c>
      <c r="U34" s="35">
        <f t="shared" si="7"/>
        <v>119.55660499091476</v>
      </c>
      <c r="V34" s="35">
        <f t="shared" si="7"/>
        <v>142.32929165585091</v>
      </c>
      <c r="W34" s="35">
        <f t="shared" si="7"/>
        <v>169.43963292363205</v>
      </c>
      <c r="X34" s="17"/>
      <c r="Y34" s="17">
        <f>F34/$F$67</f>
        <v>2.3825281270681668E-2</v>
      </c>
      <c r="Z34" s="17">
        <f>H34/$H$67</f>
        <v>5.9134765017117962E-3</v>
      </c>
      <c r="AA34" s="35">
        <f>_xlfn.RANK.AVG(F34,$F$7:$F$66,1)</f>
        <v>44</v>
      </c>
      <c r="AB34" s="35">
        <f>_xlfn.RANK.AVG(H34,$H$7:$H$66,1)</f>
        <v>38</v>
      </c>
      <c r="AC34" s="35">
        <f t="shared" si="2"/>
        <v>41</v>
      </c>
      <c r="AD34" s="35">
        <f t="shared" si="3"/>
        <v>161</v>
      </c>
      <c r="AE34" s="35">
        <f t="shared" si="4"/>
        <v>16</v>
      </c>
    </row>
    <row r="35" spans="1:31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04-02-2020'!$L:$L,$E35,'Raw 04-02-2020'!I:I)</f>
        <v>3</v>
      </c>
      <c r="O35" s="16">
        <f>SUMIF('Raw 04-02-2020'!$L:$L,$E35,'Raw 04-02-2020'!J:J)</f>
        <v>0</v>
      </c>
      <c r="P35" s="36">
        <f>IFERROR((M35-L35)/L35/1+1,0)</f>
        <v>1.1363636363636362</v>
      </c>
      <c r="Q35" s="35">
        <f>M35*P35</f>
        <v>227.27272727272725</v>
      </c>
      <c r="R35" s="35">
        <f t="shared" si="7"/>
        <v>258.26446280991729</v>
      </c>
      <c r="S35" s="35">
        <f t="shared" si="7"/>
        <v>293.48234410217873</v>
      </c>
      <c r="T35" s="35">
        <f t="shared" si="7"/>
        <v>333.50266375247577</v>
      </c>
      <c r="U35" s="35">
        <f t="shared" si="7"/>
        <v>378.98029971872245</v>
      </c>
      <c r="V35" s="35">
        <f t="shared" si="7"/>
        <v>430.6594314985482</v>
      </c>
      <c r="W35" s="35">
        <f t="shared" si="7"/>
        <v>489.38571761198654</v>
      </c>
      <c r="X35" s="17"/>
      <c r="Y35" s="17">
        <f>F35/$F$67</f>
        <v>2.4156187954996692E-2</v>
      </c>
      <c r="Z35" s="17">
        <f>H35/$H$67</f>
        <v>1.4005602240896359E-2</v>
      </c>
      <c r="AA35" s="35">
        <f>_xlfn.RANK.AVG(F35,$F$7:$F$66,1)</f>
        <v>45</v>
      </c>
      <c r="AB35" s="35">
        <f>_xlfn.RANK.AVG(H35,$H$7:$H$66,1)</f>
        <v>45</v>
      </c>
      <c r="AC35" s="35">
        <f t="shared" si="2"/>
        <v>27</v>
      </c>
      <c r="AD35" s="35">
        <f t="shared" si="3"/>
        <v>162</v>
      </c>
      <c r="AE35" s="35">
        <f t="shared" si="4"/>
        <v>15</v>
      </c>
    </row>
    <row r="36" spans="1:31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04-02-2020'!$L:$L,$E36,'Raw 04-02-2020'!I:I)</f>
        <v>1</v>
      </c>
      <c r="O36" s="16">
        <f>SUMIF('Raw 04-02-2020'!$L:$L,$E36,'Raw 04-02-2020'!J:J)</f>
        <v>0</v>
      </c>
      <c r="P36" s="36">
        <f>IFERROR((M36-L36)/L36/1+1,0)</f>
        <v>1.2157894736842105</v>
      </c>
      <c r="Q36" s="35">
        <f>M36*P36</f>
        <v>280.84736842105264</v>
      </c>
      <c r="R36" s="35">
        <f t="shared" si="7"/>
        <v>341.45127423822714</v>
      </c>
      <c r="S36" s="35">
        <f t="shared" si="7"/>
        <v>415.1328649948972</v>
      </c>
      <c r="T36" s="35">
        <f t="shared" si="7"/>
        <v>504.71416744116448</v>
      </c>
      <c r="U36" s="35">
        <f t="shared" si="7"/>
        <v>613.6261719942579</v>
      </c>
      <c r="V36" s="35">
        <f t="shared" si="7"/>
        <v>746.04024068775561</v>
      </c>
      <c r="W36" s="35">
        <f t="shared" si="7"/>
        <v>907.02787157300816</v>
      </c>
      <c r="X36" s="17"/>
      <c r="Y36" s="17">
        <f>F36/$F$67</f>
        <v>3.5737921906022499E-2</v>
      </c>
      <c r="Z36" s="17">
        <f>H36/$H$67</f>
        <v>1.1204481792717087E-2</v>
      </c>
      <c r="AA36" s="35">
        <f>_xlfn.RANK.AVG(F36,$F$7:$F$66,1)</f>
        <v>49</v>
      </c>
      <c r="AB36" s="35">
        <f>_xlfn.RANK.AVG(H36,$H$7:$H$66,1)</f>
        <v>41</v>
      </c>
      <c r="AC36" s="35">
        <f t="shared" si="2"/>
        <v>44</v>
      </c>
      <c r="AD36" s="35">
        <f t="shared" si="3"/>
        <v>175</v>
      </c>
      <c r="AE36" s="35">
        <f t="shared" si="4"/>
        <v>7.5</v>
      </c>
    </row>
    <row r="37" spans="1:31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04-02-2020'!$L:$L,$E37,'Raw 04-02-2020'!I:I)</f>
        <v>0</v>
      </c>
      <c r="O37" s="16">
        <f>SUMIF('Raw 04-02-2020'!$L:$L,$E37,'Raw 04-02-2020'!J:J)</f>
        <v>0</v>
      </c>
      <c r="P37" s="36">
        <f>IFERROR((M37-L37)/L37/1+1,0)</f>
        <v>1.103448275862069</v>
      </c>
      <c r="Q37" s="35">
        <f>M37*P37</f>
        <v>35.310344827586206</v>
      </c>
      <c r="R37" s="35">
        <f t="shared" ref="R37:W46" si="8">Q37*$P37</f>
        <v>38.963139120095121</v>
      </c>
      <c r="S37" s="35">
        <f t="shared" si="8"/>
        <v>42.993808684242893</v>
      </c>
      <c r="T37" s="35">
        <f t="shared" si="8"/>
        <v>47.441444065371471</v>
      </c>
      <c r="U37" s="35">
        <f t="shared" si="8"/>
        <v>52.34917965834093</v>
      </c>
      <c r="V37" s="35">
        <f t="shared" si="8"/>
        <v>57.764612036789991</v>
      </c>
      <c r="W37" s="35">
        <f t="shared" si="8"/>
        <v>63.740261557837229</v>
      </c>
      <c r="X37" s="17"/>
      <c r="Y37" s="17">
        <f>F37/$F$67</f>
        <v>0</v>
      </c>
      <c r="Z37" s="17">
        <f>H37/$H$67</f>
        <v>3.1123560535325243E-4</v>
      </c>
      <c r="AA37" s="35">
        <f>_xlfn.RANK.AVG(F37,$F$7:$F$66,1)</f>
        <v>6.5</v>
      </c>
      <c r="AB37" s="35">
        <f>_xlfn.RANK.AVG(H37,$H$7:$H$66,1)</f>
        <v>16.5</v>
      </c>
      <c r="AC37" s="35">
        <f t="shared" si="2"/>
        <v>17</v>
      </c>
      <c r="AD37" s="35">
        <f t="shared" si="3"/>
        <v>56.5</v>
      </c>
      <c r="AE37" s="35">
        <f t="shared" si="4"/>
        <v>52</v>
      </c>
    </row>
    <row r="38" spans="1:31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04-02-2020'!$L:$L,$E38,'Raw 04-02-2020'!I:I)</f>
        <v>0</v>
      </c>
      <c r="O38" s="16">
        <f>SUMIF('Raw 04-02-2020'!$L:$L,$E38,'Raw 04-02-2020'!J:J)</f>
        <v>0</v>
      </c>
      <c r="P38" s="36">
        <f>IFERROR((M38-L38)/L38/1+1,0)</f>
        <v>1</v>
      </c>
      <c r="Q38" s="35">
        <f>M38*P38</f>
        <v>1</v>
      </c>
      <c r="R38" s="35">
        <f t="shared" si="8"/>
        <v>1</v>
      </c>
      <c r="S38" s="35">
        <f t="shared" si="8"/>
        <v>1</v>
      </c>
      <c r="T38" s="35">
        <f t="shared" si="8"/>
        <v>1</v>
      </c>
      <c r="U38" s="35">
        <f t="shared" si="8"/>
        <v>1</v>
      </c>
      <c r="V38" s="35">
        <f t="shared" si="8"/>
        <v>1</v>
      </c>
      <c r="W38" s="35">
        <f t="shared" si="8"/>
        <v>1</v>
      </c>
      <c r="X38" s="17"/>
      <c r="Y38" s="17">
        <f>F38/$F$67</f>
        <v>0</v>
      </c>
      <c r="Z38" s="17">
        <f>H38/$H$67</f>
        <v>0</v>
      </c>
      <c r="AA38" s="35">
        <f>_xlfn.RANK.AVG(F38,$F$7:$F$66,1)</f>
        <v>6.5</v>
      </c>
      <c r="AB38" s="35">
        <f>_xlfn.RANK.AVG(H38,$H$7:$H$66,1)</f>
        <v>7</v>
      </c>
      <c r="AC38" s="35">
        <f t="shared" si="2"/>
        <v>11</v>
      </c>
      <c r="AD38" s="35">
        <f t="shared" si="3"/>
        <v>31.5</v>
      </c>
      <c r="AE38" s="35">
        <f t="shared" si="4"/>
        <v>58.5</v>
      </c>
    </row>
    <row r="39" spans="1:31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04-02-2020'!$L:$L,$E39,'Raw 04-02-2020'!I:I)</f>
        <v>0</v>
      </c>
      <c r="O39" s="16">
        <f>SUMIF('Raw 04-02-2020'!$L:$L,$E39,'Raw 04-02-2020'!J:J)</f>
        <v>0</v>
      </c>
      <c r="P39" s="36">
        <f>IFERROR((M39-L39)/L39/1+1,0)</f>
        <v>0</v>
      </c>
      <c r="Q39" s="35">
        <f>M39*P39</f>
        <v>0</v>
      </c>
      <c r="R39" s="35">
        <f t="shared" si="8"/>
        <v>0</v>
      </c>
      <c r="S39" s="35">
        <f t="shared" si="8"/>
        <v>0</v>
      </c>
      <c r="T39" s="35">
        <f t="shared" si="8"/>
        <v>0</v>
      </c>
      <c r="U39" s="35">
        <f t="shared" si="8"/>
        <v>0</v>
      </c>
      <c r="V39" s="35">
        <f t="shared" si="8"/>
        <v>0</v>
      </c>
      <c r="W39" s="35">
        <f t="shared" si="8"/>
        <v>0</v>
      </c>
      <c r="X39" s="17"/>
      <c r="Y39" s="17">
        <f>F39/$F$67</f>
        <v>8.6035737921906028E-3</v>
      </c>
      <c r="Z39" s="17">
        <f>H39/$H$67</f>
        <v>0</v>
      </c>
      <c r="AA39" s="35">
        <f>_xlfn.RANK.AVG(F39,$F$7:$F$66,1)</f>
        <v>21</v>
      </c>
      <c r="AB39" s="35">
        <f>_xlfn.RANK.AVG(H39,$H$7:$H$66,1)</f>
        <v>7</v>
      </c>
      <c r="AC39" s="35">
        <f t="shared" si="2"/>
        <v>4.5</v>
      </c>
      <c r="AD39" s="35">
        <f t="shared" si="3"/>
        <v>39.5</v>
      </c>
      <c r="AE39" s="35">
        <f t="shared" si="4"/>
        <v>56</v>
      </c>
    </row>
    <row r="40" spans="1:31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04-02-2020'!$L:$L,$E40,'Raw 04-02-2020'!I:I)</f>
        <v>0</v>
      </c>
      <c r="O40" s="16">
        <f>SUMIF('Raw 04-02-2020'!$L:$L,$E40,'Raw 04-02-2020'!J:J)</f>
        <v>0</v>
      </c>
      <c r="P40" s="36">
        <f>IFERROR((M40-L40)/L40/1+1,0)</f>
        <v>1.0909090909090908</v>
      </c>
      <c r="Q40" s="35">
        <f>M40*P40</f>
        <v>13.09090909090909</v>
      </c>
      <c r="R40" s="35">
        <f t="shared" si="8"/>
        <v>14.280991735537189</v>
      </c>
      <c r="S40" s="35">
        <f t="shared" si="8"/>
        <v>15.579263711495114</v>
      </c>
      <c r="T40" s="35">
        <f t="shared" si="8"/>
        <v>16.995560412540122</v>
      </c>
      <c r="U40" s="35">
        <f t="shared" si="8"/>
        <v>18.540611359134676</v>
      </c>
      <c r="V40" s="35">
        <f t="shared" si="8"/>
        <v>20.226121482692371</v>
      </c>
      <c r="W40" s="35">
        <f t="shared" si="8"/>
        <v>22.064859799300766</v>
      </c>
      <c r="X40" s="17"/>
      <c r="Y40" s="17">
        <f>F40/$F$67</f>
        <v>1.2905360688285903E-2</v>
      </c>
      <c r="Z40" s="17">
        <f>H40/$H$67</f>
        <v>1.2449424214130097E-3</v>
      </c>
      <c r="AA40" s="35">
        <f>_xlfn.RANK.AVG(F40,$F$7:$F$66,1)</f>
        <v>29</v>
      </c>
      <c r="AB40" s="35">
        <f>_xlfn.RANK.AVG(H40,$H$7:$H$66,1)</f>
        <v>25</v>
      </c>
      <c r="AC40" s="35">
        <f t="shared" si="2"/>
        <v>16</v>
      </c>
      <c r="AD40" s="35">
        <f t="shared" si="3"/>
        <v>95</v>
      </c>
      <c r="AE40" s="35">
        <f t="shared" si="4"/>
        <v>43</v>
      </c>
    </row>
    <row r="41" spans="1:31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04-02-2020'!$L:$L,$E41,'Raw 04-02-2020'!I:I)</f>
        <v>1</v>
      </c>
      <c r="O41" s="16">
        <f>SUMIF('Raw 04-02-2020'!$L:$L,$E41,'Raw 04-02-2020'!J:J)</f>
        <v>0</v>
      </c>
      <c r="P41" s="36">
        <f>IFERROR((M41-L41)/L41/1+1,0)</f>
        <v>1</v>
      </c>
      <c r="Q41" s="35">
        <f>M41*P41</f>
        <v>9</v>
      </c>
      <c r="R41" s="35">
        <f t="shared" si="8"/>
        <v>9</v>
      </c>
      <c r="S41" s="35">
        <f t="shared" si="8"/>
        <v>9</v>
      </c>
      <c r="T41" s="35">
        <f t="shared" si="8"/>
        <v>9</v>
      </c>
      <c r="U41" s="35">
        <f t="shared" si="8"/>
        <v>9</v>
      </c>
      <c r="V41" s="35">
        <f t="shared" si="8"/>
        <v>9</v>
      </c>
      <c r="W41" s="35">
        <f t="shared" si="8"/>
        <v>9</v>
      </c>
      <c r="X41" s="17"/>
      <c r="Y41" s="17">
        <f>F41/$F$67</f>
        <v>2.3163467902051621E-2</v>
      </c>
      <c r="Z41" s="17">
        <f>H41/$H$67</f>
        <v>3.1123560535325243E-4</v>
      </c>
      <c r="AA41" s="35">
        <f>_xlfn.RANK.AVG(F41,$F$7:$F$66,1)</f>
        <v>42</v>
      </c>
      <c r="AB41" s="35">
        <f>_xlfn.RANK.AVG(H41,$H$7:$H$66,1)</f>
        <v>16.5</v>
      </c>
      <c r="AC41" s="35">
        <f t="shared" si="2"/>
        <v>11</v>
      </c>
      <c r="AD41" s="35">
        <f t="shared" si="3"/>
        <v>86</v>
      </c>
      <c r="AE41" s="35">
        <f t="shared" si="4"/>
        <v>48</v>
      </c>
    </row>
    <row r="42" spans="1:31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04-02-2020'!$L:$L,$E42,'Raw 04-02-2020'!I:I)</f>
        <v>0</v>
      </c>
      <c r="O42" s="16">
        <f>SUMIF('Raw 04-02-2020'!$L:$L,$E42,'Raw 04-02-2020'!J:J)</f>
        <v>0</v>
      </c>
      <c r="P42" s="36">
        <f>IFERROR((M42-L42)/L42/1+1,0)</f>
        <v>1.15625</v>
      </c>
      <c r="Q42" s="35">
        <f>M42*P42</f>
        <v>42.78125</v>
      </c>
      <c r="R42" s="35">
        <f t="shared" si="8"/>
        <v>49.4658203125</v>
      </c>
      <c r="S42" s="35">
        <f t="shared" si="8"/>
        <v>57.194854736328125</v>
      </c>
      <c r="T42" s="35">
        <f t="shared" si="8"/>
        <v>66.131550788879395</v>
      </c>
      <c r="U42" s="35">
        <f t="shared" si="8"/>
        <v>76.4646055996418</v>
      </c>
      <c r="V42" s="35">
        <f t="shared" si="8"/>
        <v>88.412200224585831</v>
      </c>
      <c r="W42" s="35">
        <f t="shared" si="8"/>
        <v>102.22660650967737</v>
      </c>
      <c r="X42" s="17"/>
      <c r="Y42" s="17">
        <f>F42/$F$67</f>
        <v>2.3494374586366645E-2</v>
      </c>
      <c r="Z42" s="17">
        <f>H42/$H$67</f>
        <v>3.1123560535325241E-3</v>
      </c>
      <c r="AA42" s="35">
        <f>_xlfn.RANK.AVG(F42,$F$7:$F$66,1)</f>
        <v>43</v>
      </c>
      <c r="AB42" s="35">
        <f>_xlfn.RANK.AVG(H42,$H$7:$H$66,1)</f>
        <v>32</v>
      </c>
      <c r="AC42" s="35">
        <f t="shared" si="2"/>
        <v>32</v>
      </c>
      <c r="AD42" s="35">
        <f t="shared" si="3"/>
        <v>139</v>
      </c>
      <c r="AE42" s="35">
        <f t="shared" si="4"/>
        <v>27</v>
      </c>
    </row>
    <row r="43" spans="1:31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04-02-2020'!$L:$L,$E43,'Raw 04-02-2020'!I:I)</f>
        <v>0</v>
      </c>
      <c r="O43" s="16">
        <f>SUMIF('Raw 04-02-2020'!$L:$L,$E43,'Raw 04-02-2020'!J:J)</f>
        <v>0</v>
      </c>
      <c r="P43" s="36">
        <f>IFERROR((M43-L43)/L43/1+1,0)</f>
        <v>7</v>
      </c>
      <c r="Q43" s="35">
        <f>M43*P43</f>
        <v>49</v>
      </c>
      <c r="R43" s="35">
        <f t="shared" si="8"/>
        <v>343</v>
      </c>
      <c r="S43" s="35">
        <f t="shared" si="8"/>
        <v>2401</v>
      </c>
      <c r="T43" s="35">
        <f t="shared" si="8"/>
        <v>16807</v>
      </c>
      <c r="U43" s="35">
        <f t="shared" si="8"/>
        <v>117649</v>
      </c>
      <c r="V43" s="35">
        <f t="shared" si="8"/>
        <v>823543</v>
      </c>
      <c r="W43" s="35">
        <f t="shared" si="8"/>
        <v>5764801</v>
      </c>
      <c r="X43" s="17"/>
      <c r="Y43" s="17">
        <f>F43/$F$67</f>
        <v>3.2759761747187296E-2</v>
      </c>
      <c r="Z43" s="17">
        <f>H43/$H$67</f>
        <v>0</v>
      </c>
      <c r="AA43" s="35">
        <f>_xlfn.RANK.AVG(F43,$F$7:$F$66,1)</f>
        <v>47</v>
      </c>
      <c r="AB43" s="35">
        <f>_xlfn.RANK.AVG(H43,$H$7:$H$66,1)</f>
        <v>7</v>
      </c>
      <c r="AC43" s="35">
        <f t="shared" si="2"/>
        <v>60</v>
      </c>
      <c r="AD43" s="35">
        <f t="shared" si="3"/>
        <v>121</v>
      </c>
      <c r="AE43" s="35">
        <f t="shared" si="4"/>
        <v>33</v>
      </c>
    </row>
    <row r="44" spans="1:31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04-02-2020'!$L:$L,$E44,'Raw 04-02-2020'!I:I)</f>
        <v>6</v>
      </c>
      <c r="O44" s="16">
        <f>SUMIF('Raw 04-02-2020'!$L:$L,$E44,'Raw 04-02-2020'!J:J)</f>
        <v>0</v>
      </c>
      <c r="P44" s="36">
        <f>IFERROR((M44-L44)/L44/1+1,0)</f>
        <v>1.1284722222222223</v>
      </c>
      <c r="Q44" s="35">
        <f>M44*P44</f>
        <v>366.75347222222223</v>
      </c>
      <c r="R44" s="35">
        <f t="shared" si="8"/>
        <v>413.87110580632719</v>
      </c>
      <c r="S44" s="35">
        <f t="shared" si="8"/>
        <v>467.04204648283456</v>
      </c>
      <c r="T44" s="35">
        <f t="shared" si="8"/>
        <v>527.04397606569876</v>
      </c>
      <c r="U44" s="35">
        <f t="shared" si="8"/>
        <v>594.75448687969481</v>
      </c>
      <c r="V44" s="35">
        <f t="shared" si="8"/>
        <v>671.16391748576677</v>
      </c>
      <c r="W44" s="35">
        <f t="shared" si="8"/>
        <v>757.38983744053553</v>
      </c>
      <c r="X44" s="17"/>
      <c r="Y44" s="17">
        <f>F44/$F$67</f>
        <v>3.1767041694242222E-2</v>
      </c>
      <c r="Z44" s="17">
        <f>H44/$H$67</f>
        <v>2.209772798008092E-2</v>
      </c>
      <c r="AA44" s="35">
        <f>_xlfn.RANK.AVG(F44,$F$7:$F$66,1)</f>
        <v>46</v>
      </c>
      <c r="AB44" s="35">
        <f>_xlfn.RANK.AVG(H44,$H$7:$H$66,1)</f>
        <v>51.5</v>
      </c>
      <c r="AC44" s="35">
        <f t="shared" si="2"/>
        <v>23.5</v>
      </c>
      <c r="AD44" s="35">
        <f t="shared" si="3"/>
        <v>172.5</v>
      </c>
      <c r="AE44" s="35">
        <f t="shared" si="4"/>
        <v>9</v>
      </c>
    </row>
    <row r="45" spans="1:31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04-02-2020'!$L:$L,$E45,'Raw 04-02-2020'!I:I)</f>
        <v>6</v>
      </c>
      <c r="O45" s="16">
        <f>SUMIF('Raw 04-02-2020'!$L:$L,$E45,'Raw 04-02-2020'!J:J)</f>
        <v>0</v>
      </c>
      <c r="P45" s="36">
        <f>IFERROR((M45-L45)/L45/1+1,0)</f>
        <v>1.3908045977011494</v>
      </c>
      <c r="Q45" s="37">
        <f>M45*P45</f>
        <v>168.28735632183907</v>
      </c>
      <c r="R45" s="37">
        <f t="shared" si="8"/>
        <v>234.05482890738537</v>
      </c>
      <c r="S45" s="37">
        <f t="shared" si="8"/>
        <v>325.52453215854746</v>
      </c>
      <c r="T45" s="37">
        <f t="shared" si="8"/>
        <v>452.74101599062345</v>
      </c>
      <c r="U45" s="37">
        <f t="shared" si="8"/>
        <v>629.6742866076487</v>
      </c>
      <c r="V45" s="37">
        <f t="shared" si="8"/>
        <v>875.75389286810912</v>
      </c>
      <c r="W45" s="37">
        <f t="shared" si="8"/>
        <v>1218.002540655646</v>
      </c>
      <c r="X45" s="31"/>
      <c r="Y45" s="31">
        <f>F45/$F$67</f>
        <v>7.0152217074784917E-2</v>
      </c>
      <c r="Z45" s="31">
        <f>H45/$H$67</f>
        <v>6.8471833177715527E-3</v>
      </c>
      <c r="AA45" s="35">
        <f>_xlfn.RANK.AVG(F45,$F$7:$F$66,1)</f>
        <v>60</v>
      </c>
      <c r="AB45" s="35">
        <f>_xlfn.RANK.AVG(H45,$H$7:$H$66,1)</f>
        <v>39.5</v>
      </c>
      <c r="AC45" s="35">
        <f t="shared" si="2"/>
        <v>54</v>
      </c>
      <c r="AD45" s="35">
        <f t="shared" si="3"/>
        <v>193</v>
      </c>
      <c r="AE45" s="35">
        <f t="shared" si="4"/>
        <v>4</v>
      </c>
    </row>
    <row r="46" spans="1:31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04-02-2020'!$L:$L,$E46,'Raw 04-02-2020'!I:I)</f>
        <v>2</v>
      </c>
      <c r="O46" s="16">
        <f>SUMIF('Raw 04-02-2020'!$L:$L,$E46,'Raw 04-02-2020'!J:J)</f>
        <v>0</v>
      </c>
      <c r="P46" s="36">
        <f>IFERROR((M46-L46)/L46/1+1,0)</f>
        <v>1.1769662921348314</v>
      </c>
      <c r="Q46" s="35">
        <f>M46*P46</f>
        <v>493.14887640449433</v>
      </c>
      <c r="R46" s="35">
        <f t="shared" si="8"/>
        <v>580.4196045322559</v>
      </c>
      <c r="S46" s="35">
        <f t="shared" si="8"/>
        <v>683.13430982869443</v>
      </c>
      <c r="T46" s="35">
        <f t="shared" si="8"/>
        <v>804.02605566916554</v>
      </c>
      <c r="U46" s="35">
        <f t="shared" si="8"/>
        <v>946.31156552073128</v>
      </c>
      <c r="V46" s="35">
        <f t="shared" si="8"/>
        <v>1113.7768144752426</v>
      </c>
      <c r="W46" s="35">
        <f t="shared" si="8"/>
        <v>1310.8777675986703</v>
      </c>
      <c r="X46" s="17"/>
      <c r="Y46" s="17">
        <f>F46/$F$67</f>
        <v>6.6181336863004633E-4</v>
      </c>
      <c r="Z46" s="17">
        <f>H46/$H$67</f>
        <v>1.8051665110488641E-2</v>
      </c>
      <c r="AA46" s="35">
        <f>_xlfn.RANK.AVG(F46,$F$7:$F$66,1)</f>
        <v>13</v>
      </c>
      <c r="AB46" s="35">
        <f>_xlfn.RANK.AVG(H46,$H$7:$H$66,1)</f>
        <v>48</v>
      </c>
      <c r="AC46" s="35">
        <f t="shared" si="2"/>
        <v>36</v>
      </c>
      <c r="AD46" s="35">
        <f t="shared" si="3"/>
        <v>145</v>
      </c>
      <c r="AE46" s="35">
        <f t="shared" si="4"/>
        <v>22</v>
      </c>
    </row>
    <row r="47" spans="1:31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04-02-2020'!$L:$L,$E47,'Raw 04-02-2020'!I:I)</f>
        <v>0</v>
      </c>
      <c r="O47" s="16">
        <f>SUMIF('Raw 04-02-2020'!$L:$L,$E47,'Raw 04-02-2020'!J:J)</f>
        <v>0</v>
      </c>
      <c r="P47" s="36">
        <f>IFERROR((M47-L47)/L47/1+1,0)</f>
        <v>1.1666666666666667</v>
      </c>
      <c r="Q47" s="35">
        <f>M47*P47</f>
        <v>98</v>
      </c>
      <c r="R47" s="35">
        <f t="shared" ref="R47:W56" si="9">Q47*$P47</f>
        <v>114.33333333333334</v>
      </c>
      <c r="S47" s="35">
        <f t="shared" si="9"/>
        <v>133.38888888888891</v>
      </c>
      <c r="T47" s="35">
        <f t="shared" si="9"/>
        <v>155.62037037037041</v>
      </c>
      <c r="U47" s="35">
        <f t="shared" si="9"/>
        <v>181.55709876543216</v>
      </c>
      <c r="V47" s="35">
        <f t="shared" si="9"/>
        <v>211.81661522633752</v>
      </c>
      <c r="W47" s="35">
        <f t="shared" si="9"/>
        <v>247.11938443072711</v>
      </c>
      <c r="X47" s="17"/>
      <c r="Y47" s="17">
        <f>F47/$F$67</f>
        <v>4.9636002647253478E-3</v>
      </c>
      <c r="Z47" s="17">
        <f>H47/$H$67</f>
        <v>3.4235916588857764E-3</v>
      </c>
      <c r="AA47" s="35">
        <f>_xlfn.RANK.AVG(F47,$F$7:$F$66,1)</f>
        <v>18</v>
      </c>
      <c r="AB47" s="35">
        <f>_xlfn.RANK.AVG(H47,$H$7:$H$66,1)</f>
        <v>34</v>
      </c>
      <c r="AC47" s="35">
        <f t="shared" si="2"/>
        <v>33.5</v>
      </c>
      <c r="AD47" s="35">
        <f t="shared" si="3"/>
        <v>119.5</v>
      </c>
      <c r="AE47" s="35">
        <f t="shared" si="4"/>
        <v>34</v>
      </c>
    </row>
    <row r="48" spans="1:31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04-02-2020'!$L:$L,$E48,'Raw 04-02-2020'!I:I)</f>
        <v>0</v>
      </c>
      <c r="O48" s="16">
        <f>SUMIF('Raw 04-02-2020'!$L:$L,$E48,'Raw 04-02-2020'!J:J)</f>
        <v>0</v>
      </c>
      <c r="P48" s="36">
        <f>IFERROR((M48-L48)/L48/1+1,0)</f>
        <v>1.3333333333333333</v>
      </c>
      <c r="Q48" s="35">
        <f>M48*P48</f>
        <v>5.333333333333333</v>
      </c>
      <c r="R48" s="35">
        <f t="shared" si="9"/>
        <v>7.1111111111111107</v>
      </c>
      <c r="S48" s="35">
        <f t="shared" si="9"/>
        <v>9.481481481481481</v>
      </c>
      <c r="T48" s="35">
        <f t="shared" si="9"/>
        <v>12.641975308641975</v>
      </c>
      <c r="U48" s="35">
        <f t="shared" si="9"/>
        <v>16.855967078189298</v>
      </c>
      <c r="V48" s="35">
        <f t="shared" si="9"/>
        <v>22.474622770919062</v>
      </c>
      <c r="W48" s="35">
        <f t="shared" si="9"/>
        <v>29.966163694558748</v>
      </c>
      <c r="X48" s="17"/>
      <c r="Y48" s="17">
        <f>F48/$F$67</f>
        <v>5.2945069490403706E-3</v>
      </c>
      <c r="Z48" s="17">
        <f>H48/$H$67</f>
        <v>3.1123560535325243E-4</v>
      </c>
      <c r="AA48" s="35">
        <f>_xlfn.RANK.AVG(F48,$F$7:$F$66,1)</f>
        <v>19</v>
      </c>
      <c r="AB48" s="35">
        <f>_xlfn.RANK.AVG(H48,$H$7:$H$66,1)</f>
        <v>16.5</v>
      </c>
      <c r="AC48" s="35">
        <f t="shared" si="2"/>
        <v>50</v>
      </c>
      <c r="AD48" s="35">
        <f t="shared" si="3"/>
        <v>102</v>
      </c>
      <c r="AE48" s="35">
        <f t="shared" si="4"/>
        <v>39.5</v>
      </c>
    </row>
    <row r="49" spans="1:31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04-02-2020'!$L:$L,$E49,'Raw 04-02-2020'!I:I)</f>
        <v>0</v>
      </c>
      <c r="O49" s="16">
        <f>SUMIF('Raw 04-02-2020'!$L:$L,$E49,'Raw 04-02-2020'!J:J)</f>
        <v>0</v>
      </c>
      <c r="P49" s="36">
        <f>IFERROR((M49-L49)/L49/1+1,0)</f>
        <v>1.1666666666666667</v>
      </c>
      <c r="Q49" s="35">
        <f>M49*P49</f>
        <v>98</v>
      </c>
      <c r="R49" s="35">
        <f t="shared" si="9"/>
        <v>114.33333333333334</v>
      </c>
      <c r="S49" s="35">
        <f t="shared" si="9"/>
        <v>133.38888888888891</v>
      </c>
      <c r="T49" s="35">
        <f t="shared" si="9"/>
        <v>155.62037037037041</v>
      </c>
      <c r="U49" s="35">
        <f t="shared" si="9"/>
        <v>181.55709876543216</v>
      </c>
      <c r="V49" s="35">
        <f t="shared" si="9"/>
        <v>211.81661522633752</v>
      </c>
      <c r="W49" s="35">
        <f t="shared" si="9"/>
        <v>247.11938443072711</v>
      </c>
      <c r="X49" s="17"/>
      <c r="Y49" s="17">
        <f>F49/$F$67</f>
        <v>1.6876240900066182E-2</v>
      </c>
      <c r="Z49" s="17">
        <f>H49/$H$67</f>
        <v>3.4235916588857764E-3</v>
      </c>
      <c r="AA49" s="35">
        <f>_xlfn.RANK.AVG(F49,$F$7:$F$66,1)</f>
        <v>34.5</v>
      </c>
      <c r="AB49" s="35">
        <f>_xlfn.RANK.AVG(H49,$H$7:$H$66,1)</f>
        <v>34</v>
      </c>
      <c r="AC49" s="35">
        <f t="shared" si="2"/>
        <v>33.5</v>
      </c>
      <c r="AD49" s="35">
        <f t="shared" si="3"/>
        <v>136</v>
      </c>
      <c r="AE49" s="35">
        <f t="shared" si="4"/>
        <v>29</v>
      </c>
    </row>
    <row r="50" spans="1:31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04-02-2020'!$L:$L,$E50,'Raw 04-02-2020'!I:I)</f>
        <v>38</v>
      </c>
      <c r="O50" s="16">
        <f>SUMIF('Raw 04-02-2020'!$L:$L,$E50,'Raw 04-02-2020'!J:J)</f>
        <v>0</v>
      </c>
      <c r="P50" s="36">
        <f>IFERROR((M50-L50)/L50/1+1,0)</f>
        <v>1.1206764027671023</v>
      </c>
      <c r="Q50" s="35">
        <f>M50*P50</f>
        <v>1633.9461952344352</v>
      </c>
      <c r="R50" s="35">
        <f t="shared" si="9"/>
        <v>1831.1249443903203</v>
      </c>
      <c r="S50" s="35">
        <f t="shared" si="9"/>
        <v>2052.0985156964543</v>
      </c>
      <c r="T50" s="35">
        <f t="shared" si="9"/>
        <v>2299.7383826944124</v>
      </c>
      <c r="U50" s="35">
        <f t="shared" si="9"/>
        <v>2577.2625380234081</v>
      </c>
      <c r="V50" s="35">
        <f t="shared" si="9"/>
        <v>2888.2773100984855</v>
      </c>
      <c r="W50" s="35">
        <f t="shared" si="9"/>
        <v>3236.8242260750135</v>
      </c>
      <c r="X50" s="17"/>
      <c r="Y50" s="17">
        <f>F50/$F$67</f>
        <v>0</v>
      </c>
      <c r="Z50" s="17">
        <f>H50/$H$67</f>
        <v>8.9635854341736695E-2</v>
      </c>
      <c r="AA50" s="35">
        <f>_xlfn.RANK.AVG(F50,$F$7:$F$66,1)</f>
        <v>6.5</v>
      </c>
      <c r="AB50" s="35">
        <f>_xlfn.RANK.AVG(H50,$H$7:$H$66,1)</f>
        <v>58</v>
      </c>
      <c r="AC50" s="35">
        <f t="shared" si="2"/>
        <v>21</v>
      </c>
      <c r="AD50" s="35">
        <f t="shared" si="3"/>
        <v>143.5</v>
      </c>
      <c r="AE50" s="35">
        <f t="shared" si="4"/>
        <v>25</v>
      </c>
    </row>
    <row r="51" spans="1:31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04-02-2020'!$L:$L,$E51,'Raw 04-02-2020'!I:I)</f>
        <v>38</v>
      </c>
      <c r="O51" s="16">
        <f>SUMIF('Raw 04-02-2020'!$L:$L,$E51,'Raw 04-02-2020'!J:J)</f>
        <v>0</v>
      </c>
      <c r="P51" s="36">
        <f>IFERROR((M51-L51)/L51/1+1,0)</f>
        <v>1.1339950372208436</v>
      </c>
      <c r="Q51" s="35">
        <f>M51*P51</f>
        <v>1554.7071960297765</v>
      </c>
      <c r="R51" s="35">
        <f t="shared" si="9"/>
        <v>1763.0302446292997</v>
      </c>
      <c r="S51" s="35">
        <f t="shared" si="9"/>
        <v>1999.2675478798756</v>
      </c>
      <c r="T51" s="35">
        <f t="shared" si="9"/>
        <v>2267.1594773724642</v>
      </c>
      <c r="U51" s="35">
        <f t="shared" si="9"/>
        <v>2570.947595928576</v>
      </c>
      <c r="V51" s="35">
        <f t="shared" si="9"/>
        <v>2915.4418147378638</v>
      </c>
      <c r="W51" s="35">
        <f t="shared" si="9"/>
        <v>3306.0965492188675</v>
      </c>
      <c r="X51" s="17"/>
      <c r="Y51" s="17">
        <f>F51/$F$67</f>
        <v>1.9523494374586368E-2</v>
      </c>
      <c r="Z51" s="17">
        <f>H51/$H$67</f>
        <v>5.6022408963585436E-2</v>
      </c>
      <c r="AA51" s="35">
        <f>_xlfn.RANK.AVG(F51,$F$7:$F$66,1)</f>
        <v>39</v>
      </c>
      <c r="AB51" s="35">
        <f>_xlfn.RANK.AVG(H51,$H$7:$H$66,1)</f>
        <v>57</v>
      </c>
      <c r="AC51" s="35">
        <f t="shared" si="2"/>
        <v>26</v>
      </c>
      <c r="AD51" s="35">
        <f t="shared" si="3"/>
        <v>179</v>
      </c>
      <c r="AE51" s="35">
        <f t="shared" si="4"/>
        <v>5</v>
      </c>
    </row>
    <row r="52" spans="1:31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04-02-2020'!$L:$L,$E52,'Raw 04-02-2020'!I:I)</f>
        <v>2</v>
      </c>
      <c r="O52" s="16">
        <f>SUMIF('Raw 04-02-2020'!$L:$L,$E52,'Raw 04-02-2020'!J:J)</f>
        <v>0</v>
      </c>
      <c r="P52" s="36">
        <f>IFERROR((M52-L52)/L52/1+1,0)</f>
        <v>1.1475409836065573</v>
      </c>
      <c r="Q52" s="35">
        <f>M52*P52</f>
        <v>240.98360655737704</v>
      </c>
      <c r="R52" s="35">
        <f t="shared" si="9"/>
        <v>276.53856490190805</v>
      </c>
      <c r="S52" s="35">
        <f t="shared" si="9"/>
        <v>317.33933677268135</v>
      </c>
      <c r="T52" s="35">
        <f t="shared" si="9"/>
        <v>364.1598946571753</v>
      </c>
      <c r="U52" s="35">
        <f t="shared" si="9"/>
        <v>417.88840370495524</v>
      </c>
      <c r="V52" s="35">
        <f t="shared" si="9"/>
        <v>479.54406982535846</v>
      </c>
      <c r="W52" s="35">
        <f t="shared" si="9"/>
        <v>550.29647357008344</v>
      </c>
      <c r="X52" s="17"/>
      <c r="Y52" s="17">
        <f>F52/$F$67</f>
        <v>5.2614162806088681E-2</v>
      </c>
      <c r="Z52" s="17">
        <f>H52/$H$67</f>
        <v>1.2449424214130096E-2</v>
      </c>
      <c r="AA52" s="35">
        <f>_xlfn.RANK.AVG(F52,$F$7:$F$66,1)</f>
        <v>57</v>
      </c>
      <c r="AB52" s="35">
        <f>_xlfn.RANK.AVG(H52,$H$7:$H$66,1)</f>
        <v>44</v>
      </c>
      <c r="AC52" s="35">
        <f t="shared" si="2"/>
        <v>30</v>
      </c>
      <c r="AD52" s="35">
        <f t="shared" si="3"/>
        <v>175</v>
      </c>
      <c r="AE52" s="35">
        <f t="shared" si="4"/>
        <v>7.5</v>
      </c>
    </row>
    <row r="53" spans="1:31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04-02-2020'!$L:$L,$E53,'Raw 04-02-2020'!I:I)</f>
        <v>0</v>
      </c>
      <c r="O53" s="16">
        <f>SUMIF('Raw 04-02-2020'!$L:$L,$E53,'Raw 04-02-2020'!J:J)</f>
        <v>0</v>
      </c>
      <c r="P53" s="36">
        <f>IFERROR((M53-L53)/L53/1+1,0)</f>
        <v>0</v>
      </c>
      <c r="Q53" s="35">
        <f>M53*P53</f>
        <v>0</v>
      </c>
      <c r="R53" s="35">
        <f t="shared" si="9"/>
        <v>0</v>
      </c>
      <c r="S53" s="35">
        <f t="shared" si="9"/>
        <v>0</v>
      </c>
      <c r="T53" s="35">
        <f t="shared" si="9"/>
        <v>0</v>
      </c>
      <c r="U53" s="35">
        <f t="shared" si="9"/>
        <v>0</v>
      </c>
      <c r="V53" s="35">
        <f t="shared" si="9"/>
        <v>0</v>
      </c>
      <c r="W53" s="35">
        <f t="shared" si="9"/>
        <v>0</v>
      </c>
      <c r="X53" s="17"/>
      <c r="Y53" s="17">
        <f>F53/$F$67</f>
        <v>6.1217736598279282E-2</v>
      </c>
      <c r="Z53" s="17">
        <f>H53/$H$67</f>
        <v>0</v>
      </c>
      <c r="AA53" s="35">
        <f>_xlfn.RANK.AVG(F53,$F$7:$F$66,1)</f>
        <v>58</v>
      </c>
      <c r="AB53" s="35">
        <f>_xlfn.RANK.AVG(H53,$H$7:$H$66,1)</f>
        <v>7</v>
      </c>
      <c r="AC53" s="35">
        <f t="shared" si="2"/>
        <v>4.5</v>
      </c>
      <c r="AD53" s="35">
        <f t="shared" si="3"/>
        <v>76.5</v>
      </c>
      <c r="AE53" s="35">
        <f t="shared" si="4"/>
        <v>50</v>
      </c>
    </row>
    <row r="54" spans="1:31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04-02-2020'!$L:$L,$E54,'Raw 04-02-2020'!I:I)</f>
        <v>0</v>
      </c>
      <c r="O54" s="16">
        <f>SUMIF('Raw 04-02-2020'!$L:$L,$E54,'Raw 04-02-2020'!J:J)</f>
        <v>0</v>
      </c>
      <c r="P54" s="36">
        <f>IFERROR((M54-L54)/L54/1+1,0)</f>
        <v>1</v>
      </c>
      <c r="Q54" s="35">
        <f>M54*P54</f>
        <v>4</v>
      </c>
      <c r="R54" s="35">
        <f t="shared" si="9"/>
        <v>4</v>
      </c>
      <c r="S54" s="35">
        <f t="shared" si="9"/>
        <v>4</v>
      </c>
      <c r="T54" s="35">
        <f t="shared" si="9"/>
        <v>4</v>
      </c>
      <c r="U54" s="35">
        <f t="shared" si="9"/>
        <v>4</v>
      </c>
      <c r="V54" s="35">
        <f t="shared" si="9"/>
        <v>4</v>
      </c>
      <c r="W54" s="35">
        <f t="shared" si="9"/>
        <v>4</v>
      </c>
      <c r="X54" s="31"/>
      <c r="Y54" s="31">
        <f>F54/$F$67</f>
        <v>0</v>
      </c>
      <c r="Z54" s="17">
        <f>H54/$H$67</f>
        <v>0</v>
      </c>
      <c r="AA54" s="35">
        <f>_xlfn.RANK.AVG(F54,$F$7:$F$66,1)</f>
        <v>6.5</v>
      </c>
      <c r="AB54" s="35">
        <f>_xlfn.RANK.AVG(H54,$H$7:$H$66,1)</f>
        <v>7</v>
      </c>
      <c r="AC54" s="35">
        <f t="shared" si="2"/>
        <v>11</v>
      </c>
      <c r="AD54" s="35">
        <f t="shared" si="3"/>
        <v>31.5</v>
      </c>
      <c r="AE54" s="35">
        <f t="shared" si="4"/>
        <v>58.5</v>
      </c>
    </row>
    <row r="55" spans="1:31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04-02-2020'!$L:$L,$E55,'Raw 04-02-2020'!I:I)</f>
        <v>1</v>
      </c>
      <c r="O55" s="16">
        <f>SUMIF('Raw 04-02-2020'!$L:$L,$E55,'Raw 04-02-2020'!J:J)</f>
        <v>0</v>
      </c>
      <c r="P55" s="36">
        <f>IFERROR((M55-L55)/L55/1+1,0)</f>
        <v>1.1379310344827587</v>
      </c>
      <c r="Q55" s="35">
        <f>M55*P55</f>
        <v>37.551724137931039</v>
      </c>
      <c r="R55" s="35">
        <f t="shared" si="9"/>
        <v>42.731272294887049</v>
      </c>
      <c r="S55" s="35">
        <f t="shared" si="9"/>
        <v>48.625240887285266</v>
      </c>
      <c r="T55" s="35">
        <f t="shared" si="9"/>
        <v>55.332170664841854</v>
      </c>
      <c r="U55" s="35">
        <f t="shared" si="9"/>
        <v>62.964194204820046</v>
      </c>
      <c r="V55" s="35">
        <f t="shared" si="9"/>
        <v>71.648910646864195</v>
      </c>
      <c r="W55" s="35">
        <f t="shared" si="9"/>
        <v>81.531519011948916</v>
      </c>
      <c r="X55" s="17"/>
      <c r="Y55" s="17">
        <f>F55/$F$67</f>
        <v>4.6326935804103242E-3</v>
      </c>
      <c r="Z55" s="17">
        <f>H55/$H$67</f>
        <v>9.3370681605975728E-4</v>
      </c>
      <c r="AA55" s="35">
        <f>_xlfn.RANK.AVG(F55,$F$7:$F$66,1)</f>
        <v>17</v>
      </c>
      <c r="AB55" s="35">
        <f>_xlfn.RANK.AVG(H55,$H$7:$H$66,1)</f>
        <v>23</v>
      </c>
      <c r="AC55" s="35">
        <f t="shared" si="2"/>
        <v>29</v>
      </c>
      <c r="AD55" s="35">
        <f t="shared" si="3"/>
        <v>92</v>
      </c>
      <c r="AE55" s="35">
        <f t="shared" si="4"/>
        <v>45</v>
      </c>
    </row>
    <row r="56" spans="1:31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04-02-2020'!$L:$L,$E56,'Raw 04-02-2020'!I:I)</f>
        <v>0</v>
      </c>
      <c r="O56" s="16">
        <f>SUMIF('Raw 04-02-2020'!$L:$L,$E56,'Raw 04-02-2020'!J:J)</f>
        <v>0</v>
      </c>
      <c r="P56" s="36">
        <f>IFERROR((M56-L56)/L56/1+1,0)</f>
        <v>1.1212121212121211</v>
      </c>
      <c r="Q56" s="35">
        <f>M56*P56</f>
        <v>41.484848484848484</v>
      </c>
      <c r="R56" s="35">
        <f t="shared" si="9"/>
        <v>46.513314967860417</v>
      </c>
      <c r="S56" s="35">
        <f t="shared" si="9"/>
        <v>52.151292539722277</v>
      </c>
      <c r="T56" s="35">
        <f t="shared" si="9"/>
        <v>58.472661332415882</v>
      </c>
      <c r="U56" s="35">
        <f t="shared" si="9"/>
        <v>65.560256645435985</v>
      </c>
      <c r="V56" s="35">
        <f t="shared" si="9"/>
        <v>73.506954420640341</v>
      </c>
      <c r="W56" s="35">
        <f t="shared" si="9"/>
        <v>82.416888289808853</v>
      </c>
      <c r="X56" s="17"/>
      <c r="Y56" s="17">
        <f>F56/$F$67</f>
        <v>5.9563203176704171E-3</v>
      </c>
      <c r="Z56" s="17">
        <f>H56/$H$67</f>
        <v>0</v>
      </c>
      <c r="AA56" s="35">
        <f>_xlfn.RANK.AVG(F56,$F$7:$F$66,1)</f>
        <v>20</v>
      </c>
      <c r="AB56" s="35">
        <f>_xlfn.RANK.AVG(H56,$H$7:$H$66,1)</f>
        <v>7</v>
      </c>
      <c r="AC56" s="35">
        <f t="shared" si="2"/>
        <v>22</v>
      </c>
      <c r="AD56" s="35">
        <f t="shared" si="3"/>
        <v>56</v>
      </c>
      <c r="AE56" s="35">
        <f t="shared" si="4"/>
        <v>53</v>
      </c>
    </row>
    <row r="57" spans="1:31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04-02-2020'!$L:$L,$E57,'Raw 04-02-2020'!I:I)</f>
        <v>0</v>
      </c>
      <c r="O57" s="16">
        <f>SUMIF('Raw 04-02-2020'!$L:$L,$E57,'Raw 04-02-2020'!J:J)</f>
        <v>0</v>
      </c>
      <c r="P57" s="36">
        <f>IFERROR((M57-L57)/L57/1+1,0)</f>
        <v>2</v>
      </c>
      <c r="Q57" s="35">
        <f>M57*P57</f>
        <v>4</v>
      </c>
      <c r="R57" s="35">
        <f t="shared" ref="R57:W66" si="10">Q57*$P57</f>
        <v>8</v>
      </c>
      <c r="S57" s="35">
        <f t="shared" si="10"/>
        <v>16</v>
      </c>
      <c r="T57" s="35">
        <f t="shared" si="10"/>
        <v>32</v>
      </c>
      <c r="U57" s="35">
        <f t="shared" si="10"/>
        <v>64</v>
      </c>
      <c r="V57" s="35">
        <f t="shared" si="10"/>
        <v>128</v>
      </c>
      <c r="W57" s="35">
        <f t="shared" si="10"/>
        <v>256</v>
      </c>
      <c r="X57" s="17"/>
      <c r="Y57" s="17">
        <f>F57/$F$67</f>
        <v>1.2243547319655858E-2</v>
      </c>
      <c r="Z57" s="17">
        <f>H57/$H$67</f>
        <v>0</v>
      </c>
      <c r="AA57" s="35">
        <f>_xlfn.RANK.AVG(F57,$F$7:$F$66,1)</f>
        <v>27</v>
      </c>
      <c r="AB57" s="35">
        <f>_xlfn.RANK.AVG(H57,$H$7:$H$66,1)</f>
        <v>7</v>
      </c>
      <c r="AC57" s="35">
        <f t="shared" si="2"/>
        <v>59</v>
      </c>
      <c r="AD57" s="35">
        <f t="shared" si="3"/>
        <v>100</v>
      </c>
      <c r="AE57" s="35">
        <f t="shared" si="4"/>
        <v>41</v>
      </c>
    </row>
    <row r="58" spans="1:31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04-02-2020'!$L:$L,$E58,'Raw 04-02-2020'!I:I)</f>
        <v>0</v>
      </c>
      <c r="O58" s="16">
        <f>SUMIF('Raw 04-02-2020'!$L:$L,$E58,'Raw 04-02-2020'!J:J)</f>
        <v>0</v>
      </c>
      <c r="P58" s="36">
        <f>IFERROR((M58-L58)/L58/1+1,0)</f>
        <v>1.5</v>
      </c>
      <c r="Q58" s="35">
        <f>M58*P58</f>
        <v>22.5</v>
      </c>
      <c r="R58" s="35">
        <f t="shared" si="10"/>
        <v>33.75</v>
      </c>
      <c r="S58" s="35">
        <f t="shared" si="10"/>
        <v>50.625</v>
      </c>
      <c r="T58" s="35">
        <f t="shared" si="10"/>
        <v>75.9375</v>
      </c>
      <c r="U58" s="35">
        <f t="shared" si="10"/>
        <v>113.90625</v>
      </c>
      <c r="V58" s="35">
        <f t="shared" si="10"/>
        <v>170.859375</v>
      </c>
      <c r="W58" s="35">
        <f t="shared" si="10"/>
        <v>256.2890625</v>
      </c>
      <c r="X58" s="17"/>
      <c r="Y58" s="17">
        <f>F58/$F$67</f>
        <v>1.2243547319655858E-2</v>
      </c>
      <c r="Z58" s="17">
        <f>H58/$H$67</f>
        <v>3.1123560535325243E-4</v>
      </c>
      <c r="AA58" s="35">
        <f>_xlfn.RANK.AVG(F58,$F$7:$F$66,1)</f>
        <v>27</v>
      </c>
      <c r="AB58" s="35">
        <f>_xlfn.RANK.AVG(H58,$H$7:$H$66,1)</f>
        <v>16.5</v>
      </c>
      <c r="AC58" s="35">
        <f t="shared" si="2"/>
        <v>56.5</v>
      </c>
      <c r="AD58" s="35">
        <f t="shared" si="3"/>
        <v>116.5</v>
      </c>
      <c r="AE58" s="35">
        <f t="shared" si="4"/>
        <v>35</v>
      </c>
    </row>
    <row r="59" spans="1:31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04-02-2020'!$L:$L,$E59,'Raw 04-02-2020'!I:I)</f>
        <v>0</v>
      </c>
      <c r="O59" s="16">
        <f>SUMIF('Raw 04-02-2020'!$L:$L,$E59,'Raw 04-02-2020'!J:J)</f>
        <v>0</v>
      </c>
      <c r="P59" s="36">
        <f>IFERROR((M59-L59)/L59/1+1,0)</f>
        <v>0</v>
      </c>
      <c r="Q59" s="37">
        <f>M59*P59</f>
        <v>0</v>
      </c>
      <c r="R59" s="37">
        <f t="shared" si="10"/>
        <v>0</v>
      </c>
      <c r="S59" s="37">
        <f t="shared" si="10"/>
        <v>0</v>
      </c>
      <c r="T59" s="37">
        <f t="shared" si="10"/>
        <v>0</v>
      </c>
      <c r="U59" s="37">
        <f t="shared" si="10"/>
        <v>0</v>
      </c>
      <c r="V59" s="37">
        <f t="shared" si="10"/>
        <v>0</v>
      </c>
      <c r="W59" s="37">
        <f t="shared" si="10"/>
        <v>0</v>
      </c>
      <c r="X59" s="31"/>
      <c r="Y59" s="31">
        <f>F59/$F$67</f>
        <v>1.2243547319655858E-2</v>
      </c>
      <c r="Z59" s="17">
        <f>H59/$H$67</f>
        <v>0</v>
      </c>
      <c r="AA59" s="35">
        <f>_xlfn.RANK.AVG(F59,$F$7:$F$66,1)</f>
        <v>27</v>
      </c>
      <c r="AB59" s="35">
        <f>_xlfn.RANK.AVG(H59,$H$7:$H$66,1)</f>
        <v>7</v>
      </c>
      <c r="AC59" s="35">
        <f t="shared" si="2"/>
        <v>4.5</v>
      </c>
      <c r="AD59" s="35">
        <f t="shared" si="3"/>
        <v>45.5</v>
      </c>
      <c r="AE59" s="35">
        <f t="shared" si="4"/>
        <v>54</v>
      </c>
    </row>
    <row r="60" spans="1:31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04-02-2020'!$L:$L,$E60,'Raw 04-02-2020'!I:I)</f>
        <v>0</v>
      </c>
      <c r="O60" s="16">
        <f>SUMIF('Raw 04-02-2020'!$L:$L,$E60,'Raw 04-02-2020'!J:J)</f>
        <v>0</v>
      </c>
      <c r="P60" s="36">
        <f>IFERROR((M60-L60)/L60/1+1,0)</f>
        <v>0</v>
      </c>
      <c r="Q60" s="35">
        <f>M60*P60</f>
        <v>0</v>
      </c>
      <c r="R60" s="35">
        <f t="shared" si="10"/>
        <v>0</v>
      </c>
      <c r="S60" s="35">
        <f t="shared" si="10"/>
        <v>0</v>
      </c>
      <c r="T60" s="35">
        <f t="shared" si="10"/>
        <v>0</v>
      </c>
      <c r="U60" s="35">
        <f t="shared" si="10"/>
        <v>0</v>
      </c>
      <c r="V60" s="35">
        <f t="shared" si="10"/>
        <v>0</v>
      </c>
      <c r="W60" s="35">
        <f t="shared" si="10"/>
        <v>0</v>
      </c>
      <c r="X60" s="17"/>
      <c r="Y60" s="17">
        <f>F60/$F$67</f>
        <v>2.0847121111846459E-2</v>
      </c>
      <c r="Z60" s="17">
        <f>H60/$H$67</f>
        <v>0</v>
      </c>
      <c r="AA60" s="35">
        <f>_xlfn.RANK.AVG(F60,$F$7:$F$66,1)</f>
        <v>40</v>
      </c>
      <c r="AB60" s="35">
        <f>_xlfn.RANK.AVG(H60,$H$7:$H$66,1)</f>
        <v>7</v>
      </c>
      <c r="AC60" s="35">
        <f t="shared" si="2"/>
        <v>4.5</v>
      </c>
      <c r="AD60" s="35">
        <f t="shared" si="3"/>
        <v>58.5</v>
      </c>
      <c r="AE60" s="35">
        <f t="shared" si="4"/>
        <v>51</v>
      </c>
    </row>
    <row r="61" spans="1:31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04-02-2020'!$L:$L,$E61,'Raw 04-02-2020'!I:I)</f>
        <v>17</v>
      </c>
      <c r="O61" s="16">
        <f>SUMIF('Raw 04-02-2020'!$L:$L,$E61,'Raw 04-02-2020'!J:J)</f>
        <v>0</v>
      </c>
      <c r="P61" s="36">
        <f>IFERROR((M61-L61)/L61/1+1,0)</f>
        <v>1.1367989056087551</v>
      </c>
      <c r="Q61" s="35">
        <f>M61*P61</f>
        <v>944.67989056087549</v>
      </c>
      <c r="R61" s="35">
        <f t="shared" si="10"/>
        <v>1073.9110657402018</v>
      </c>
      <c r="S61" s="35">
        <f t="shared" si="10"/>
        <v>1220.8209242545934</v>
      </c>
      <c r="T61" s="35">
        <f t="shared" si="10"/>
        <v>1387.8278906368905</v>
      </c>
      <c r="U61" s="35">
        <f t="shared" si="10"/>
        <v>1577.6812272493241</v>
      </c>
      <c r="V61" s="35">
        <f t="shared" si="10"/>
        <v>1793.5062925365094</v>
      </c>
      <c r="W61" s="35">
        <f t="shared" si="10"/>
        <v>2038.8559905579195</v>
      </c>
      <c r="X61" s="17"/>
      <c r="Y61" s="17">
        <f>F61/$F$67</f>
        <v>0</v>
      </c>
      <c r="Z61" s="17">
        <f>H61/$H$67</f>
        <v>5.259881730469966E-2</v>
      </c>
      <c r="AA61" s="35">
        <f>_xlfn.RANK.AVG(F61,$F$7:$F$66,1)</f>
        <v>6.5</v>
      </c>
      <c r="AB61" s="35">
        <f>_xlfn.RANK.AVG(H61,$H$7:$H$66,1)</f>
        <v>56</v>
      </c>
      <c r="AC61" s="35">
        <f t="shared" si="2"/>
        <v>28</v>
      </c>
      <c r="AD61" s="35">
        <f t="shared" si="3"/>
        <v>146.5</v>
      </c>
      <c r="AE61" s="35">
        <f t="shared" si="4"/>
        <v>21</v>
      </c>
    </row>
    <row r="62" spans="1:31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04-02-2020'!$L:$L,$E62,'Raw 04-02-2020'!I:I)</f>
        <v>5</v>
      </c>
      <c r="O62" s="16">
        <f>SUMIF('Raw 04-02-2020'!$L:$L,$E62,'Raw 04-02-2020'!J:J)</f>
        <v>0</v>
      </c>
      <c r="P62" s="36">
        <f>IFERROR((M62-L62)/L62/1+1,0)</f>
        <v>1.233009708737864</v>
      </c>
      <c r="Q62" s="35">
        <f>M62*P62</f>
        <v>313.18446601941747</v>
      </c>
      <c r="R62" s="35">
        <f t="shared" si="10"/>
        <v>386.15948722782537</v>
      </c>
      <c r="S62" s="35">
        <f t="shared" si="10"/>
        <v>476.13839687314385</v>
      </c>
      <c r="T62" s="35">
        <f t="shared" si="10"/>
        <v>587.08326604746856</v>
      </c>
      <c r="U62" s="35">
        <f t="shared" si="10"/>
        <v>723.87936687406307</v>
      </c>
      <c r="V62" s="35">
        <f t="shared" si="10"/>
        <v>892.55028731073787</v>
      </c>
      <c r="W62" s="35">
        <f t="shared" si="10"/>
        <v>1100.5231697909096</v>
      </c>
      <c r="X62" s="17"/>
      <c r="Y62" s="17">
        <f>F62/$F$67</f>
        <v>1.886168100595632E-2</v>
      </c>
      <c r="Z62" s="17">
        <f>H62/$H$67</f>
        <v>1.1826953003423592E-2</v>
      </c>
      <c r="AA62" s="35">
        <f>_xlfn.RANK.AVG(F62,$F$7:$F$66,1)</f>
        <v>36.5</v>
      </c>
      <c r="AB62" s="35">
        <f>_xlfn.RANK.AVG(H62,$H$7:$H$66,1)</f>
        <v>42</v>
      </c>
      <c r="AC62" s="35">
        <f t="shared" si="2"/>
        <v>46</v>
      </c>
      <c r="AD62" s="35">
        <f t="shared" si="3"/>
        <v>166.5</v>
      </c>
      <c r="AE62" s="35">
        <f t="shared" si="4"/>
        <v>13</v>
      </c>
    </row>
    <row r="63" spans="1:31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04-02-2020'!$L:$L,$E63,'Raw 04-02-2020'!I:I)</f>
        <v>6</v>
      </c>
      <c r="O63" s="16">
        <f>SUMIF('Raw 04-02-2020'!$L:$L,$E63,'Raw 04-02-2020'!J:J)</f>
        <v>0</v>
      </c>
      <c r="P63" s="36">
        <f>IFERROR((M63-L63)/L63/1+1,0)</f>
        <v>1.1868512110726643</v>
      </c>
      <c r="Q63" s="35">
        <f>M63*P63</f>
        <v>407.08996539792389</v>
      </c>
      <c r="R63" s="35">
        <f t="shared" si="10"/>
        <v>483.155218448055</v>
      </c>
      <c r="S63" s="35">
        <f t="shared" si="10"/>
        <v>573.43335615115177</v>
      </c>
      <c r="T63" s="35">
        <f t="shared" si="10"/>
        <v>680.58007321745697</v>
      </c>
      <c r="U63" s="35">
        <f t="shared" si="10"/>
        <v>807.74728413006142</v>
      </c>
      <c r="V63" s="35">
        <f t="shared" si="10"/>
        <v>958.67584241041891</v>
      </c>
      <c r="W63" s="35">
        <f t="shared" si="10"/>
        <v>1137.8055845909123</v>
      </c>
      <c r="X63" s="17"/>
      <c r="Y63" s="17">
        <f>F63/$F$67</f>
        <v>1.886168100595632E-2</v>
      </c>
      <c r="Z63" s="17">
        <f>H63/$H$67</f>
        <v>1.5873015873015872E-2</v>
      </c>
      <c r="AA63" s="35">
        <f>_xlfn.RANK.AVG(F63,$F$7:$F$66,1)</f>
        <v>36.5</v>
      </c>
      <c r="AB63" s="35">
        <f>_xlfn.RANK.AVG(H63,$H$7:$H$66,1)</f>
        <v>47</v>
      </c>
      <c r="AC63" s="35">
        <f t="shared" si="2"/>
        <v>39</v>
      </c>
      <c r="AD63" s="35">
        <f t="shared" si="3"/>
        <v>169.5</v>
      </c>
      <c r="AE63" s="35">
        <f t="shared" si="4"/>
        <v>11</v>
      </c>
    </row>
    <row r="64" spans="1:31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04-02-2020'!$L:$L,$E64,'Raw 04-02-2020'!I:I)</f>
        <v>1</v>
      </c>
      <c r="O64" s="16">
        <f>SUMIF('Raw 04-02-2020'!$L:$L,$E64,'Raw 04-02-2020'!J:J)</f>
        <v>0</v>
      </c>
      <c r="P64" s="36">
        <f>IFERROR((M64-L64)/L64/1+1,0)</f>
        <v>1.3333333333333333</v>
      </c>
      <c r="Q64" s="35">
        <f>M64*P64</f>
        <v>32</v>
      </c>
      <c r="R64" s="35">
        <f t="shared" si="10"/>
        <v>42.666666666666664</v>
      </c>
      <c r="S64" s="35">
        <f t="shared" si="10"/>
        <v>56.888888888888886</v>
      </c>
      <c r="T64" s="35">
        <f t="shared" si="10"/>
        <v>75.851851851851848</v>
      </c>
      <c r="U64" s="35">
        <f t="shared" si="10"/>
        <v>101.1358024691358</v>
      </c>
      <c r="V64" s="35">
        <f t="shared" si="10"/>
        <v>134.84773662551439</v>
      </c>
      <c r="W64" s="35">
        <f t="shared" si="10"/>
        <v>179.7969821673525</v>
      </c>
      <c r="X64" s="17"/>
      <c r="Y64" s="17">
        <f>F64/$F$67</f>
        <v>0</v>
      </c>
      <c r="Z64" s="17">
        <f>H64/$H$67</f>
        <v>1.556178026766262E-3</v>
      </c>
      <c r="AA64" s="35">
        <f>_xlfn.RANK.AVG(F64,$F$7:$F$66,1)</f>
        <v>6.5</v>
      </c>
      <c r="AB64" s="35">
        <f>_xlfn.RANK.AVG(H64,$H$7:$H$66,1)</f>
        <v>27</v>
      </c>
      <c r="AC64" s="35">
        <f t="shared" si="2"/>
        <v>50</v>
      </c>
      <c r="AD64" s="35">
        <f t="shared" si="3"/>
        <v>110.5</v>
      </c>
      <c r="AE64" s="35">
        <f t="shared" si="4"/>
        <v>36</v>
      </c>
    </row>
    <row r="65" spans="1:31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04-02-2020'!$L:$L,$E65,'Raw 04-02-2020'!I:I)</f>
        <v>107</v>
      </c>
      <c r="O65" s="16">
        <f>SUMIF('Raw 04-02-2020'!$L:$L,$E65,'Raw 04-02-2020'!J:J)</f>
        <v>0</v>
      </c>
      <c r="P65" s="36">
        <f>IFERROR((M65-L65)/L65/1+1,0)</f>
        <v>1.0821040372670807</v>
      </c>
      <c r="Q65" s="35">
        <f>M65*P65</f>
        <v>6032.7300077639748</v>
      </c>
      <c r="R65" s="35">
        <f t="shared" si="10"/>
        <v>6528.0414971436639</v>
      </c>
      <c r="S65" s="35">
        <f t="shared" si="10"/>
        <v>7064.020059506197</v>
      </c>
      <c r="T65" s="35">
        <f t="shared" si="10"/>
        <v>7644.0046257272998</v>
      </c>
      <c r="U65" s="35">
        <f t="shared" si="10"/>
        <v>8271.6082663877514</v>
      </c>
      <c r="V65" s="35">
        <f t="shared" si="10"/>
        <v>8950.7406997499438</v>
      </c>
      <c r="W65" s="35">
        <f t="shared" si="10"/>
        <v>9685.63264773019</v>
      </c>
      <c r="X65" s="17"/>
      <c r="Y65" s="17">
        <f>F65/$F$67</f>
        <v>6.5519523494374593E-2</v>
      </c>
      <c r="Z65" s="17">
        <f>H65/$H$67</f>
        <v>0.37161531279178339</v>
      </c>
      <c r="AA65" s="35">
        <f>_xlfn.RANK.AVG(F65,$F$7:$F$66,1)</f>
        <v>59</v>
      </c>
      <c r="AB65" s="35">
        <f>_xlfn.RANK.AVG(H65,$H$7:$H$66,1)</f>
        <v>60</v>
      </c>
      <c r="AC65" s="35">
        <f t="shared" si="2"/>
        <v>15</v>
      </c>
      <c r="AD65" s="35">
        <f t="shared" si="3"/>
        <v>194</v>
      </c>
      <c r="AE65" s="35">
        <f t="shared" si="4"/>
        <v>3</v>
      </c>
    </row>
    <row r="66" spans="1:31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04-02-2020'!$L:$L,$E66,'Raw 04-02-2020'!I:I)</f>
        <v>2</v>
      </c>
      <c r="O66" s="18">
        <f>SUMIF('Raw 04-02-2020'!$L:$L,$E66,'Raw 04-02-2020'!J:J)</f>
        <v>0</v>
      </c>
      <c r="P66" s="39">
        <f>IFERROR((M66-L66)/L66/1+1,0)</f>
        <v>1.2871287128712872</v>
      </c>
      <c r="Q66" s="38">
        <f>M66*P66</f>
        <v>167.32673267326734</v>
      </c>
      <c r="R66" s="38">
        <f t="shared" si="10"/>
        <v>215.37104205470055</v>
      </c>
      <c r="S66" s="38">
        <f t="shared" si="10"/>
        <v>277.21025214961458</v>
      </c>
      <c r="T66" s="38">
        <f t="shared" si="10"/>
        <v>356.80527504405836</v>
      </c>
      <c r="U66" s="38">
        <f t="shared" si="10"/>
        <v>459.25431441314441</v>
      </c>
      <c r="V66" s="38">
        <f t="shared" si="10"/>
        <v>591.119414591176</v>
      </c>
      <c r="W66" s="38">
        <f t="shared" si="10"/>
        <v>760.84677125596909</v>
      </c>
      <c r="X66" s="31"/>
      <c r="Y66" s="19">
        <f>F66/$F$67</f>
        <v>1.9192587690271344E-2</v>
      </c>
      <c r="Z66" s="19">
        <f>H66/$H$67</f>
        <v>6.8471833177715527E-3</v>
      </c>
      <c r="AA66" s="38">
        <f>_xlfn.RANK.AVG(F66,$F$7:$F$66,1)</f>
        <v>38</v>
      </c>
      <c r="AB66" s="38">
        <f>_xlfn.RANK.AVG(H66,$H$7:$H$66,1)</f>
        <v>39.5</v>
      </c>
      <c r="AC66" s="38">
        <f t="shared" si="2"/>
        <v>48</v>
      </c>
      <c r="AD66" s="38">
        <f t="shared" si="3"/>
        <v>165</v>
      </c>
      <c r="AE66" s="38">
        <f t="shared" si="4"/>
        <v>14</v>
      </c>
    </row>
    <row r="67" spans="1:31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>
        <f>SUM(N7:N66)</f>
        <v>340</v>
      </c>
      <c r="O67" s="12">
        <f>SUM(O7:O66)</f>
        <v>0</v>
      </c>
      <c r="P67" s="42">
        <f>AVERAGE(P7:P66)</f>
        <v>1.1456909021196298</v>
      </c>
      <c r="Q67" s="12">
        <f t="shared" ref="Q67:W67" si="11">SUM(Q7:Q66)-Q7-Q49</f>
        <v>19319.249112717913</v>
      </c>
      <c r="R67" s="12">
        <f t="shared" si="11"/>
        <v>22261.249427903669</v>
      </c>
      <c r="S67" s="12">
        <f t="shared" si="11"/>
        <v>27405.963230813064</v>
      </c>
      <c r="T67" s="12">
        <f t="shared" si="11"/>
        <v>45429.767818222725</v>
      </c>
      <c r="U67" s="12">
        <f t="shared" si="11"/>
        <v>150539.82862693074</v>
      </c>
      <c r="V67" s="12">
        <f t="shared" si="11"/>
        <v>861509.48475889023</v>
      </c>
      <c r="W67" s="12">
        <f t="shared" si="11"/>
        <v>5808864.5208415501</v>
      </c>
      <c r="X67" s="20"/>
      <c r="Y67" s="41">
        <f>F67/$F$67</f>
        <v>1</v>
      </c>
      <c r="Z67" s="33">
        <f>H67/$H$67</f>
        <v>1</v>
      </c>
      <c r="AA67" s="12"/>
      <c r="AB67" s="12"/>
      <c r="AC67" s="12"/>
      <c r="AD67" s="12"/>
      <c r="AE67" s="12"/>
    </row>
    <row r="70" spans="1:31" x14ac:dyDescent="0.2">
      <c r="Y70" s="40" t="s">
        <v>5527</v>
      </c>
    </row>
    <row r="71" spans="1:31" x14ac:dyDescent="0.2">
      <c r="Y71" s="2">
        <v>1</v>
      </c>
      <c r="Z71" s="2" t="s">
        <v>5523</v>
      </c>
    </row>
    <row r="72" spans="1:31" x14ac:dyDescent="0.2">
      <c r="Y72" s="2">
        <f>Y71+1</f>
        <v>2</v>
      </c>
      <c r="Z72" s="2" t="s">
        <v>5524</v>
      </c>
    </row>
    <row r="73" spans="1:31" x14ac:dyDescent="0.2">
      <c r="Y73" s="2">
        <f t="shared" ref="Y73:Y75" si="12">Y72+1</f>
        <v>3</v>
      </c>
      <c r="Z73" s="2" t="s">
        <v>5525</v>
      </c>
    </row>
    <row r="74" spans="1:31" x14ac:dyDescent="0.2">
      <c r="Y74" s="2">
        <f t="shared" si="12"/>
        <v>4</v>
      </c>
      <c r="Z74" s="2" t="s">
        <v>5530</v>
      </c>
    </row>
    <row r="75" spans="1:31" x14ac:dyDescent="0.2">
      <c r="Y75" s="2">
        <f t="shared" si="12"/>
        <v>5</v>
      </c>
      <c r="Z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A70:AA129">
    <sortCondition ref="AA70:AA129"/>
  </sortState>
  <mergeCells count="1">
    <mergeCell ref="Q5:W5"/>
  </mergeCells>
  <conditionalFormatting sqref="Z7:Z66 H7:O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Z67:AA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COVID Tracker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2020-04-03T17:16:47Z</dcterms:modified>
</cp:coreProperties>
</file>