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CBEAC521-07E1-C446-8B33-1495319DF6EE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4-2020" sheetId="21" r:id="rId2"/>
    <sheet name="Raw 04-02-2020" sheetId="20" r:id="rId3"/>
    <sheet name="Raw 04-01-2020" sheetId="19" r:id="rId4"/>
    <sheet name="Raw 03-31-2020" sheetId="18" r:id="rId5"/>
    <sheet name="Raw 03-30-2020" sheetId="17" r:id="rId6"/>
    <sheet name="Raw 03-29-2020" sheetId="16" r:id="rId7"/>
    <sheet name="Raw 03-24-2020" sheetId="4" r:id="rId8"/>
    <sheet name="Source" sheetId="2" r:id="rId9"/>
  </sheets>
  <definedNames>
    <definedName name="_xlnm._FilterDatabase" localSheetId="7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6" i="1" l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Z72" i="1" l="1"/>
  <c r="Z73" i="1" s="1"/>
  <c r="Z74" i="1" s="1"/>
  <c r="Z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C21" i="1" l="1"/>
  <c r="AC36" i="1"/>
  <c r="AC35" i="1"/>
  <c r="AC14" i="1"/>
  <c r="AC63" i="1"/>
  <c r="AC33" i="1"/>
  <c r="AC40" i="1"/>
  <c r="AC11" i="1"/>
  <c r="AC39" i="1"/>
  <c r="AC55" i="1"/>
  <c r="AC46" i="1"/>
  <c r="AC50" i="1"/>
  <c r="AC26" i="1"/>
  <c r="AC52" i="1"/>
  <c r="AC45" i="1"/>
  <c r="AC17" i="1"/>
  <c r="AC16" i="1"/>
  <c r="AC15" i="1"/>
  <c r="AC34" i="1"/>
  <c r="AC60" i="1"/>
  <c r="AC62" i="1"/>
  <c r="AC32" i="1"/>
  <c r="AC59" i="1"/>
  <c r="AC20" i="1"/>
  <c r="AC56" i="1"/>
  <c r="AC28" i="1"/>
  <c r="AC64" i="1"/>
  <c r="AC38" i="1"/>
  <c r="AC25" i="1"/>
  <c r="AC23" i="1"/>
  <c r="AC8" i="1"/>
  <c r="AC43" i="1"/>
  <c r="AC42" i="1"/>
  <c r="AC51" i="1"/>
  <c r="AC49" i="1"/>
  <c r="AC31" i="1"/>
  <c r="AC58" i="1"/>
  <c r="AC30" i="1"/>
  <c r="AC48" i="1"/>
  <c r="AC19" i="1"/>
  <c r="AC61" i="1"/>
  <c r="AC37" i="1"/>
  <c r="AC24" i="1"/>
  <c r="AC65" i="1"/>
  <c r="AC53" i="1"/>
  <c r="AC22" i="1"/>
  <c r="AC7" i="1"/>
  <c r="AC44" i="1"/>
  <c r="AC41" i="1"/>
  <c r="AC66" i="1"/>
  <c r="AC13" i="1"/>
  <c r="AC12" i="1"/>
  <c r="AC57" i="1"/>
  <c r="AC29" i="1"/>
  <c r="AC47" i="1"/>
  <c r="AC18" i="1"/>
  <c r="AC54" i="1"/>
  <c r="AC27" i="1"/>
  <c r="AC10" i="1"/>
  <c r="AC9" i="1"/>
  <c r="B128" i="1"/>
  <c r="B3" i="1"/>
  <c r="R6" i="1" s="1"/>
  <c r="S6" i="1" s="1"/>
  <c r="T6" i="1" s="1"/>
  <c r="U6" i="1" s="1"/>
  <c r="V6" i="1" s="1"/>
  <c r="W6" i="1" s="1"/>
  <c r="X6" i="1" s="1"/>
  <c r="D41" i="1"/>
  <c r="D43" i="1"/>
  <c r="D17" i="1"/>
  <c r="D16" i="1"/>
  <c r="D14" i="1"/>
  <c r="D11" i="1"/>
  <c r="D13" i="1"/>
  <c r="D12" i="1"/>
  <c r="D9" i="1"/>
  <c r="D10" i="1"/>
  <c r="D15" i="1"/>
  <c r="AD31" i="1" l="1"/>
  <c r="AD33" i="1"/>
  <c r="AD37" i="1"/>
  <c r="AD15" i="1"/>
  <c r="AD50" i="1"/>
  <c r="AD10" i="1"/>
  <c r="AD57" i="1"/>
  <c r="AD7" i="1"/>
  <c r="AD25" i="1"/>
  <c r="AD59" i="1"/>
  <c r="AD16" i="1"/>
  <c r="AD46" i="1"/>
  <c r="AD61" i="1"/>
  <c r="AD49" i="1"/>
  <c r="AD63" i="1"/>
  <c r="AD23" i="1"/>
  <c r="AD27" i="1"/>
  <c r="AD12" i="1"/>
  <c r="AD22" i="1"/>
  <c r="AD19" i="1"/>
  <c r="AD32" i="1"/>
  <c r="AD17" i="1"/>
  <c r="AD55" i="1"/>
  <c r="AD20" i="1"/>
  <c r="AD51" i="1"/>
  <c r="AD38" i="1"/>
  <c r="AD14" i="1"/>
  <c r="AD53" i="1"/>
  <c r="AD48" i="1"/>
  <c r="AD42" i="1"/>
  <c r="AD62" i="1"/>
  <c r="AD45" i="1"/>
  <c r="AD35" i="1"/>
  <c r="AD29" i="1"/>
  <c r="AD54" i="1"/>
  <c r="AD13" i="1"/>
  <c r="AD64" i="1"/>
  <c r="AD39" i="1"/>
  <c r="AD44" i="1"/>
  <c r="AD18" i="1"/>
  <c r="AD65" i="1"/>
  <c r="AD28" i="1"/>
  <c r="AD60" i="1"/>
  <c r="AD52" i="1"/>
  <c r="AD11" i="1"/>
  <c r="AD36" i="1"/>
  <c r="AD66" i="1"/>
  <c r="AD30" i="1"/>
  <c r="AD43" i="1"/>
  <c r="AD9" i="1"/>
  <c r="AD47" i="1"/>
  <c r="AD41" i="1"/>
  <c r="AD24" i="1"/>
  <c r="AD58" i="1"/>
  <c r="AD8" i="1"/>
  <c r="AD56" i="1"/>
  <c r="AD34" i="1"/>
  <c r="AD21" i="1"/>
  <c r="AD26" i="1"/>
  <c r="AD40" i="1"/>
  <c r="S37" i="1"/>
  <c r="T37" i="1" s="1"/>
  <c r="U37" i="1" s="1"/>
  <c r="V37" i="1" s="1"/>
  <c r="W37" i="1" s="1"/>
  <c r="X37" i="1" s="1"/>
  <c r="Z42" i="1"/>
  <c r="G67" i="1" l="1"/>
  <c r="B15" i="2" s="1"/>
  <c r="AB66" i="1"/>
  <c r="AE66" i="1" s="1"/>
  <c r="AB46" i="1"/>
  <c r="AE46" i="1" s="1"/>
  <c r="AB29" i="1"/>
  <c r="AE29" i="1" s="1"/>
  <c r="AB11" i="1"/>
  <c r="AE11" i="1" s="1"/>
  <c r="AB14" i="1"/>
  <c r="AE14" i="1" s="1"/>
  <c r="AB48" i="1"/>
  <c r="AE48" i="1" s="1"/>
  <c r="AB9" i="1"/>
  <c r="AE9" i="1" s="1"/>
  <c r="AB12" i="1"/>
  <c r="AE12" i="1" s="1"/>
  <c r="AB59" i="1"/>
  <c r="AE59" i="1" s="1"/>
  <c r="AB31" i="1"/>
  <c r="AE31" i="1" s="1"/>
  <c r="AB18" i="1"/>
  <c r="AE18" i="1" s="1"/>
  <c r="AB20" i="1"/>
  <c r="AE20" i="1" s="1"/>
  <c r="AB60" i="1"/>
  <c r="AE60" i="1" s="1"/>
  <c r="AB34" i="1"/>
  <c r="AE34" i="1" s="1"/>
  <c r="AB21" i="1"/>
  <c r="AE21" i="1" s="1"/>
  <c r="AB37" i="1"/>
  <c r="AE37" i="1" s="1"/>
  <c r="AB45" i="1"/>
  <c r="AE45" i="1" s="1"/>
  <c r="AB30" i="1"/>
  <c r="AE30" i="1" s="1"/>
  <c r="AB56" i="1"/>
  <c r="AE56" i="1" s="1"/>
  <c r="AB35" i="1"/>
  <c r="AE35" i="1" s="1"/>
  <c r="AB50" i="1"/>
  <c r="AE50" i="1" s="1"/>
  <c r="AB27" i="1"/>
  <c r="AE27" i="1" s="1"/>
  <c r="AB62" i="1"/>
  <c r="AE62" i="1" s="1"/>
  <c r="AB19" i="1"/>
  <c r="AE19" i="1" s="1"/>
  <c r="AB61" i="1"/>
  <c r="AE61" i="1" s="1"/>
  <c r="AB51" i="1"/>
  <c r="AE51" i="1" s="1"/>
  <c r="AB55" i="1"/>
  <c r="AE55" i="1" s="1"/>
  <c r="AB44" i="1"/>
  <c r="AE44" i="1" s="1"/>
  <c r="AB8" i="1"/>
  <c r="AE8" i="1" s="1"/>
  <c r="AB28" i="1"/>
  <c r="AE28" i="1" s="1"/>
  <c r="AB52" i="1"/>
  <c r="AE52" i="1" s="1"/>
  <c r="AB13" i="1"/>
  <c r="AE13" i="1" s="1"/>
  <c r="AB64" i="1"/>
  <c r="AE64" i="1" s="1"/>
  <c r="AB47" i="1"/>
  <c r="AE47" i="1" s="1"/>
  <c r="AB25" i="1"/>
  <c r="AE25" i="1" s="1"/>
  <c r="AB15" i="1"/>
  <c r="AE15" i="1" s="1"/>
  <c r="AB33" i="1"/>
  <c r="AE33" i="1" s="1"/>
  <c r="AB22" i="1"/>
  <c r="AE22" i="1" s="1"/>
  <c r="AB23" i="1"/>
  <c r="AE23" i="1" s="1"/>
  <c r="AB24" i="1"/>
  <c r="AE24" i="1" s="1"/>
  <c r="AB40" i="1"/>
  <c r="AE40" i="1" s="1"/>
  <c r="AB39" i="1"/>
  <c r="AE39" i="1" s="1"/>
  <c r="AB43" i="1"/>
  <c r="AE43" i="1" s="1"/>
  <c r="AB58" i="1"/>
  <c r="AE58" i="1" s="1"/>
  <c r="AB42" i="1"/>
  <c r="AE42" i="1" s="1"/>
  <c r="AB38" i="1"/>
  <c r="AE38" i="1" s="1"/>
  <c r="AB49" i="1"/>
  <c r="AE49" i="1" s="1"/>
  <c r="AB53" i="1"/>
  <c r="AE53" i="1" s="1"/>
  <c r="AB36" i="1"/>
  <c r="AE36" i="1" s="1"/>
  <c r="AB17" i="1"/>
  <c r="AE17" i="1" s="1"/>
  <c r="AB26" i="1"/>
  <c r="AE26" i="1" s="1"/>
  <c r="AB63" i="1"/>
  <c r="AE63" i="1" s="1"/>
  <c r="AB65" i="1"/>
  <c r="AE65" i="1" s="1"/>
  <c r="AB41" i="1"/>
  <c r="AE41" i="1" s="1"/>
  <c r="AB32" i="1"/>
  <c r="AE32" i="1" s="1"/>
  <c r="AB54" i="1"/>
  <c r="AE54" i="1" s="1"/>
  <c r="AB16" i="1"/>
  <c r="AE16" i="1" s="1"/>
  <c r="AB57" i="1"/>
  <c r="AE57" i="1" s="1"/>
  <c r="AB7" i="1"/>
  <c r="AE7" i="1" s="1"/>
  <c r="AB10" i="1"/>
  <c r="AE10" i="1" s="1"/>
  <c r="S44" i="1"/>
  <c r="T44" i="1" s="1"/>
  <c r="U44" i="1" s="1"/>
  <c r="V44" i="1" s="1"/>
  <c r="W44" i="1" s="1"/>
  <c r="X44" i="1" s="1"/>
  <c r="S66" i="1"/>
  <c r="T66" i="1" s="1"/>
  <c r="U66" i="1" s="1"/>
  <c r="V66" i="1" s="1"/>
  <c r="W66" i="1" s="1"/>
  <c r="X66" i="1" s="1"/>
  <c r="S49" i="1"/>
  <c r="T49" i="1" s="1"/>
  <c r="U49" i="1" s="1"/>
  <c r="V49" i="1" s="1"/>
  <c r="W49" i="1" s="1"/>
  <c r="X49" i="1" s="1"/>
  <c r="S8" i="1"/>
  <c r="T8" i="1" s="1"/>
  <c r="U8" i="1" s="1"/>
  <c r="V8" i="1" s="1"/>
  <c r="W8" i="1" s="1"/>
  <c r="X8" i="1" s="1"/>
  <c r="Z20" i="1"/>
  <c r="Z60" i="1"/>
  <c r="Z30" i="1"/>
  <c r="Z66" i="1"/>
  <c r="Z15" i="1"/>
  <c r="Z14" i="1"/>
  <c r="Z24" i="1"/>
  <c r="Z7" i="1"/>
  <c r="Z28" i="1"/>
  <c r="Z44" i="1"/>
  <c r="Z37" i="1"/>
  <c r="Z45" i="1"/>
  <c r="Z52" i="1"/>
  <c r="Z55" i="1"/>
  <c r="Z25" i="1"/>
  <c r="Z12" i="1"/>
  <c r="Z51" i="1"/>
  <c r="Z46" i="1"/>
  <c r="Z40" i="1"/>
  <c r="Z9" i="1"/>
  <c r="Z50" i="1"/>
  <c r="Z10" i="1"/>
  <c r="Z65" i="1"/>
  <c r="Z11" i="1"/>
  <c r="Z56" i="1"/>
  <c r="Z39" i="1"/>
  <c r="Z57" i="1"/>
  <c r="Z67" i="1"/>
  <c r="Z41" i="1"/>
  <c r="Z32" i="1"/>
  <c r="Z18" i="1"/>
  <c r="Z58" i="1"/>
  <c r="Z19" i="1"/>
  <c r="Z31" i="1"/>
  <c r="Z63" i="1"/>
  <c r="Z8" i="1"/>
  <c r="Z13" i="1"/>
  <c r="Z27" i="1"/>
  <c r="Z49" i="1"/>
  <c r="Z43" i="1"/>
  <c r="Z34" i="1"/>
  <c r="Z22" i="1"/>
  <c r="Z48" i="1"/>
  <c r="Z62" i="1"/>
  <c r="Z53" i="1"/>
  <c r="Z38" i="1"/>
  <c r="Z29" i="1"/>
  <c r="Z59" i="1"/>
  <c r="Z64" i="1"/>
  <c r="Z36" i="1"/>
  <c r="Z21" i="1"/>
  <c r="Z23" i="1"/>
  <c r="Z47" i="1"/>
  <c r="Z61" i="1"/>
  <c r="Z17" i="1"/>
  <c r="Z26" i="1"/>
  <c r="Z33" i="1"/>
  <c r="Z54" i="1"/>
  <c r="Z16" i="1"/>
  <c r="Z35" i="1"/>
  <c r="AF26" i="1" l="1"/>
  <c r="AF55" i="1"/>
  <c r="AF10" i="1"/>
  <c r="AF53" i="1"/>
  <c r="AF15" i="1"/>
  <c r="AF19" i="1"/>
  <c r="AF20" i="1"/>
  <c r="AF7" i="1"/>
  <c r="AF49" i="1"/>
  <c r="AF25" i="1"/>
  <c r="AF62" i="1"/>
  <c r="AF18" i="1"/>
  <c r="AF47" i="1"/>
  <c r="AF27" i="1"/>
  <c r="AF31" i="1"/>
  <c r="AF42" i="1"/>
  <c r="AF50" i="1"/>
  <c r="AF59" i="1"/>
  <c r="AF13" i="1"/>
  <c r="AF35" i="1"/>
  <c r="AF12" i="1"/>
  <c r="AF16" i="1"/>
  <c r="AF32" i="1"/>
  <c r="AF43" i="1"/>
  <c r="AF52" i="1"/>
  <c r="AF56" i="1"/>
  <c r="AF9" i="1"/>
  <c r="AF57" i="1"/>
  <c r="AF54" i="1"/>
  <c r="AF41" i="1"/>
  <c r="AF39" i="1"/>
  <c r="AF28" i="1"/>
  <c r="AF30" i="1"/>
  <c r="AF48" i="1"/>
  <c r="AF64" i="1"/>
  <c r="AF65" i="1"/>
  <c r="AF40" i="1"/>
  <c r="AF8" i="1"/>
  <c r="AF45" i="1"/>
  <c r="AF14" i="1"/>
  <c r="AF38" i="1"/>
  <c r="AF58" i="1"/>
  <c r="AF63" i="1"/>
  <c r="AF24" i="1"/>
  <c r="AF44" i="1"/>
  <c r="AF37" i="1"/>
  <c r="AF11" i="1"/>
  <c r="AF23" i="1"/>
  <c r="AF21" i="1"/>
  <c r="AF29" i="1"/>
  <c r="AF17" i="1"/>
  <c r="AF22" i="1"/>
  <c r="AF51" i="1"/>
  <c r="AF34" i="1"/>
  <c r="AF46" i="1"/>
  <c r="AF36" i="1"/>
  <c r="AF33" i="1"/>
  <c r="AF61" i="1"/>
  <c r="AF60" i="1"/>
  <c r="AF66" i="1"/>
  <c r="A10" i="2" l="1"/>
  <c r="H67" i="1"/>
  <c r="AA9" i="1" l="1"/>
  <c r="B16" i="2"/>
  <c r="B17" i="2" s="1"/>
  <c r="B18" i="2" s="1"/>
  <c r="B4" i="1" s="1"/>
  <c r="AA67" i="1"/>
  <c r="AA21" i="1"/>
  <c r="AA62" i="1"/>
  <c r="AA48" i="1"/>
  <c r="AA33" i="1"/>
  <c r="AA53" i="1"/>
  <c r="AA63" i="1"/>
  <c r="AA49" i="1"/>
  <c r="AA30" i="1"/>
  <c r="AA23" i="1"/>
  <c r="AA7" i="1"/>
  <c r="AA43" i="1"/>
  <c r="AA51" i="1"/>
  <c r="AA37" i="1"/>
  <c r="AA20" i="1"/>
  <c r="AA15" i="1"/>
  <c r="AA34" i="1"/>
  <c r="AA40" i="1"/>
  <c r="AA28" i="1"/>
  <c r="AA16" i="1"/>
  <c r="AA58" i="1"/>
  <c r="AA10" i="1"/>
  <c r="AA36" i="1"/>
  <c r="AA11" i="1"/>
  <c r="AA60" i="1"/>
  <c r="AA44" i="1"/>
  <c r="AA12" i="1"/>
  <c r="AA38" i="1"/>
  <c r="AA56" i="1"/>
  <c r="AA29" i="1"/>
  <c r="AA66" i="1"/>
  <c r="AA26" i="1"/>
  <c r="AA54" i="1"/>
  <c r="AA46" i="1"/>
  <c r="AA22" i="1"/>
  <c r="AA64" i="1"/>
  <c r="AA61" i="1"/>
  <c r="AA47" i="1"/>
  <c r="AA27" i="1"/>
  <c r="AA8" i="1"/>
  <c r="AA65" i="1"/>
  <c r="AA52" i="1"/>
  <c r="AA31" i="1"/>
  <c r="AA19" i="1"/>
  <c r="AA57" i="1"/>
  <c r="AA50" i="1"/>
  <c r="AA42" i="1"/>
  <c r="AA24" i="1"/>
  <c r="AA17" i="1"/>
  <c r="AA41" i="1"/>
  <c r="AA39" i="1"/>
  <c r="AA25" i="1"/>
  <c r="AA14" i="1"/>
  <c r="AA55" i="1"/>
  <c r="AA32" i="1"/>
  <c r="AA35" i="1"/>
  <c r="AA13" i="1"/>
  <c r="AA59" i="1"/>
  <c r="AA45" i="1"/>
  <c r="AA18" i="1"/>
  <c r="O67" i="1"/>
  <c r="P67" i="1"/>
  <c r="S24" i="1" l="1"/>
  <c r="T24" i="1" s="1"/>
  <c r="U24" i="1" s="1"/>
  <c r="V24" i="1" s="1"/>
  <c r="W24" i="1" s="1"/>
  <c r="X24" i="1" s="1"/>
  <c r="S54" i="1"/>
  <c r="T54" i="1" s="1"/>
  <c r="U54" i="1" s="1"/>
  <c r="V54" i="1" s="1"/>
  <c r="W54" i="1" s="1"/>
  <c r="X54" i="1" s="1"/>
  <c r="S10" i="1"/>
  <c r="T10" i="1" s="1"/>
  <c r="U10" i="1" s="1"/>
  <c r="V10" i="1" s="1"/>
  <c r="W10" i="1" s="1"/>
  <c r="X10" i="1" s="1"/>
  <c r="S65" i="1"/>
  <c r="T65" i="1" s="1"/>
  <c r="U65" i="1" s="1"/>
  <c r="V65" i="1" s="1"/>
  <c r="W65" i="1" s="1"/>
  <c r="X65" i="1" s="1"/>
  <c r="S23" i="1"/>
  <c r="T23" i="1" s="1"/>
  <c r="U23" i="1" s="1"/>
  <c r="V23" i="1" s="1"/>
  <c r="W23" i="1" s="1"/>
  <c r="X23" i="1" s="1"/>
  <c r="S55" i="1"/>
  <c r="T55" i="1" s="1"/>
  <c r="U55" i="1" s="1"/>
  <c r="V55" i="1" s="1"/>
  <c r="W55" i="1" s="1"/>
  <c r="X55" i="1" s="1"/>
  <c r="S19" i="1"/>
  <c r="T19" i="1" s="1"/>
  <c r="U19" i="1" s="1"/>
  <c r="V19" i="1" s="1"/>
  <c r="W19" i="1" s="1"/>
  <c r="X19" i="1" s="1"/>
  <c r="S16" i="1"/>
  <c r="T16" i="1" s="1"/>
  <c r="U16" i="1" s="1"/>
  <c r="V16" i="1" s="1"/>
  <c r="W16" i="1" s="1"/>
  <c r="X16" i="1" s="1"/>
  <c r="S62" i="1"/>
  <c r="T62" i="1" s="1"/>
  <c r="U62" i="1" s="1"/>
  <c r="V62" i="1" s="1"/>
  <c r="W62" i="1" s="1"/>
  <c r="X62" i="1" s="1"/>
  <c r="S39" i="1"/>
  <c r="T39" i="1" s="1"/>
  <c r="U39" i="1" s="1"/>
  <c r="V39" i="1" s="1"/>
  <c r="W39" i="1" s="1"/>
  <c r="X39" i="1" s="1"/>
  <c r="S34" i="1"/>
  <c r="T34" i="1" s="1"/>
  <c r="U34" i="1" s="1"/>
  <c r="V34" i="1" s="1"/>
  <c r="W34" i="1" s="1"/>
  <c r="X34" i="1" s="1"/>
  <c r="S25" i="1"/>
  <c r="T25" i="1" s="1"/>
  <c r="U25" i="1" s="1"/>
  <c r="V25" i="1" s="1"/>
  <c r="W25" i="1" s="1"/>
  <c r="X25" i="1" s="1"/>
  <c r="S12" i="1"/>
  <c r="T12" i="1" s="1"/>
  <c r="U12" i="1" s="1"/>
  <c r="V12" i="1" s="1"/>
  <c r="W12" i="1" s="1"/>
  <c r="X12" i="1" s="1"/>
  <c r="S45" i="1"/>
  <c r="T45" i="1" s="1"/>
  <c r="U45" i="1" s="1"/>
  <c r="V45" i="1" s="1"/>
  <c r="W45" i="1" s="1"/>
  <c r="X45" i="1" s="1"/>
  <c r="S33" i="1"/>
  <c r="T33" i="1" s="1"/>
  <c r="U33" i="1" s="1"/>
  <c r="V33" i="1" s="1"/>
  <c r="W33" i="1" s="1"/>
  <c r="X33" i="1" s="1"/>
  <c r="S26" i="1"/>
  <c r="T26" i="1" s="1"/>
  <c r="U26" i="1" s="1"/>
  <c r="V26" i="1" s="1"/>
  <c r="W26" i="1" s="1"/>
  <c r="X26" i="1" s="1"/>
  <c r="S18" i="1"/>
  <c r="T18" i="1" s="1"/>
  <c r="U18" i="1" s="1"/>
  <c r="V18" i="1" s="1"/>
  <c r="W18" i="1" s="1"/>
  <c r="X18" i="1" s="1"/>
  <c r="S52" i="1"/>
  <c r="T52" i="1" s="1"/>
  <c r="U52" i="1" s="1"/>
  <c r="V52" i="1" s="1"/>
  <c r="W52" i="1" s="1"/>
  <c r="X52" i="1" s="1"/>
  <c r="S43" i="1"/>
  <c r="T43" i="1" s="1"/>
  <c r="U43" i="1" s="1"/>
  <c r="V43" i="1" s="1"/>
  <c r="W43" i="1" s="1"/>
  <c r="X43" i="1" s="1"/>
  <c r="S27" i="1"/>
  <c r="T27" i="1" s="1"/>
  <c r="U27" i="1" s="1"/>
  <c r="V27" i="1" s="1"/>
  <c r="W27" i="1" s="1"/>
  <c r="X27" i="1" s="1"/>
  <c r="S20" i="1"/>
  <c r="T20" i="1" s="1"/>
  <c r="U20" i="1" s="1"/>
  <c r="V20" i="1" s="1"/>
  <c r="W20" i="1" s="1"/>
  <c r="X20" i="1" s="1"/>
  <c r="S17" i="1"/>
  <c r="T17" i="1" s="1"/>
  <c r="U17" i="1" s="1"/>
  <c r="V17" i="1" s="1"/>
  <c r="W17" i="1" s="1"/>
  <c r="X17" i="1" s="1"/>
  <c r="S35" i="1"/>
  <c r="T35" i="1" s="1"/>
  <c r="U35" i="1" s="1"/>
  <c r="V35" i="1" s="1"/>
  <c r="W35" i="1" s="1"/>
  <c r="X35" i="1" s="1"/>
  <c r="S13" i="1"/>
  <c r="T13" i="1" s="1"/>
  <c r="U13" i="1" s="1"/>
  <c r="V13" i="1" s="1"/>
  <c r="W13" i="1" s="1"/>
  <c r="X13" i="1" s="1"/>
  <c r="S29" i="1"/>
  <c r="T29" i="1" s="1"/>
  <c r="U29" i="1" s="1"/>
  <c r="V29" i="1" s="1"/>
  <c r="W29" i="1" s="1"/>
  <c r="X29" i="1" s="1"/>
  <c r="S64" i="1"/>
  <c r="T64" i="1" s="1"/>
  <c r="U64" i="1" s="1"/>
  <c r="V64" i="1" s="1"/>
  <c r="W64" i="1" s="1"/>
  <c r="X64" i="1" s="1"/>
  <c r="S28" i="1"/>
  <c r="T28" i="1" s="1"/>
  <c r="U28" i="1" s="1"/>
  <c r="V28" i="1" s="1"/>
  <c r="W28" i="1" s="1"/>
  <c r="X28" i="1" s="1"/>
  <c r="S60" i="1"/>
  <c r="T60" i="1" s="1"/>
  <c r="U60" i="1" s="1"/>
  <c r="V60" i="1" s="1"/>
  <c r="W60" i="1" s="1"/>
  <c r="X60" i="1" s="1"/>
  <c r="S42" i="1"/>
  <c r="T42" i="1" s="1"/>
  <c r="U42" i="1" s="1"/>
  <c r="V42" i="1" s="1"/>
  <c r="W42" i="1" s="1"/>
  <c r="X42" i="1" s="1"/>
  <c r="S36" i="1"/>
  <c r="T36" i="1" s="1"/>
  <c r="U36" i="1" s="1"/>
  <c r="V36" i="1" s="1"/>
  <c r="W36" i="1" s="1"/>
  <c r="X36" i="1" s="1"/>
  <c r="S56" i="1"/>
  <c r="T56" i="1" s="1"/>
  <c r="U56" i="1" s="1"/>
  <c r="V56" i="1" s="1"/>
  <c r="W56" i="1" s="1"/>
  <c r="X56" i="1" s="1"/>
  <c r="S38" i="1"/>
  <c r="T38" i="1" s="1"/>
  <c r="U38" i="1" s="1"/>
  <c r="V38" i="1" s="1"/>
  <c r="W38" i="1" s="1"/>
  <c r="X38" i="1" s="1"/>
  <c r="S32" i="1"/>
  <c r="T32" i="1" s="1"/>
  <c r="U32" i="1" s="1"/>
  <c r="V32" i="1" s="1"/>
  <c r="W32" i="1" s="1"/>
  <c r="X32" i="1" s="1"/>
  <c r="S61" i="1"/>
  <c r="T61" i="1" s="1"/>
  <c r="U61" i="1" s="1"/>
  <c r="V61" i="1" s="1"/>
  <c r="W61" i="1" s="1"/>
  <c r="X61" i="1" s="1"/>
  <c r="S48" i="1"/>
  <c r="T48" i="1" s="1"/>
  <c r="U48" i="1" s="1"/>
  <c r="V48" i="1" s="1"/>
  <c r="W48" i="1" s="1"/>
  <c r="X48" i="1" s="1"/>
  <c r="S30" i="1"/>
  <c r="T30" i="1" s="1"/>
  <c r="U30" i="1" s="1"/>
  <c r="V30" i="1" s="1"/>
  <c r="W30" i="1" s="1"/>
  <c r="X30" i="1" s="1"/>
  <c r="S59" i="1"/>
  <c r="T59" i="1" s="1"/>
  <c r="U59" i="1" s="1"/>
  <c r="V59" i="1" s="1"/>
  <c r="W59" i="1" s="1"/>
  <c r="X59" i="1" s="1"/>
  <c r="S50" i="1"/>
  <c r="T50" i="1" s="1"/>
  <c r="U50" i="1" s="1"/>
  <c r="V50" i="1" s="1"/>
  <c r="W50" i="1" s="1"/>
  <c r="X50" i="1" s="1"/>
  <c r="S40" i="1"/>
  <c r="T40" i="1" s="1"/>
  <c r="U40" i="1" s="1"/>
  <c r="V40" i="1" s="1"/>
  <c r="W40" i="1" s="1"/>
  <c r="X40" i="1" s="1"/>
  <c r="S11" i="1"/>
  <c r="T11" i="1" s="1"/>
  <c r="U11" i="1" s="1"/>
  <c r="V11" i="1" s="1"/>
  <c r="W11" i="1" s="1"/>
  <c r="X11" i="1" s="1"/>
  <c r="S47" i="1"/>
  <c r="T47" i="1" s="1"/>
  <c r="U47" i="1" s="1"/>
  <c r="V47" i="1" s="1"/>
  <c r="W47" i="1" s="1"/>
  <c r="X47" i="1" s="1"/>
  <c r="S53" i="1"/>
  <c r="T53" i="1" s="1"/>
  <c r="U53" i="1" s="1"/>
  <c r="V53" i="1" s="1"/>
  <c r="W53" i="1" s="1"/>
  <c r="X53" i="1" s="1"/>
  <c r="S21" i="1"/>
  <c r="T21" i="1" s="1"/>
  <c r="U21" i="1" s="1"/>
  <c r="V21" i="1" s="1"/>
  <c r="W21" i="1" s="1"/>
  <c r="X21" i="1" s="1"/>
  <c r="S31" i="1"/>
  <c r="T31" i="1" s="1"/>
  <c r="U31" i="1" s="1"/>
  <c r="V31" i="1" s="1"/>
  <c r="W31" i="1" s="1"/>
  <c r="X31" i="1" s="1"/>
  <c r="S46" i="1"/>
  <c r="T46" i="1" s="1"/>
  <c r="U46" i="1" s="1"/>
  <c r="V46" i="1" s="1"/>
  <c r="W46" i="1" s="1"/>
  <c r="X46" i="1" s="1"/>
  <c r="S51" i="1"/>
  <c r="T51" i="1" s="1"/>
  <c r="U51" i="1" s="1"/>
  <c r="V51" i="1" s="1"/>
  <c r="W51" i="1" s="1"/>
  <c r="X51" i="1" s="1"/>
  <c r="S14" i="1"/>
  <c r="T14" i="1" s="1"/>
  <c r="U14" i="1" s="1"/>
  <c r="V14" i="1" s="1"/>
  <c r="W14" i="1" s="1"/>
  <c r="X14" i="1" s="1"/>
  <c r="S57" i="1"/>
  <c r="T57" i="1" s="1"/>
  <c r="U57" i="1" s="1"/>
  <c r="V57" i="1" s="1"/>
  <c r="W57" i="1" s="1"/>
  <c r="X57" i="1" s="1"/>
  <c r="S22" i="1"/>
  <c r="T22" i="1" s="1"/>
  <c r="U22" i="1" s="1"/>
  <c r="V22" i="1" s="1"/>
  <c r="W22" i="1" s="1"/>
  <c r="X22" i="1" s="1"/>
  <c r="S15" i="1"/>
  <c r="T15" i="1" s="1"/>
  <c r="U15" i="1" s="1"/>
  <c r="V15" i="1" s="1"/>
  <c r="W15" i="1" s="1"/>
  <c r="X15" i="1" s="1"/>
  <c r="S63" i="1"/>
  <c r="T63" i="1" s="1"/>
  <c r="U63" i="1" s="1"/>
  <c r="V63" i="1" s="1"/>
  <c r="W63" i="1" s="1"/>
  <c r="X63" i="1" s="1"/>
  <c r="S58" i="1"/>
  <c r="T58" i="1" s="1"/>
  <c r="U58" i="1" s="1"/>
  <c r="V58" i="1" s="1"/>
  <c r="W58" i="1" s="1"/>
  <c r="X58" i="1" s="1"/>
  <c r="S41" i="1"/>
  <c r="T41" i="1" s="1"/>
  <c r="U41" i="1" s="1"/>
  <c r="V41" i="1" s="1"/>
  <c r="W41" i="1" s="1"/>
  <c r="X41" i="1" s="1"/>
  <c r="S9" i="1"/>
  <c r="T9" i="1" s="1"/>
  <c r="U9" i="1" s="1"/>
  <c r="V9" i="1" s="1"/>
  <c r="W9" i="1" s="1"/>
  <c r="X9" i="1" s="1"/>
  <c r="Q67" i="1"/>
  <c r="S7" i="1"/>
  <c r="A4" i="2"/>
  <c r="A5" i="2" s="1"/>
  <c r="A6" i="2" s="1"/>
  <c r="A7" i="2" s="1"/>
  <c r="A8" i="2" s="1"/>
  <c r="A9" i="2" s="1"/>
  <c r="R67" i="1" l="1"/>
  <c r="T7" i="1"/>
  <c r="S67" i="1"/>
  <c r="U7" i="1" l="1"/>
  <c r="T67" i="1"/>
  <c r="V7" i="1" l="1"/>
  <c r="U67" i="1"/>
  <c r="W7" i="1" l="1"/>
  <c r="V67" i="1"/>
  <c r="X7" i="1" l="1"/>
  <c r="X67" i="1" s="1"/>
  <c r="W67" i="1"/>
</calcChain>
</file>

<file path=xl/sharedStrings.xml><?xml version="1.0" encoding="utf-8"?>
<sst xmlns="http://schemas.openxmlformats.org/spreadsheetml/2006/main" count="79214" uniqueCount="5642">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</sst>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F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2" x14ac:dyDescent="0.2">
      <c r="A1" s="1" t="s">
        <v>5150</v>
      </c>
      <c r="B1" s="1"/>
      <c r="C1" s="1"/>
      <c r="D1" s="1"/>
      <c r="E1" s="1"/>
    </row>
    <row r="2" spans="1:32" x14ac:dyDescent="0.2">
      <c r="A2" s="1"/>
      <c r="B2" s="1"/>
      <c r="C2" s="1"/>
      <c r="D2" s="1"/>
      <c r="E2" s="1"/>
    </row>
    <row r="3" spans="1:32" x14ac:dyDescent="0.2">
      <c r="A3" s="1" t="s">
        <v>5185</v>
      </c>
      <c r="B3" s="23">
        <f ca="1">TODAY()</f>
        <v>43926</v>
      </c>
      <c r="C3" s="1"/>
      <c r="D3" s="1"/>
      <c r="E3" s="1"/>
      <c r="G3" s="43"/>
    </row>
    <row r="4" spans="1:32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2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6"/>
      <c r="P5" s="26"/>
      <c r="Q5" s="26"/>
      <c r="R5" s="44" t="s">
        <v>5191</v>
      </c>
      <c r="S5" s="44"/>
      <c r="T5" s="44"/>
      <c r="U5" s="44"/>
      <c r="V5" s="44"/>
      <c r="W5" s="44"/>
      <c r="X5" s="44"/>
      <c r="AA5" s="28"/>
      <c r="AB5" s="24"/>
      <c r="AC5" s="24"/>
      <c r="AD5" s="24"/>
      <c r="AE5" s="25"/>
      <c r="AF5" s="25"/>
    </row>
    <row r="6" spans="1:32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160</v>
      </c>
      <c r="P6" s="7" t="s">
        <v>161</v>
      </c>
      <c r="Q6" s="7" t="s">
        <v>5184</v>
      </c>
      <c r="R6" s="27">
        <f ca="1">$B$3+1</f>
        <v>43927</v>
      </c>
      <c r="S6" s="27">
        <f ca="1">R6+1</f>
        <v>43928</v>
      </c>
      <c r="T6" s="27">
        <f t="shared" ref="T6:X6" ca="1" si="0">S6+1</f>
        <v>43929</v>
      </c>
      <c r="U6" s="27">
        <f t="shared" ca="1" si="0"/>
        <v>43930</v>
      </c>
      <c r="V6" s="27">
        <f t="shared" ca="1" si="0"/>
        <v>43931</v>
      </c>
      <c r="W6" s="27">
        <f t="shared" ca="1" si="0"/>
        <v>43932</v>
      </c>
      <c r="X6" s="27">
        <f t="shared" ca="1" si="0"/>
        <v>43933</v>
      </c>
      <c r="Y6" s="9"/>
      <c r="Z6" s="7" t="s">
        <v>5528</v>
      </c>
      <c r="AA6" s="7" t="s">
        <v>5529</v>
      </c>
      <c r="AB6" s="34" t="s">
        <v>5192</v>
      </c>
      <c r="AC6" s="34" t="s">
        <v>5193</v>
      </c>
      <c r="AD6" s="34" t="s">
        <v>5194</v>
      </c>
      <c r="AE6" s="34" t="s">
        <v>5521</v>
      </c>
      <c r="AF6" s="34" t="s">
        <v>5522</v>
      </c>
    </row>
    <row r="7" spans="1:32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04-04-2020'!$L:$L,$E7,'Raw 04-04-2020'!I:I)</f>
        <v>9</v>
      </c>
      <c r="P7" s="16">
        <f>SUMIF('Raw 04-04-2020'!$L:$L,$E7,'Raw 04-04-2020'!J:J)</f>
        <v>0</v>
      </c>
      <c r="Q7" s="36">
        <f>IFERROR((N7-M7)/M7/2+1,0)</f>
        <v>1.1215384615384616</v>
      </c>
      <c r="R7" s="35">
        <f>N7*Q7</f>
        <v>453.1015384615385</v>
      </c>
      <c r="S7" s="35">
        <f t="shared" ref="S7:X16" si="1">R7*$Q7</f>
        <v>508.170802366864</v>
      </c>
      <c r="T7" s="35">
        <f t="shared" si="1"/>
        <v>569.93309988529825</v>
      </c>
      <c r="U7" s="35">
        <f t="shared" si="1"/>
        <v>639.20189202520373</v>
      </c>
      <c r="V7" s="35">
        <f t="shared" si="1"/>
        <v>716.88950659442082</v>
      </c>
      <c r="W7" s="35">
        <f t="shared" si="1"/>
        <v>804.01915431897351</v>
      </c>
      <c r="X7" s="35">
        <f t="shared" si="1"/>
        <v>901.73840538235652</v>
      </c>
      <c r="Y7" s="17"/>
      <c r="Z7" s="17">
        <f>F7/$F$67</f>
        <v>3.9377895433487756E-2</v>
      </c>
      <c r="AA7" s="17">
        <f>H7/$H$67</f>
        <v>2.209772798008092E-2</v>
      </c>
      <c r="AB7" s="35">
        <f>_xlfn.RANK.AVG(F7,$F$7:$F$66,1)</f>
        <v>50.5</v>
      </c>
      <c r="AC7" s="35">
        <f>_xlfn.RANK.AVG(H7,$H$7:$H$66,1)</f>
        <v>51.5</v>
      </c>
      <c r="AD7" s="35">
        <f>_xlfn.RANK.AVG(Q7,$Q$7:$Q$66,1)</f>
        <v>27.5</v>
      </c>
      <c r="AE7" s="35">
        <f>AB7+(AC7*2)+(AD7)</f>
        <v>181</v>
      </c>
      <c r="AF7" s="35">
        <f>_xlfn.RANK.AVG(AE7,$AE$7:$AE$66,0)</f>
        <v>8</v>
      </c>
    </row>
    <row r="8" spans="1:32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04-04-2020'!$L:$L,$E8,'Raw 04-04-2020'!I:I)</f>
        <v>0</v>
      </c>
      <c r="P8" s="16">
        <f>SUMIF('Raw 04-04-2020'!$L:$L,$E8,'Raw 04-04-2020'!J:J)</f>
        <v>0</v>
      </c>
      <c r="Q8" s="36">
        <f>IFERROR((N8-M8)/M8/2+1,0)</f>
        <v>1.1666666666666667</v>
      </c>
      <c r="R8" s="35">
        <f>N8*Q8</f>
        <v>4.666666666666667</v>
      </c>
      <c r="S8" s="35">
        <f t="shared" si="1"/>
        <v>5.4444444444444455</v>
      </c>
      <c r="T8" s="35">
        <f t="shared" si="1"/>
        <v>6.3518518518518539</v>
      </c>
      <c r="U8" s="35">
        <f t="shared" si="1"/>
        <v>7.4104938271604963</v>
      </c>
      <c r="V8" s="35">
        <f t="shared" si="1"/>
        <v>8.6455761316872461</v>
      </c>
      <c r="W8" s="35">
        <f t="shared" si="1"/>
        <v>10.086505486968454</v>
      </c>
      <c r="X8" s="35">
        <f t="shared" si="1"/>
        <v>11.76758973479653</v>
      </c>
      <c r="Y8" s="17"/>
      <c r="Z8" s="17">
        <f>F8/$F$67</f>
        <v>3.9377895433487756E-2</v>
      </c>
      <c r="AA8" s="17">
        <f>H8/$H$67</f>
        <v>6.2247121070650485E-4</v>
      </c>
      <c r="AB8" s="35">
        <f>_xlfn.RANK.AVG(F8,$F$7:$F$66,1)</f>
        <v>50.5</v>
      </c>
      <c r="AC8" s="35">
        <f>_xlfn.RANK.AVG(H8,$H$7:$H$66,1)</f>
        <v>21</v>
      </c>
      <c r="AD8" s="35">
        <f t="shared" ref="AD8:AD66" si="2">_xlfn.RANK.AVG(Q8,$Q$7:$Q$66,1)</f>
        <v>38.5</v>
      </c>
      <c r="AE8" s="35">
        <f t="shared" ref="AE8:AE66" si="3">AB8+(AC8*2)+(AD8)</f>
        <v>131</v>
      </c>
      <c r="AF8" s="35">
        <f t="shared" ref="AF8:AF66" si="4">_xlfn.RANK.AVG(AE8,$AE$7:$AE$66,0)</f>
        <v>27</v>
      </c>
    </row>
    <row r="9" spans="1:32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04-04-2020'!$L:$L,$E9,'Raw 04-04-2020'!I:I)</f>
        <v>0</v>
      </c>
      <c r="P9" s="16">
        <f>SUMIF('Raw 04-04-2020'!$L:$L,$E9,'Raw 04-04-2020'!J:J)</f>
        <v>0</v>
      </c>
      <c r="Q9" s="36">
        <f>IFERROR((N9-M9)/M9/2+1,0)</f>
        <v>1</v>
      </c>
      <c r="R9" s="35">
        <f>N9*Q9</f>
        <v>4</v>
      </c>
      <c r="S9" s="35">
        <f t="shared" si="1"/>
        <v>4</v>
      </c>
      <c r="T9" s="35">
        <f t="shared" si="1"/>
        <v>4</v>
      </c>
      <c r="U9" s="35">
        <f t="shared" si="1"/>
        <v>4</v>
      </c>
      <c r="V9" s="35">
        <f t="shared" si="1"/>
        <v>4</v>
      </c>
      <c r="W9" s="35">
        <f t="shared" si="1"/>
        <v>4</v>
      </c>
      <c r="X9" s="35">
        <f t="shared" si="1"/>
        <v>4</v>
      </c>
      <c r="Y9" s="17"/>
      <c r="Z9" s="17">
        <f>F9/$F$67</f>
        <v>0</v>
      </c>
      <c r="AA9" s="17">
        <f>H9/$H$67</f>
        <v>3.1123560535325243E-4</v>
      </c>
      <c r="AB9" s="35">
        <f>_xlfn.RANK.AVG(F9,$F$7:$F$66,1)</f>
        <v>6.5</v>
      </c>
      <c r="AC9" s="35">
        <f>_xlfn.RANK.AVG(H9,$H$7:$H$66,1)</f>
        <v>16.5</v>
      </c>
      <c r="AD9" s="35">
        <f t="shared" si="2"/>
        <v>10</v>
      </c>
      <c r="AE9" s="35">
        <f t="shared" si="3"/>
        <v>49.5</v>
      </c>
      <c r="AF9" s="35">
        <f t="shared" si="4"/>
        <v>54</v>
      </c>
    </row>
    <row r="10" spans="1:32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04-04-2020'!$L:$L,$E10,'Raw 04-04-2020'!I:I)</f>
        <v>0</v>
      </c>
      <c r="P10" s="16">
        <f>SUMIF('Raw 04-04-2020'!$L:$L,$E10,'Raw 04-04-2020'!J:J)</f>
        <v>0</v>
      </c>
      <c r="Q10" s="36">
        <f>IFERROR((N10-M10)/M10/2+1,0)</f>
        <v>1.5</v>
      </c>
      <c r="R10" s="35">
        <f>N10*Q10</f>
        <v>3</v>
      </c>
      <c r="S10" s="35">
        <f t="shared" si="1"/>
        <v>4.5</v>
      </c>
      <c r="T10" s="35">
        <f t="shared" si="1"/>
        <v>6.75</v>
      </c>
      <c r="U10" s="35">
        <f t="shared" si="1"/>
        <v>10.125</v>
      </c>
      <c r="V10" s="35">
        <f t="shared" si="1"/>
        <v>15.1875</v>
      </c>
      <c r="W10" s="35">
        <f t="shared" si="1"/>
        <v>22.78125</v>
      </c>
      <c r="X10" s="35">
        <f t="shared" si="1"/>
        <v>34.171875</v>
      </c>
      <c r="Y10" s="17"/>
      <c r="Z10" s="17">
        <f>F10/$F$67</f>
        <v>0</v>
      </c>
      <c r="AA10" s="17">
        <f>H10/$H$67</f>
        <v>0</v>
      </c>
      <c r="AB10" s="35">
        <f>_xlfn.RANK.AVG(F10,$F$7:$F$66,1)</f>
        <v>6.5</v>
      </c>
      <c r="AC10" s="35">
        <f>_xlfn.RANK.AVG(H10,$H$7:$H$66,1)</f>
        <v>7</v>
      </c>
      <c r="AD10" s="35">
        <f t="shared" si="2"/>
        <v>59</v>
      </c>
      <c r="AE10" s="35">
        <f t="shared" si="3"/>
        <v>79.5</v>
      </c>
      <c r="AF10" s="35">
        <f t="shared" si="4"/>
        <v>48</v>
      </c>
    </row>
    <row r="11" spans="1:32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04-04-2020'!$L:$L,$E11,'Raw 04-04-2020'!I:I)</f>
        <v>2</v>
      </c>
      <c r="P11" s="16">
        <f>SUMIF('Raw 04-04-2020'!$L:$L,$E11,'Raw 04-04-2020'!J:J)</f>
        <v>0</v>
      </c>
      <c r="Q11" s="36">
        <f>IFERROR((N11-M11)/M11/2+1,0)</f>
        <v>1.1572164948453607</v>
      </c>
      <c r="R11" s="35">
        <f>N11*Q11</f>
        <v>295.09020618556696</v>
      </c>
      <c r="S11" s="35">
        <f t="shared" si="1"/>
        <v>341.48325406525657</v>
      </c>
      <c r="T11" s="35">
        <f t="shared" si="1"/>
        <v>395.17005431778398</v>
      </c>
      <c r="U11" s="35">
        <f t="shared" si="1"/>
        <v>457.29730512547678</v>
      </c>
      <c r="V11" s="35">
        <f t="shared" si="1"/>
        <v>529.19198453953368</v>
      </c>
      <c r="W11" s="35">
        <f t="shared" si="1"/>
        <v>612.38969344909947</v>
      </c>
      <c r="X11" s="35">
        <f t="shared" si="1"/>
        <v>708.66745453259182</v>
      </c>
      <c r="Y11" s="17"/>
      <c r="Z11" s="17">
        <f>F11/$F$67</f>
        <v>1.1912640635340834E-2</v>
      </c>
      <c r="AA11" s="17">
        <f>H11/$H$67</f>
        <v>1.4316837846249611E-2</v>
      </c>
      <c r="AB11" s="35">
        <f>_xlfn.RANK.AVG(F11,$F$7:$F$66,1)</f>
        <v>25</v>
      </c>
      <c r="AC11" s="35">
        <f>_xlfn.RANK.AVG(H11,$H$7:$H$66,1)</f>
        <v>46</v>
      </c>
      <c r="AD11" s="35">
        <f t="shared" si="2"/>
        <v>33</v>
      </c>
      <c r="AE11" s="35">
        <f t="shared" si="3"/>
        <v>150</v>
      </c>
      <c r="AF11" s="35">
        <f t="shared" si="4"/>
        <v>19.5</v>
      </c>
    </row>
    <row r="12" spans="1:32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04-04-2020'!$L:$L,$E12,'Raw 04-04-2020'!I:I)</f>
        <v>9</v>
      </c>
      <c r="P12" s="16">
        <f>SUMIF('Raw 04-04-2020'!$L:$L,$E12,'Raw 04-04-2020'!J:J)</f>
        <v>0</v>
      </c>
      <c r="Q12" s="36">
        <f>IFERROR((N12-M12)/M12/2+1,0)</f>
        <v>1.2467248908296944</v>
      </c>
      <c r="R12" s="35">
        <f>N12*Q12</f>
        <v>426.37991266375548</v>
      </c>
      <c r="S12" s="35">
        <f t="shared" si="1"/>
        <v>531.57845006769514</v>
      </c>
      <c r="T12" s="35">
        <f t="shared" si="1"/>
        <v>662.73208512806536</v>
      </c>
      <c r="U12" s="35">
        <f t="shared" si="1"/>
        <v>826.24458648062307</v>
      </c>
      <c r="V12" s="35">
        <f t="shared" si="1"/>
        <v>1030.0996918786807</v>
      </c>
      <c r="W12" s="35">
        <f t="shared" si="1"/>
        <v>1284.2509259011499</v>
      </c>
      <c r="X12" s="35">
        <f t="shared" si="1"/>
        <v>1601.1075953920451</v>
      </c>
      <c r="Y12" s="17"/>
      <c r="Z12" s="17">
        <f>F12/$F$67</f>
        <v>1.3567174056915949E-2</v>
      </c>
      <c r="AA12" s="17">
        <f>H12/$H$67</f>
        <v>2.1475256769374416E-2</v>
      </c>
      <c r="AB12" s="35">
        <f>_xlfn.RANK.AVG(F12,$F$7:$F$66,1)</f>
        <v>30</v>
      </c>
      <c r="AC12" s="35">
        <f>_xlfn.RANK.AVG(H12,$H$7:$H$66,1)</f>
        <v>50</v>
      </c>
      <c r="AD12" s="35">
        <f t="shared" si="2"/>
        <v>52</v>
      </c>
      <c r="AE12" s="35">
        <f t="shared" si="3"/>
        <v>182</v>
      </c>
      <c r="AF12" s="35">
        <f t="shared" si="4"/>
        <v>6.5</v>
      </c>
    </row>
    <row r="13" spans="1:32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04-04-2020'!$L:$L,$E13,'Raw 04-04-2020'!I:I)</f>
        <v>5</v>
      </c>
      <c r="P13" s="16">
        <f>SUMIF('Raw 04-04-2020'!$L:$L,$E13,'Raw 04-04-2020'!J:J)</f>
        <v>0</v>
      </c>
      <c r="Q13" s="36">
        <f>IFERROR((N13-M13)/M13/2+1,0)</f>
        <v>1.1587301587301586</v>
      </c>
      <c r="R13" s="35">
        <f>N13*Q13</f>
        <v>96.174603174603163</v>
      </c>
      <c r="S13" s="35">
        <f t="shared" si="1"/>
        <v>111.44041320231794</v>
      </c>
      <c r="T13" s="35">
        <f t="shared" si="1"/>
        <v>129.12936767887632</v>
      </c>
      <c r="U13" s="35">
        <f t="shared" si="1"/>
        <v>149.62609270726938</v>
      </c>
      <c r="V13" s="35">
        <f t="shared" si="1"/>
        <v>173.37626615286769</v>
      </c>
      <c r="W13" s="35">
        <f t="shared" si="1"/>
        <v>200.89630839935461</v>
      </c>
      <c r="X13" s="35">
        <f t="shared" si="1"/>
        <v>232.78461131988706</v>
      </c>
      <c r="Y13" s="17"/>
      <c r="Z13" s="17">
        <f>F13/$F$67</f>
        <v>1.6876240900066182E-2</v>
      </c>
      <c r="AA13" s="17">
        <f>H13/$H$67</f>
        <v>1.2449424214130097E-3</v>
      </c>
      <c r="AB13" s="35">
        <f>_xlfn.RANK.AVG(F13,$F$7:$F$66,1)</f>
        <v>34.5</v>
      </c>
      <c r="AC13" s="35">
        <f>_xlfn.RANK.AVG(H13,$H$7:$H$66,1)</f>
        <v>25</v>
      </c>
      <c r="AD13" s="35">
        <f t="shared" si="2"/>
        <v>35</v>
      </c>
      <c r="AE13" s="35">
        <f t="shared" si="3"/>
        <v>119.5</v>
      </c>
      <c r="AF13" s="35">
        <f t="shared" si="4"/>
        <v>32</v>
      </c>
    </row>
    <row r="14" spans="1:32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04-04-2020'!$L:$L,$E14,'Raw 04-04-2020'!I:I)</f>
        <v>0</v>
      </c>
      <c r="P14" s="16">
        <f>SUMIF('Raw 04-04-2020'!$L:$L,$E14,'Raw 04-04-2020'!J:J)</f>
        <v>0</v>
      </c>
      <c r="Q14" s="36">
        <f>IFERROR((N14-M14)/M14/2+1,0)</f>
        <v>0</v>
      </c>
      <c r="R14" s="35">
        <f>N14*Q14</f>
        <v>0</v>
      </c>
      <c r="S14" s="35">
        <f t="shared" si="1"/>
        <v>0</v>
      </c>
      <c r="T14" s="35">
        <f t="shared" si="1"/>
        <v>0</v>
      </c>
      <c r="U14" s="35">
        <f t="shared" si="1"/>
        <v>0</v>
      </c>
      <c r="V14" s="35">
        <f t="shared" si="1"/>
        <v>0</v>
      </c>
      <c r="W14" s="35">
        <f t="shared" si="1"/>
        <v>0</v>
      </c>
      <c r="X14" s="35">
        <f t="shared" si="1"/>
        <v>0</v>
      </c>
      <c r="Y14" s="17"/>
      <c r="Z14" s="17">
        <f>F14/$F$67</f>
        <v>2.2501654533421574E-2</v>
      </c>
      <c r="AA14" s="17">
        <f>H14/$H$67</f>
        <v>4.1705571117335825E-2</v>
      </c>
      <c r="AB14" s="35">
        <f>_xlfn.RANK.AVG(F14,$F$7:$F$66,1)</f>
        <v>41</v>
      </c>
      <c r="AC14" s="35">
        <f>_xlfn.RANK.AVG(H14,$H$7:$H$66,1)</f>
        <v>55</v>
      </c>
      <c r="AD14" s="35">
        <f t="shared" si="2"/>
        <v>4</v>
      </c>
      <c r="AE14" s="35">
        <f t="shared" si="3"/>
        <v>155</v>
      </c>
      <c r="AF14" s="35">
        <f t="shared" si="4"/>
        <v>16</v>
      </c>
    </row>
    <row r="15" spans="1:32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04-04-2020'!$L:$L,$E15,'Raw 04-04-2020'!I:I)</f>
        <v>1</v>
      </c>
      <c r="P15" s="16">
        <f>SUMIF('Raw 04-04-2020'!$L:$L,$E15,'Raw 04-04-2020'!J:J)</f>
        <v>0</v>
      </c>
      <c r="Q15" s="36">
        <f>IFERROR((N15-M15)/M15/2+1,0)</f>
        <v>1.0634920634920635</v>
      </c>
      <c r="R15" s="35">
        <f>N15*Q15</f>
        <v>75.507936507936506</v>
      </c>
      <c r="S15" s="35">
        <f t="shared" si="1"/>
        <v>80.302091206853106</v>
      </c>
      <c r="T15" s="35">
        <f t="shared" si="1"/>
        <v>85.400636680304103</v>
      </c>
      <c r="U15" s="35">
        <f t="shared" si="1"/>
        <v>90.822899326672612</v>
      </c>
      <c r="V15" s="35">
        <f t="shared" si="1"/>
        <v>96.589432617255</v>
      </c>
      <c r="W15" s="35">
        <f t="shared" si="1"/>
        <v>102.72209500565214</v>
      </c>
      <c r="X15" s="35">
        <f t="shared" si="1"/>
        <v>109.24413278378879</v>
      </c>
      <c r="Y15" s="17"/>
      <c r="Z15" s="17">
        <f>F15/$F$67</f>
        <v>3.3752481800132364E-2</v>
      </c>
      <c r="AA15" s="17">
        <f>H15/$H$67</f>
        <v>4.3572984749455342E-3</v>
      </c>
      <c r="AB15" s="35">
        <f>_xlfn.RANK.AVG(F15,$F$7:$F$66,1)</f>
        <v>48</v>
      </c>
      <c r="AC15" s="35">
        <f>_xlfn.RANK.AVG(H15,$H$7:$H$66,1)</f>
        <v>36</v>
      </c>
      <c r="AD15" s="35">
        <f t="shared" si="2"/>
        <v>15</v>
      </c>
      <c r="AE15" s="35">
        <f t="shared" si="3"/>
        <v>135</v>
      </c>
      <c r="AF15" s="35">
        <f t="shared" si="4"/>
        <v>23</v>
      </c>
    </row>
    <row r="16" spans="1:32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04-04-2020'!$L:$L,$E16,'Raw 04-04-2020'!I:I)</f>
        <v>0</v>
      </c>
      <c r="P16" s="16">
        <f>SUMIF('Raw 04-04-2020'!$L:$L,$E16,'Raw 04-04-2020'!J:J)</f>
        <v>0</v>
      </c>
      <c r="Q16" s="36">
        <f>IFERROR((N16-M16)/M16/2+1,0)</f>
        <v>1.0874999999999999</v>
      </c>
      <c r="R16" s="35">
        <f>N16*Q16</f>
        <v>51.112499999999997</v>
      </c>
      <c r="S16" s="35">
        <f t="shared" si="1"/>
        <v>55.58484374999999</v>
      </c>
      <c r="T16" s="35">
        <f t="shared" si="1"/>
        <v>60.448517578124985</v>
      </c>
      <c r="U16" s="35">
        <f t="shared" si="1"/>
        <v>65.737762866210915</v>
      </c>
      <c r="V16" s="35">
        <f t="shared" si="1"/>
        <v>71.489817117004364</v>
      </c>
      <c r="W16" s="35">
        <f t="shared" si="1"/>
        <v>77.745176114742236</v>
      </c>
      <c r="X16" s="35">
        <f t="shared" si="1"/>
        <v>84.547879024782176</v>
      </c>
      <c r="Y16" s="17"/>
      <c r="Z16" s="17">
        <f>F16/$F$67</f>
        <v>3.9708802117802783E-2</v>
      </c>
      <c r="AA16" s="17">
        <f>H16/$H$67</f>
        <v>1.8674136321195146E-3</v>
      </c>
      <c r="AB16" s="35">
        <f>_xlfn.RANK.AVG(F16,$F$7:$F$66,1)</f>
        <v>52</v>
      </c>
      <c r="AC16" s="35">
        <f>_xlfn.RANK.AVG(H16,$H$7:$H$66,1)</f>
        <v>28.5</v>
      </c>
      <c r="AD16" s="35">
        <f t="shared" si="2"/>
        <v>19</v>
      </c>
      <c r="AE16" s="35">
        <f t="shared" si="3"/>
        <v>128</v>
      </c>
      <c r="AF16" s="35">
        <f t="shared" si="4"/>
        <v>28.5</v>
      </c>
    </row>
    <row r="17" spans="1:32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04-04-2020'!$L:$L,$E17,'Raw 04-04-2020'!I:I)</f>
        <v>1</v>
      </c>
      <c r="P17" s="16">
        <f>SUMIF('Raw 04-04-2020'!$L:$L,$E17,'Raw 04-04-2020'!J:J)</f>
        <v>0</v>
      </c>
      <c r="Q17" s="36">
        <f>IFERROR((N17-M17)/M17/2+1,0)</f>
        <v>0.967741935483871</v>
      </c>
      <c r="R17" s="35">
        <f>N17*Q17</f>
        <v>28.06451612903226</v>
      </c>
      <c r="S17" s="35">
        <f t="shared" ref="S17:X26" si="6">R17*$Q17</f>
        <v>27.159209157127993</v>
      </c>
      <c r="T17" s="35">
        <f t="shared" si="6"/>
        <v>26.283105635930315</v>
      </c>
      <c r="U17" s="35">
        <f t="shared" si="6"/>
        <v>25.435263518642241</v>
      </c>
      <c r="V17" s="35">
        <f t="shared" si="6"/>
        <v>24.614771147073139</v>
      </c>
      <c r="W17" s="35">
        <f t="shared" si="6"/>
        <v>23.820746271361102</v>
      </c>
      <c r="X17" s="35">
        <f t="shared" si="6"/>
        <v>23.052335101317198</v>
      </c>
      <c r="Y17" s="17"/>
      <c r="Z17" s="17">
        <f>F17/$F$67</f>
        <v>4.367968232958306E-2</v>
      </c>
      <c r="AA17" s="17">
        <f>H17/$H$67</f>
        <v>1.8674136321195146E-3</v>
      </c>
      <c r="AB17" s="35">
        <f>_xlfn.RANK.AVG(F17,$F$7:$F$66,1)</f>
        <v>56</v>
      </c>
      <c r="AC17" s="35">
        <f>_xlfn.RANK.AVG(H17,$H$7:$H$66,1)</f>
        <v>28.5</v>
      </c>
      <c r="AD17" s="35">
        <f t="shared" si="2"/>
        <v>8</v>
      </c>
      <c r="AE17" s="35">
        <f t="shared" si="3"/>
        <v>121</v>
      </c>
      <c r="AF17" s="35">
        <f t="shared" si="4"/>
        <v>30</v>
      </c>
    </row>
    <row r="18" spans="1:32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04-04-2020'!$L:$L,$E18,'Raw 04-04-2020'!I:I)</f>
        <v>25</v>
      </c>
      <c r="P18" s="16">
        <f>SUMIF('Raw 04-04-2020'!$L:$L,$E18,'Raw 04-04-2020'!J:J)</f>
        <v>0</v>
      </c>
      <c r="Q18" s="36">
        <f>IFERROR((N18-M18)/M18/2+1,0)</f>
        <v>1.1391257995735609</v>
      </c>
      <c r="R18" s="35">
        <f>N18*Q18</f>
        <v>1365.8118336886994</v>
      </c>
      <c r="S18" s="35">
        <f t="shared" si="6"/>
        <v>1555.831497117671</v>
      </c>
      <c r="T18" s="35">
        <f t="shared" si="6"/>
        <v>1772.2877981558972</v>
      </c>
      <c r="U18" s="35">
        <f t="shared" si="6"/>
        <v>2018.8587551488022</v>
      </c>
      <c r="V18" s="35">
        <f t="shared" si="6"/>
        <v>2299.7340936849632</v>
      </c>
      <c r="W18" s="35">
        <f t="shared" si="6"/>
        <v>2619.686438275462</v>
      </c>
      <c r="X18" s="35">
        <f t="shared" si="6"/>
        <v>2984.1524086325494</v>
      </c>
      <c r="Y18" s="17"/>
      <c r="Z18" s="17">
        <f>F18/$F$67</f>
        <v>1.9854401058901389E-3</v>
      </c>
      <c r="AA18" s="17">
        <f>H18/$H$67</f>
        <v>4.0149393090569564E-2</v>
      </c>
      <c r="AB18" s="35">
        <f>_xlfn.RANK.AVG(F18,$F$7:$F$66,1)</f>
        <v>14</v>
      </c>
      <c r="AC18" s="35">
        <f>_xlfn.RANK.AVG(H18,$H$7:$H$66,1)</f>
        <v>54</v>
      </c>
      <c r="AD18" s="35">
        <f t="shared" si="2"/>
        <v>32</v>
      </c>
      <c r="AE18" s="35">
        <f t="shared" si="3"/>
        <v>154</v>
      </c>
      <c r="AF18" s="35">
        <f t="shared" si="4"/>
        <v>17</v>
      </c>
    </row>
    <row r="19" spans="1:32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04-04-2020'!$L:$L,$E19,'Raw 04-04-2020'!I:I)</f>
        <v>0</v>
      </c>
      <c r="P19" s="16">
        <f>SUMIF('Raw 04-04-2020'!$L:$L,$E19,'Raw 04-04-2020'!J:J)</f>
        <v>0</v>
      </c>
      <c r="Q19" s="36">
        <f>IFERROR((N19-M19)/M19/2+1,0)</f>
        <v>0</v>
      </c>
      <c r="R19" s="35">
        <f>N19*Q19</f>
        <v>0</v>
      </c>
      <c r="S19" s="35">
        <f t="shared" si="6"/>
        <v>0</v>
      </c>
      <c r="T19" s="35">
        <f t="shared" si="6"/>
        <v>0</v>
      </c>
      <c r="U19" s="35">
        <f t="shared" si="6"/>
        <v>0</v>
      </c>
      <c r="V19" s="35">
        <f t="shared" si="6"/>
        <v>0</v>
      </c>
      <c r="W19" s="35">
        <f t="shared" si="6"/>
        <v>0</v>
      </c>
      <c r="X19" s="35">
        <f t="shared" si="6"/>
        <v>0</v>
      </c>
      <c r="Y19" s="17"/>
      <c r="Z19" s="17">
        <f>F19/$F$67</f>
        <v>2.6472534745201853E-3</v>
      </c>
      <c r="AA19" s="17">
        <f>H19/$H$67</f>
        <v>0</v>
      </c>
      <c r="AB19" s="35">
        <f>_xlfn.RANK.AVG(F19,$F$7:$F$66,1)</f>
        <v>15</v>
      </c>
      <c r="AC19" s="35">
        <f>_xlfn.RANK.AVG(H19,$H$7:$H$66,1)</f>
        <v>7</v>
      </c>
      <c r="AD19" s="35">
        <f t="shared" si="2"/>
        <v>4</v>
      </c>
      <c r="AE19" s="35">
        <f t="shared" si="3"/>
        <v>33</v>
      </c>
      <c r="AF19" s="35">
        <f t="shared" si="4"/>
        <v>59</v>
      </c>
    </row>
    <row r="20" spans="1:32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04-04-2020'!$L:$L,$E20,'Raw 04-04-2020'!I:I)</f>
        <v>0</v>
      </c>
      <c r="P20" s="16">
        <f>SUMIF('Raw 04-04-2020'!$L:$L,$E20,'Raw 04-04-2020'!J:J)</f>
        <v>0</v>
      </c>
      <c r="Q20" s="36">
        <f>IFERROR((N20-M20)/M20/2+1,0)</f>
        <v>0</v>
      </c>
      <c r="R20" s="35">
        <f>N20*Q20</f>
        <v>0</v>
      </c>
      <c r="S20" s="35">
        <f t="shared" si="6"/>
        <v>0</v>
      </c>
      <c r="T20" s="35">
        <f t="shared" si="6"/>
        <v>0</v>
      </c>
      <c r="U20" s="35">
        <f t="shared" si="6"/>
        <v>0</v>
      </c>
      <c r="V20" s="35">
        <f t="shared" si="6"/>
        <v>0</v>
      </c>
      <c r="W20" s="35">
        <f t="shared" si="6"/>
        <v>0</v>
      </c>
      <c r="X20" s="35">
        <f t="shared" si="6"/>
        <v>0</v>
      </c>
      <c r="Y20" s="17"/>
      <c r="Z20" s="17">
        <f>F20/$F$67</f>
        <v>9.9272005294506957E-3</v>
      </c>
      <c r="AA20" s="17">
        <f>H20/$H$67</f>
        <v>0</v>
      </c>
      <c r="AB20" s="35">
        <f>_xlfn.RANK.AVG(F20,$F$7:$F$66,1)</f>
        <v>24</v>
      </c>
      <c r="AC20" s="35">
        <f>_xlfn.RANK.AVG(H20,$H$7:$H$66,1)</f>
        <v>7</v>
      </c>
      <c r="AD20" s="35">
        <f t="shared" si="2"/>
        <v>4</v>
      </c>
      <c r="AE20" s="35">
        <f t="shared" si="3"/>
        <v>42</v>
      </c>
      <c r="AF20" s="35">
        <f t="shared" si="4"/>
        <v>57</v>
      </c>
    </row>
    <row r="21" spans="1:32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04-04-2020'!$L:$L,$E21,'Raw 04-04-2020'!I:I)</f>
        <v>17</v>
      </c>
      <c r="P21" s="16">
        <f>SUMIF('Raw 04-04-2020'!$L:$L,$E21,'Raw 04-04-2020'!J:J)</f>
        <v>0</v>
      </c>
      <c r="Q21" s="36">
        <f>IFERROR((N21-M21)/M21/2+1,0)</f>
        <v>1.1859070464767616</v>
      </c>
      <c r="R21" s="35">
        <f>N21*Q21</f>
        <v>1085.1049475262369</v>
      </c>
      <c r="S21" s="35">
        <f t="shared" si="6"/>
        <v>1286.8336034381609</v>
      </c>
      <c r="T21" s="35">
        <f t="shared" si="6"/>
        <v>1526.0650379603978</v>
      </c>
      <c r="U21" s="35">
        <f t="shared" si="6"/>
        <v>1809.7712818990624</v>
      </c>
      <c r="V21" s="35">
        <f t="shared" si="6"/>
        <v>2146.2205157153799</v>
      </c>
      <c r="W21" s="35">
        <f t="shared" si="6"/>
        <v>2545.2180328798581</v>
      </c>
      <c r="X21" s="35">
        <f t="shared" si="6"/>
        <v>3018.3920000119456</v>
      </c>
      <c r="Y21" s="17"/>
      <c r="Z21" s="17">
        <f>F21/$F$67</f>
        <v>4.070152217074785E-2</v>
      </c>
      <c r="AA21" s="17">
        <f>H21/$H$67</f>
        <v>2.2720199190787427E-2</v>
      </c>
      <c r="AB21" s="35">
        <f>_xlfn.RANK.AVG(F21,$F$7:$F$66,1)</f>
        <v>54</v>
      </c>
      <c r="AC21" s="35">
        <f>_xlfn.RANK.AVG(H21,$H$7:$H$66,1)</f>
        <v>53</v>
      </c>
      <c r="AD21" s="35">
        <f t="shared" si="2"/>
        <v>42</v>
      </c>
      <c r="AE21" s="35">
        <f t="shared" si="3"/>
        <v>202</v>
      </c>
      <c r="AF21" s="35">
        <f t="shared" si="4"/>
        <v>3.5</v>
      </c>
    </row>
    <row r="22" spans="1:32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04-04-2020'!$L:$L,$E22,'Raw 04-04-2020'!I:I)</f>
        <v>8</v>
      </c>
      <c r="P22" s="16">
        <f>SUMIF('Raw 04-04-2020'!$L:$L,$E22,'Raw 04-04-2020'!J:J)</f>
        <v>0</v>
      </c>
      <c r="Q22" s="36">
        <f>IFERROR((N22-M22)/M22/2+1,0)</f>
        <v>1.2230273752012883</v>
      </c>
      <c r="R22" s="35">
        <f>N22*Q22</f>
        <v>1098.278582930757</v>
      </c>
      <c r="S22" s="35">
        <f t="shared" si="6"/>
        <v>1343.2247725215943</v>
      </c>
      <c r="T22" s="35">
        <f t="shared" si="6"/>
        <v>1642.8006678424331</v>
      </c>
      <c r="U22" s="35">
        <f t="shared" si="6"/>
        <v>2009.1901887702545</v>
      </c>
      <c r="V22" s="35">
        <f t="shared" si="6"/>
        <v>2457.2946028518654</v>
      </c>
      <c r="W22" s="35">
        <f t="shared" si="6"/>
        <v>3005.3385682222092</v>
      </c>
      <c r="X22" s="35">
        <f t="shared" si="6"/>
        <v>3675.6113406840068</v>
      </c>
      <c r="Y22" s="17"/>
      <c r="Z22" s="17">
        <f>F22/$F$67</f>
        <v>4.070152217074785E-2</v>
      </c>
      <c r="AA22" s="17">
        <f>H22/$H$67</f>
        <v>1.9919078742608155E-2</v>
      </c>
      <c r="AB22" s="35">
        <f>_xlfn.RANK.AVG(F22,$F$7:$F$66,1)</f>
        <v>54</v>
      </c>
      <c r="AC22" s="35">
        <f>_xlfn.RANK.AVG(H22,$H$7:$H$66,1)</f>
        <v>49</v>
      </c>
      <c r="AD22" s="35">
        <f t="shared" si="2"/>
        <v>47</v>
      </c>
      <c r="AE22" s="35">
        <f t="shared" si="3"/>
        <v>199</v>
      </c>
      <c r="AF22" s="35">
        <f t="shared" si="4"/>
        <v>5</v>
      </c>
    </row>
    <row r="23" spans="1:32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04-04-2020'!$L:$L,$E23,'Raw 04-04-2020'!I:I)</f>
        <v>38</v>
      </c>
      <c r="P23" s="16">
        <f>SUMIF('Raw 04-04-2020'!$L:$L,$E23,'Raw 04-04-2020'!J:J)</f>
        <v>0</v>
      </c>
      <c r="Q23" s="36">
        <f>IFERROR((N23-M23)/M23/2+1,0)</f>
        <v>1.1598930481283423</v>
      </c>
      <c r="R23" s="35">
        <f>N23*Q23</f>
        <v>2862.6160427807486</v>
      </c>
      <c r="S23" s="35">
        <f t="shared" si="6"/>
        <v>3320.3284474820553</v>
      </c>
      <c r="T23" s="35">
        <f t="shared" si="6"/>
        <v>3851.2258837372074</v>
      </c>
      <c r="U23" s="35">
        <f t="shared" si="6"/>
        <v>4467.0101293187181</v>
      </c>
      <c r="V23" s="35">
        <f t="shared" si="6"/>
        <v>5181.253994915668</v>
      </c>
      <c r="W23" s="35">
        <f t="shared" si="6"/>
        <v>6009.7004892898849</v>
      </c>
      <c r="X23" s="35">
        <f t="shared" si="6"/>
        <v>6970.6098188608348</v>
      </c>
      <c r="Y23" s="17"/>
      <c r="Z23" s="17">
        <f>F23/$F$67</f>
        <v>4.070152217074785E-2</v>
      </c>
      <c r="AA23" s="17">
        <f>H23/$H$67</f>
        <v>9.4615624027388739E-2</v>
      </c>
      <c r="AB23" s="35">
        <f>_xlfn.RANK.AVG(F23,$F$7:$F$66,1)</f>
        <v>54</v>
      </c>
      <c r="AC23" s="35">
        <f>_xlfn.RANK.AVG(H23,$H$7:$H$66,1)</f>
        <v>59</v>
      </c>
      <c r="AD23" s="35">
        <f t="shared" si="2"/>
        <v>36</v>
      </c>
      <c r="AE23" s="35">
        <f t="shared" si="3"/>
        <v>208</v>
      </c>
      <c r="AF23" s="35">
        <f t="shared" si="4"/>
        <v>2</v>
      </c>
    </row>
    <row r="24" spans="1:32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04-04-2020'!$L:$L,$E24,'Raw 04-04-2020'!I:I)</f>
        <v>1</v>
      </c>
      <c r="P24" s="16">
        <f>SUMIF('Raw 04-04-2020'!$L:$L,$E24,'Raw 04-04-2020'!J:J)</f>
        <v>0</v>
      </c>
      <c r="Q24" s="36">
        <f>IFERROR((N24-M24)/M24/2+1,0)</f>
        <v>1.0454545454545454</v>
      </c>
      <c r="R24" s="35">
        <f>N24*Q24</f>
        <v>25.09090909090909</v>
      </c>
      <c r="S24" s="35">
        <f t="shared" si="6"/>
        <v>26.231404958677683</v>
      </c>
      <c r="T24" s="35">
        <f t="shared" si="6"/>
        <v>27.423741547708484</v>
      </c>
      <c r="U24" s="35">
        <f t="shared" si="6"/>
        <v>28.670275254422506</v>
      </c>
      <c r="V24" s="35">
        <f t="shared" si="6"/>
        <v>29.973469584168981</v>
      </c>
      <c r="W24" s="35">
        <f t="shared" si="6"/>
        <v>31.335900019813025</v>
      </c>
      <c r="X24" s="35">
        <f t="shared" si="6"/>
        <v>32.760259111622709</v>
      </c>
      <c r="Y24" s="17"/>
      <c r="Z24" s="17">
        <f>F24/$F$67</f>
        <v>0</v>
      </c>
      <c r="AA24" s="17">
        <f>H24/$H$67</f>
        <v>6.2247121070650485E-4</v>
      </c>
      <c r="AB24" s="35">
        <f>_xlfn.RANK.AVG(F24,$F$7:$F$66,1)</f>
        <v>6.5</v>
      </c>
      <c r="AC24" s="35">
        <f>_xlfn.RANK.AVG(H24,$H$7:$H$66,1)</f>
        <v>21</v>
      </c>
      <c r="AD24" s="35">
        <f t="shared" si="2"/>
        <v>14</v>
      </c>
      <c r="AE24" s="35">
        <f t="shared" si="3"/>
        <v>62.5</v>
      </c>
      <c r="AF24" s="35">
        <f t="shared" si="4"/>
        <v>51</v>
      </c>
    </row>
    <row r="25" spans="1:32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04-04-2020'!$L:$L,$E25,'Raw 04-04-2020'!I:I)</f>
        <v>0</v>
      </c>
      <c r="P25" s="16">
        <f>SUMIF('Raw 04-04-2020'!$L:$L,$E25,'Raw 04-04-2020'!J:J)</f>
        <v>0</v>
      </c>
      <c r="Q25" s="36">
        <f>IFERROR((N25-M25)/M25/2+1,0)</f>
        <v>1</v>
      </c>
      <c r="R25" s="35">
        <f>N25*Q25</f>
        <v>3</v>
      </c>
      <c r="S25" s="35">
        <f t="shared" si="6"/>
        <v>3</v>
      </c>
      <c r="T25" s="35">
        <f t="shared" si="6"/>
        <v>3</v>
      </c>
      <c r="U25" s="35">
        <f t="shared" si="6"/>
        <v>3</v>
      </c>
      <c r="V25" s="35">
        <f t="shared" si="6"/>
        <v>3</v>
      </c>
      <c r="W25" s="35">
        <f t="shared" si="6"/>
        <v>3</v>
      </c>
      <c r="X25" s="35">
        <f t="shared" si="6"/>
        <v>3</v>
      </c>
      <c r="Y25" s="17"/>
      <c r="Z25" s="17">
        <f>F25/$F$67</f>
        <v>0</v>
      </c>
      <c r="AA25" s="17">
        <f>H25/$H$67</f>
        <v>3.1123560535325243E-4</v>
      </c>
      <c r="AB25" s="35">
        <f>_xlfn.RANK.AVG(F25,$F$7:$F$66,1)</f>
        <v>6.5</v>
      </c>
      <c r="AC25" s="35">
        <f>_xlfn.RANK.AVG(H25,$H$7:$H$66,1)</f>
        <v>16.5</v>
      </c>
      <c r="AD25" s="35">
        <f t="shared" si="2"/>
        <v>10</v>
      </c>
      <c r="AE25" s="35">
        <f t="shared" si="3"/>
        <v>49.5</v>
      </c>
      <c r="AF25" s="35">
        <f t="shared" si="4"/>
        <v>54</v>
      </c>
    </row>
    <row r="26" spans="1:32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04-04-2020'!$L:$L,$E26,'Raw 04-04-2020'!I:I)</f>
        <v>2</v>
      </c>
      <c r="P26" s="16">
        <f>SUMIF('Raw 04-04-2020'!$L:$L,$E26,'Raw 04-04-2020'!J:J)</f>
        <v>0</v>
      </c>
      <c r="Q26" s="36">
        <f>IFERROR((N26-M26)/M26/2+1,0)</f>
        <v>1.0941558441558441</v>
      </c>
      <c r="R26" s="35">
        <f>N26*Q26</f>
        <v>200.23051948051946</v>
      </c>
      <c r="S26" s="35">
        <f t="shared" si="6"/>
        <v>219.08339306797095</v>
      </c>
      <c r="T26" s="35">
        <f t="shared" si="6"/>
        <v>239.71137488281235</v>
      </c>
      <c r="U26" s="35">
        <f t="shared" si="6"/>
        <v>262.28160173866155</v>
      </c>
      <c r="V26" s="35">
        <f t="shared" si="6"/>
        <v>286.97694735691215</v>
      </c>
      <c r="W26" s="35">
        <f t="shared" si="6"/>
        <v>313.99750408856943</v>
      </c>
      <c r="X26" s="35">
        <f t="shared" si="6"/>
        <v>343.56220414885678</v>
      </c>
      <c r="Y26" s="17"/>
      <c r="Z26" s="17">
        <f>F26/$F$67</f>
        <v>0</v>
      </c>
      <c r="AA26" s="17">
        <f>H26/$H$67</f>
        <v>1.2138188608776844E-2</v>
      </c>
      <c r="AB26" s="35">
        <f>_xlfn.RANK.AVG(F26,$F$7:$F$66,1)</f>
        <v>6.5</v>
      </c>
      <c r="AC26" s="35">
        <f>_xlfn.RANK.AVG(H26,$H$7:$H$66,1)</f>
        <v>43</v>
      </c>
      <c r="AD26" s="35">
        <f t="shared" si="2"/>
        <v>21</v>
      </c>
      <c r="AE26" s="35">
        <f t="shared" si="3"/>
        <v>113.5</v>
      </c>
      <c r="AF26" s="35">
        <f t="shared" si="4"/>
        <v>36</v>
      </c>
    </row>
    <row r="27" spans="1:32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04-04-2020'!$L:$L,$E27,'Raw 04-04-2020'!I:I)</f>
        <v>2</v>
      </c>
      <c r="P27" s="16">
        <f>SUMIF('Raw 04-04-2020'!$L:$L,$E27,'Raw 04-04-2020'!J:J)</f>
        <v>0</v>
      </c>
      <c r="Q27" s="36">
        <f>IFERROR((N27-M27)/M27/2+1,0)</f>
        <v>1.1136363636363635</v>
      </c>
      <c r="R27" s="35">
        <f>N27*Q27</f>
        <v>90.204545454545453</v>
      </c>
      <c r="S27" s="35">
        <f t="shared" ref="S27:X36" si="7">R27*$Q27</f>
        <v>100.45506198347107</v>
      </c>
      <c r="T27" s="35">
        <f t="shared" si="7"/>
        <v>111.87040993613823</v>
      </c>
      <c r="U27" s="35">
        <f t="shared" si="7"/>
        <v>124.58295651979029</v>
      </c>
      <c r="V27" s="35">
        <f t="shared" si="7"/>
        <v>138.74011066976644</v>
      </c>
      <c r="W27" s="35">
        <f t="shared" si="7"/>
        <v>154.50603233678532</v>
      </c>
      <c r="X27" s="35">
        <f t="shared" si="7"/>
        <v>172.06353601142001</v>
      </c>
      <c r="Y27" s="17"/>
      <c r="Z27" s="17">
        <f>F27/$F$67</f>
        <v>0</v>
      </c>
      <c r="AA27" s="17">
        <f>H27/$H$67</f>
        <v>3.4235916588857764E-3</v>
      </c>
      <c r="AB27" s="35">
        <f>_xlfn.RANK.AVG(F27,$F$7:$F$66,1)</f>
        <v>6.5</v>
      </c>
      <c r="AC27" s="35">
        <f>_xlfn.RANK.AVG(H27,$H$7:$H$66,1)</f>
        <v>34</v>
      </c>
      <c r="AD27" s="35">
        <f t="shared" si="2"/>
        <v>26</v>
      </c>
      <c r="AE27" s="35">
        <f t="shared" si="3"/>
        <v>100.5</v>
      </c>
      <c r="AF27" s="35">
        <f t="shared" si="4"/>
        <v>44</v>
      </c>
    </row>
    <row r="28" spans="1:32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04-04-2020'!$L:$L,$E28,'Raw 04-04-2020'!I:I)</f>
        <v>3</v>
      </c>
      <c r="P28" s="16">
        <f>SUMIF('Raw 04-04-2020'!$L:$L,$E28,'Raw 04-04-2020'!J:J)</f>
        <v>0</v>
      </c>
      <c r="Q28" s="36">
        <f>IFERROR((N28-M28)/M28/2+1,0)</f>
        <v>1.0964912280701755</v>
      </c>
      <c r="R28" s="35">
        <f>N28*Q28</f>
        <v>74.561403508771932</v>
      </c>
      <c r="S28" s="35">
        <f t="shared" si="7"/>
        <v>81.75592489996923</v>
      </c>
      <c r="T28" s="35">
        <f t="shared" si="7"/>
        <v>89.644654495580298</v>
      </c>
      <c r="U28" s="35">
        <f t="shared" si="7"/>
        <v>98.294577297785423</v>
      </c>
      <c r="V28" s="35">
        <f t="shared" si="7"/>
        <v>107.77914177388753</v>
      </c>
      <c r="W28" s="35">
        <f t="shared" si="7"/>
        <v>118.17888352399949</v>
      </c>
      <c r="X28" s="35">
        <f t="shared" si="7"/>
        <v>129.58210912719244</v>
      </c>
      <c r="Y28" s="17"/>
      <c r="Z28" s="17">
        <f>F28/$F$67</f>
        <v>3.639973527465255E-3</v>
      </c>
      <c r="AA28" s="17">
        <f>H28/$H$67</f>
        <v>4.9797696856520388E-3</v>
      </c>
      <c r="AB28" s="35">
        <f>_xlfn.RANK.AVG(F28,$F$7:$F$66,1)</f>
        <v>16</v>
      </c>
      <c r="AC28" s="35">
        <f>_xlfn.RANK.AVG(H28,$H$7:$H$66,1)</f>
        <v>37</v>
      </c>
      <c r="AD28" s="35">
        <f t="shared" si="2"/>
        <v>23</v>
      </c>
      <c r="AE28" s="35">
        <f t="shared" si="3"/>
        <v>113</v>
      </c>
      <c r="AF28" s="35">
        <f t="shared" si="4"/>
        <v>37</v>
      </c>
    </row>
    <row r="29" spans="1:32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04-04-2020'!$L:$L,$E29,'Raw 04-04-2020'!I:I)</f>
        <v>0</v>
      </c>
      <c r="P29" s="16">
        <f>SUMIF('Raw 04-04-2020'!$L:$L,$E29,'Raw 04-04-2020'!J:J)</f>
        <v>0</v>
      </c>
      <c r="Q29" s="36">
        <f>IFERROR((N29-M29)/M29/2+1,0)</f>
        <v>1.1333333333333333</v>
      </c>
      <c r="R29" s="35">
        <f>N29*Q29</f>
        <v>21.533333333333331</v>
      </c>
      <c r="S29" s="35">
        <f t="shared" si="7"/>
        <v>24.40444444444444</v>
      </c>
      <c r="T29" s="35">
        <f t="shared" si="7"/>
        <v>27.658370370370363</v>
      </c>
      <c r="U29" s="35">
        <f t="shared" si="7"/>
        <v>31.346153086419744</v>
      </c>
      <c r="V29" s="35">
        <f t="shared" si="7"/>
        <v>35.525640164609044</v>
      </c>
      <c r="W29" s="35">
        <f t="shared" si="7"/>
        <v>40.262392186556916</v>
      </c>
      <c r="X29" s="35">
        <f t="shared" si="7"/>
        <v>45.630711144764504</v>
      </c>
      <c r="Y29" s="17"/>
      <c r="Z29" s="17">
        <f>F29/$F$67</f>
        <v>9.2653871608206484E-3</v>
      </c>
      <c r="AA29" s="17">
        <f>H29/$H$67</f>
        <v>2.4898848428260194E-3</v>
      </c>
      <c r="AB29" s="35">
        <f>_xlfn.RANK.AVG(F29,$F$7:$F$66,1)</f>
        <v>22.5</v>
      </c>
      <c r="AC29" s="35">
        <f>_xlfn.RANK.AVG(H29,$H$7:$H$66,1)</f>
        <v>30.5</v>
      </c>
      <c r="AD29" s="35">
        <f t="shared" si="2"/>
        <v>31</v>
      </c>
      <c r="AE29" s="35">
        <f t="shared" si="3"/>
        <v>114.5</v>
      </c>
      <c r="AF29" s="35">
        <f t="shared" si="4"/>
        <v>34</v>
      </c>
    </row>
    <row r="30" spans="1:32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04-04-2020'!$L:$L,$E30,'Raw 04-04-2020'!I:I)</f>
        <v>3</v>
      </c>
      <c r="P30" s="16">
        <f>SUMIF('Raw 04-04-2020'!$L:$L,$E30,'Raw 04-04-2020'!J:J)</f>
        <v>0</v>
      </c>
      <c r="Q30" s="36">
        <f>IFERROR((N30-M30)/M30/2+1,0)</f>
        <v>1.0984848484848484</v>
      </c>
      <c r="R30" s="35">
        <f>N30*Q30</f>
        <v>86.780303030303017</v>
      </c>
      <c r="S30" s="35">
        <f t="shared" si="7"/>
        <v>95.326848025711641</v>
      </c>
      <c r="T30" s="35">
        <f t="shared" si="7"/>
        <v>104.71509821006202</v>
      </c>
      <c r="U30" s="35">
        <f t="shared" si="7"/>
        <v>115.027948791356</v>
      </c>
      <c r="V30" s="35">
        <f t="shared" si="7"/>
        <v>126.35645889959559</v>
      </c>
      <c r="W30" s="35">
        <f t="shared" si="7"/>
        <v>138.80065560940423</v>
      </c>
      <c r="X30" s="35">
        <f t="shared" si="7"/>
        <v>152.47041714669402</v>
      </c>
      <c r="Y30" s="17"/>
      <c r="Z30" s="17">
        <f>F30/$F$67</f>
        <v>9.2653871608206484E-3</v>
      </c>
      <c r="AA30" s="17">
        <f>H30/$H$67</f>
        <v>2.4898848428260194E-3</v>
      </c>
      <c r="AB30" s="35">
        <f>_xlfn.RANK.AVG(F30,$F$7:$F$66,1)</f>
        <v>22.5</v>
      </c>
      <c r="AC30" s="35">
        <f>_xlfn.RANK.AVG(H30,$H$7:$H$66,1)</f>
        <v>30.5</v>
      </c>
      <c r="AD30" s="35">
        <f t="shared" si="2"/>
        <v>24</v>
      </c>
      <c r="AE30" s="35">
        <f t="shared" si="3"/>
        <v>107.5</v>
      </c>
      <c r="AF30" s="35">
        <f t="shared" si="4"/>
        <v>40</v>
      </c>
    </row>
    <row r="31" spans="1:32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04-04-2020'!$L:$L,$E31,'Raw 04-04-2020'!I:I)</f>
        <v>0</v>
      </c>
      <c r="P31" s="16">
        <f>SUMIF('Raw 04-04-2020'!$L:$L,$E31,'Raw 04-04-2020'!J:J)</f>
        <v>0</v>
      </c>
      <c r="Q31" s="36">
        <f>IFERROR((N31-M31)/M31/2+1,0)</f>
        <v>1.4</v>
      </c>
      <c r="R31" s="35">
        <f>N31*Q31</f>
        <v>12.6</v>
      </c>
      <c r="S31" s="35">
        <f t="shared" si="7"/>
        <v>17.639999999999997</v>
      </c>
      <c r="T31" s="35">
        <f t="shared" si="7"/>
        <v>24.695999999999994</v>
      </c>
      <c r="U31" s="35">
        <f t="shared" si="7"/>
        <v>34.57439999999999</v>
      </c>
      <c r="V31" s="35">
        <f t="shared" si="7"/>
        <v>48.404159999999983</v>
      </c>
      <c r="W31" s="35">
        <f t="shared" si="7"/>
        <v>67.765823999999967</v>
      </c>
      <c r="X31" s="35">
        <f t="shared" si="7"/>
        <v>94.872153599999947</v>
      </c>
      <c r="Y31" s="17"/>
      <c r="Z31" s="17">
        <f>F31/$F$67</f>
        <v>1.4228987425545996E-2</v>
      </c>
      <c r="AA31" s="17">
        <f>H31/$H$67</f>
        <v>0</v>
      </c>
      <c r="AB31" s="35">
        <f>_xlfn.RANK.AVG(F31,$F$7:$F$66,1)</f>
        <v>31</v>
      </c>
      <c r="AC31" s="35">
        <f>_xlfn.RANK.AVG(H31,$H$7:$H$66,1)</f>
        <v>7</v>
      </c>
      <c r="AD31" s="35">
        <f t="shared" si="2"/>
        <v>57</v>
      </c>
      <c r="AE31" s="35">
        <f t="shared" si="3"/>
        <v>102</v>
      </c>
      <c r="AF31" s="35">
        <f t="shared" si="4"/>
        <v>42</v>
      </c>
    </row>
    <row r="32" spans="1:32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04-04-2020'!$L:$L,$E32,'Raw 04-04-2020'!I:I)</f>
        <v>0</v>
      </c>
      <c r="P32" s="16">
        <f>SUMIF('Raw 04-04-2020'!$L:$L,$E32,'Raw 04-04-2020'!J:J)</f>
        <v>0</v>
      </c>
      <c r="Q32" s="36">
        <f>IFERROR((N32-M32)/M32/2+1,0)</f>
        <v>1.22</v>
      </c>
      <c r="R32" s="35">
        <f>N32*Q32</f>
        <v>87.84</v>
      </c>
      <c r="S32" s="35">
        <f t="shared" si="7"/>
        <v>107.1648</v>
      </c>
      <c r="T32" s="35">
        <f t="shared" si="7"/>
        <v>130.74105599999999</v>
      </c>
      <c r="U32" s="35">
        <f t="shared" si="7"/>
        <v>159.50408831999997</v>
      </c>
      <c r="V32" s="35">
        <f t="shared" si="7"/>
        <v>194.59498775039995</v>
      </c>
      <c r="W32" s="35">
        <f t="shared" si="7"/>
        <v>237.40588505548794</v>
      </c>
      <c r="X32" s="35">
        <f t="shared" si="7"/>
        <v>289.63517976769526</v>
      </c>
      <c r="Y32" s="17"/>
      <c r="Z32" s="17">
        <f>F32/$F$67</f>
        <v>1.4890800794176042E-2</v>
      </c>
      <c r="AA32" s="17">
        <f>H32/$H$67</f>
        <v>1.2449424214130097E-3</v>
      </c>
      <c r="AB32" s="35">
        <f>_xlfn.RANK.AVG(F32,$F$7:$F$66,1)</f>
        <v>32</v>
      </c>
      <c r="AC32" s="35">
        <f>_xlfn.RANK.AVG(H32,$H$7:$H$66,1)</f>
        <v>25</v>
      </c>
      <c r="AD32" s="35">
        <f t="shared" si="2"/>
        <v>46</v>
      </c>
      <c r="AE32" s="35">
        <f t="shared" si="3"/>
        <v>128</v>
      </c>
      <c r="AF32" s="35">
        <f t="shared" si="4"/>
        <v>28.5</v>
      </c>
    </row>
    <row r="33" spans="1:32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04-04-2020'!$L:$L,$E33,'Raw 04-04-2020'!I:I)</f>
        <v>1</v>
      </c>
      <c r="P33" s="16">
        <f>SUMIF('Raw 04-04-2020'!$L:$L,$E33,'Raw 04-04-2020'!J:J)</f>
        <v>0</v>
      </c>
      <c r="Q33" s="36">
        <f>IFERROR((N33-M33)/M33/2+1,0)</f>
        <v>1.0666666666666667</v>
      </c>
      <c r="R33" s="35">
        <f>N33*Q33</f>
        <v>18.133333333333333</v>
      </c>
      <c r="S33" s="35">
        <f t="shared" si="7"/>
        <v>19.342222222222222</v>
      </c>
      <c r="T33" s="35">
        <f t="shared" si="7"/>
        <v>20.631703703703703</v>
      </c>
      <c r="U33" s="35">
        <f t="shared" si="7"/>
        <v>22.007150617283951</v>
      </c>
      <c r="V33" s="35">
        <f t="shared" si="7"/>
        <v>23.474293991769549</v>
      </c>
      <c r="W33" s="35">
        <f t="shared" si="7"/>
        <v>25.039246924554185</v>
      </c>
      <c r="X33" s="35">
        <f t="shared" si="7"/>
        <v>26.708530052857796</v>
      </c>
      <c r="Y33" s="17"/>
      <c r="Z33" s="17">
        <f>F33/$F$67</f>
        <v>1.5552614162806089E-2</v>
      </c>
      <c r="AA33" s="17">
        <f>H33/$H$67</f>
        <v>6.2247121070650485E-4</v>
      </c>
      <c r="AB33" s="35">
        <f>_xlfn.RANK.AVG(F33,$F$7:$F$66,1)</f>
        <v>33</v>
      </c>
      <c r="AC33" s="35">
        <f>_xlfn.RANK.AVG(H33,$H$7:$H$66,1)</f>
        <v>21</v>
      </c>
      <c r="AD33" s="35">
        <f t="shared" si="2"/>
        <v>16</v>
      </c>
      <c r="AE33" s="35">
        <f t="shared" si="3"/>
        <v>91</v>
      </c>
      <c r="AF33" s="35">
        <f t="shared" si="4"/>
        <v>45</v>
      </c>
    </row>
    <row r="34" spans="1:32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04-04-2020'!$L:$L,$E34,'Raw 04-04-2020'!I:I)</f>
        <v>4</v>
      </c>
      <c r="P34" s="16">
        <f>SUMIF('Raw 04-04-2020'!$L:$L,$E34,'Raw 04-04-2020'!J:J)</f>
        <v>0</v>
      </c>
      <c r="Q34" s="36">
        <f>IFERROR((N34-M34)/M34/2+1,0)</f>
        <v>1.1299999999999999</v>
      </c>
      <c r="R34" s="35">
        <f>N34*Q34</f>
        <v>71.19</v>
      </c>
      <c r="S34" s="35">
        <f t="shared" si="7"/>
        <v>80.444699999999983</v>
      </c>
      <c r="T34" s="35">
        <f t="shared" si="7"/>
        <v>90.902510999999976</v>
      </c>
      <c r="U34" s="35">
        <f t="shared" si="7"/>
        <v>102.71983742999996</v>
      </c>
      <c r="V34" s="35">
        <f t="shared" si="7"/>
        <v>116.07341629589993</v>
      </c>
      <c r="W34" s="35">
        <f t="shared" si="7"/>
        <v>131.16296041436692</v>
      </c>
      <c r="X34" s="35">
        <f t="shared" si="7"/>
        <v>148.2141452682346</v>
      </c>
      <c r="Y34" s="17"/>
      <c r="Z34" s="17">
        <f>F34/$F$67</f>
        <v>2.3825281270681668E-2</v>
      </c>
      <c r="AA34" s="17">
        <f>H34/$H$67</f>
        <v>5.9134765017117962E-3</v>
      </c>
      <c r="AB34" s="35">
        <f>_xlfn.RANK.AVG(F34,$F$7:$F$66,1)</f>
        <v>44</v>
      </c>
      <c r="AC34" s="35">
        <f>_xlfn.RANK.AVG(H34,$H$7:$H$66,1)</f>
        <v>38</v>
      </c>
      <c r="AD34" s="35">
        <f t="shared" si="2"/>
        <v>30</v>
      </c>
      <c r="AE34" s="35">
        <f t="shared" si="3"/>
        <v>150</v>
      </c>
      <c r="AF34" s="35">
        <f t="shared" si="4"/>
        <v>19.5</v>
      </c>
    </row>
    <row r="35" spans="1:32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04-04-2020'!$L:$L,$E35,'Raw 04-04-2020'!I:I)</f>
        <v>6</v>
      </c>
      <c r="P35" s="16">
        <f>SUMIF('Raw 04-04-2020'!$L:$L,$E35,'Raw 04-04-2020'!J:J)</f>
        <v>0</v>
      </c>
      <c r="Q35" s="36">
        <f>IFERROR((N35-M35)/M35/2+1,0)</f>
        <v>1.105</v>
      </c>
      <c r="R35" s="35">
        <f>N35*Q35</f>
        <v>267.40999999999997</v>
      </c>
      <c r="S35" s="35">
        <f t="shared" si="7"/>
        <v>295.48804999999999</v>
      </c>
      <c r="T35" s="35">
        <f t="shared" si="7"/>
        <v>326.51429524999998</v>
      </c>
      <c r="U35" s="35">
        <f t="shared" si="7"/>
        <v>360.79829625124995</v>
      </c>
      <c r="V35" s="35">
        <f t="shared" si="7"/>
        <v>398.68211735763117</v>
      </c>
      <c r="W35" s="35">
        <f t="shared" si="7"/>
        <v>440.54373968018245</v>
      </c>
      <c r="X35" s="35">
        <f t="shared" si="7"/>
        <v>486.80083234660162</v>
      </c>
      <c r="Y35" s="17"/>
      <c r="Z35" s="17">
        <f>F35/$F$67</f>
        <v>2.4156187954996692E-2</v>
      </c>
      <c r="AA35" s="17">
        <f>H35/$H$67</f>
        <v>1.4005602240896359E-2</v>
      </c>
      <c r="AB35" s="35">
        <f>_xlfn.RANK.AVG(F35,$F$7:$F$66,1)</f>
        <v>45</v>
      </c>
      <c r="AC35" s="35">
        <f>_xlfn.RANK.AVG(H35,$H$7:$H$66,1)</f>
        <v>45</v>
      </c>
      <c r="AD35" s="35">
        <f t="shared" si="2"/>
        <v>25</v>
      </c>
      <c r="AE35" s="35">
        <f t="shared" si="3"/>
        <v>160</v>
      </c>
      <c r="AF35" s="35">
        <f t="shared" si="4"/>
        <v>13</v>
      </c>
    </row>
    <row r="36" spans="1:32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04-04-2020'!$L:$L,$E36,'Raw 04-04-2020'!I:I)</f>
        <v>1</v>
      </c>
      <c r="P36" s="16">
        <f>SUMIF('Raw 04-04-2020'!$L:$L,$E36,'Raw 04-04-2020'!J:J)</f>
        <v>0</v>
      </c>
      <c r="Q36" s="36">
        <f>IFERROR((N36-M36)/M36/2+1,0)</f>
        <v>1.0930735930735931</v>
      </c>
      <c r="R36" s="35">
        <f>N36*Q36</f>
        <v>299.50216450216453</v>
      </c>
      <c r="S36" s="35">
        <f t="shared" si="7"/>
        <v>327.37790708569935</v>
      </c>
      <c r="T36" s="35">
        <f t="shared" si="7"/>
        <v>357.84814519107829</v>
      </c>
      <c r="U36" s="35">
        <f t="shared" si="7"/>
        <v>391.15435783873278</v>
      </c>
      <c r="V36" s="35">
        <f t="shared" si="7"/>
        <v>427.56049936917759</v>
      </c>
      <c r="W36" s="35">
        <f t="shared" si="7"/>
        <v>467.35509130180668</v>
      </c>
      <c r="X36" s="35">
        <f t="shared" si="7"/>
        <v>510.85350889050295</v>
      </c>
      <c r="Y36" s="17"/>
      <c r="Z36" s="17">
        <f>F36/$F$67</f>
        <v>3.5737921906022499E-2</v>
      </c>
      <c r="AA36" s="17">
        <f>H36/$H$67</f>
        <v>1.1204481792717087E-2</v>
      </c>
      <c r="AB36" s="35">
        <f>_xlfn.RANK.AVG(F36,$F$7:$F$66,1)</f>
        <v>49</v>
      </c>
      <c r="AC36" s="35">
        <f>_xlfn.RANK.AVG(H36,$H$7:$H$66,1)</f>
        <v>41</v>
      </c>
      <c r="AD36" s="35">
        <f t="shared" si="2"/>
        <v>20</v>
      </c>
      <c r="AE36" s="35">
        <f t="shared" si="3"/>
        <v>151</v>
      </c>
      <c r="AF36" s="35">
        <f t="shared" si="4"/>
        <v>18</v>
      </c>
    </row>
    <row r="37" spans="1:32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04-04-2020'!$L:$L,$E37,'Raw 04-04-2020'!I:I)</f>
        <v>0</v>
      </c>
      <c r="P37" s="16">
        <f>SUMIF('Raw 04-04-2020'!$L:$L,$E37,'Raw 04-04-2020'!J:J)</f>
        <v>0</v>
      </c>
      <c r="Q37" s="36">
        <f>IFERROR((N37-M37)/M37/2+1,0)</f>
        <v>1.171875</v>
      </c>
      <c r="R37" s="35">
        <f>N37*Q37</f>
        <v>50.390625</v>
      </c>
      <c r="S37" s="35">
        <f t="shared" ref="S37:X46" si="8">R37*$Q37</f>
        <v>59.051513671875</v>
      </c>
      <c r="T37" s="35">
        <f t="shared" si="8"/>
        <v>69.200992584228516</v>
      </c>
      <c r="U37" s="35">
        <f t="shared" si="8"/>
        <v>81.094913184642792</v>
      </c>
      <c r="V37" s="35">
        <f t="shared" si="8"/>
        <v>95.033101388253272</v>
      </c>
      <c r="W37" s="35">
        <f t="shared" si="8"/>
        <v>111.3669156893593</v>
      </c>
      <c r="X37" s="35">
        <f t="shared" si="8"/>
        <v>130.50810432346793</v>
      </c>
      <c r="Y37" s="17"/>
      <c r="Z37" s="17">
        <f>F37/$F$67</f>
        <v>0</v>
      </c>
      <c r="AA37" s="17">
        <f>H37/$H$67</f>
        <v>3.1123560535325243E-4</v>
      </c>
      <c r="AB37" s="35">
        <f>_xlfn.RANK.AVG(F37,$F$7:$F$66,1)</f>
        <v>6.5</v>
      </c>
      <c r="AC37" s="35">
        <f>_xlfn.RANK.AVG(H37,$H$7:$H$66,1)</f>
        <v>16.5</v>
      </c>
      <c r="AD37" s="35">
        <f t="shared" si="2"/>
        <v>41</v>
      </c>
      <c r="AE37" s="35">
        <f t="shared" si="3"/>
        <v>80.5</v>
      </c>
      <c r="AF37" s="35">
        <f t="shared" si="4"/>
        <v>47</v>
      </c>
    </row>
    <row r="38" spans="1:32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04-04-2020'!$L:$L,$E38,'Raw 04-04-2020'!I:I)</f>
        <v>0</v>
      </c>
      <c r="P38" s="16">
        <f>SUMIF('Raw 04-04-2020'!$L:$L,$E38,'Raw 04-04-2020'!J:J)</f>
        <v>0</v>
      </c>
      <c r="Q38" s="36">
        <f>IFERROR((N38-M38)/M38/2+1,0)</f>
        <v>1</v>
      </c>
      <c r="R38" s="35">
        <f>N38*Q38</f>
        <v>1</v>
      </c>
      <c r="S38" s="35">
        <f t="shared" si="8"/>
        <v>1</v>
      </c>
      <c r="T38" s="35">
        <f t="shared" si="8"/>
        <v>1</v>
      </c>
      <c r="U38" s="35">
        <f t="shared" si="8"/>
        <v>1</v>
      </c>
      <c r="V38" s="35">
        <f t="shared" si="8"/>
        <v>1</v>
      </c>
      <c r="W38" s="35">
        <f t="shared" si="8"/>
        <v>1</v>
      </c>
      <c r="X38" s="35">
        <f t="shared" si="8"/>
        <v>1</v>
      </c>
      <c r="Y38" s="17"/>
      <c r="Z38" s="17">
        <f>F38/$F$67</f>
        <v>0</v>
      </c>
      <c r="AA38" s="17">
        <f>H38/$H$67</f>
        <v>0</v>
      </c>
      <c r="AB38" s="35">
        <f>_xlfn.RANK.AVG(F38,$F$7:$F$66,1)</f>
        <v>6.5</v>
      </c>
      <c r="AC38" s="35">
        <f>_xlfn.RANK.AVG(H38,$H$7:$H$66,1)</f>
        <v>7</v>
      </c>
      <c r="AD38" s="35">
        <f t="shared" si="2"/>
        <v>10</v>
      </c>
      <c r="AE38" s="35">
        <f t="shared" si="3"/>
        <v>30.5</v>
      </c>
      <c r="AF38" s="35">
        <f t="shared" si="4"/>
        <v>60</v>
      </c>
    </row>
    <row r="39" spans="1:32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04-04-2020'!$L:$L,$E39,'Raw 04-04-2020'!I:I)</f>
        <v>0</v>
      </c>
      <c r="P39" s="16">
        <f>SUMIF('Raw 04-04-2020'!$L:$L,$E39,'Raw 04-04-2020'!J:J)</f>
        <v>0</v>
      </c>
      <c r="Q39" s="36">
        <f>IFERROR((N39-M39)/M39/2+1,0)</f>
        <v>0</v>
      </c>
      <c r="R39" s="35">
        <f>N39*Q39</f>
        <v>0</v>
      </c>
      <c r="S39" s="35">
        <f t="shared" si="8"/>
        <v>0</v>
      </c>
      <c r="T39" s="35">
        <f t="shared" si="8"/>
        <v>0</v>
      </c>
      <c r="U39" s="35">
        <f t="shared" si="8"/>
        <v>0</v>
      </c>
      <c r="V39" s="35">
        <f t="shared" si="8"/>
        <v>0</v>
      </c>
      <c r="W39" s="35">
        <f t="shared" si="8"/>
        <v>0</v>
      </c>
      <c r="X39" s="35">
        <f t="shared" si="8"/>
        <v>0</v>
      </c>
      <c r="Y39" s="17"/>
      <c r="Z39" s="17">
        <f>F39/$F$67</f>
        <v>8.6035737921906028E-3</v>
      </c>
      <c r="AA39" s="17">
        <f>H39/$H$67</f>
        <v>0</v>
      </c>
      <c r="AB39" s="35">
        <f>_xlfn.RANK.AVG(F39,$F$7:$F$66,1)</f>
        <v>21</v>
      </c>
      <c r="AC39" s="35">
        <f>_xlfn.RANK.AVG(H39,$H$7:$H$66,1)</f>
        <v>7</v>
      </c>
      <c r="AD39" s="35">
        <f t="shared" si="2"/>
        <v>4</v>
      </c>
      <c r="AE39" s="35">
        <f t="shared" si="3"/>
        <v>39</v>
      </c>
      <c r="AF39" s="35">
        <f t="shared" si="4"/>
        <v>58</v>
      </c>
    </row>
    <row r="40" spans="1:32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04-04-2020'!$L:$L,$E40,'Raw 04-04-2020'!I:I)</f>
        <v>0</v>
      </c>
      <c r="P40" s="16">
        <f>SUMIF('Raw 04-04-2020'!$L:$L,$E40,'Raw 04-04-2020'!J:J)</f>
        <v>0</v>
      </c>
      <c r="Q40" s="36">
        <f>IFERROR((N40-M40)/M40/2+1,0)</f>
        <v>1.1666666666666667</v>
      </c>
      <c r="R40" s="35">
        <f>N40*Q40</f>
        <v>18.666666666666668</v>
      </c>
      <c r="S40" s="35">
        <f t="shared" si="8"/>
        <v>21.777777777777782</v>
      </c>
      <c r="T40" s="35">
        <f t="shared" si="8"/>
        <v>25.407407407407415</v>
      </c>
      <c r="U40" s="35">
        <f t="shared" si="8"/>
        <v>29.641975308641985</v>
      </c>
      <c r="V40" s="35">
        <f t="shared" si="8"/>
        <v>34.582304526748985</v>
      </c>
      <c r="W40" s="35">
        <f t="shared" si="8"/>
        <v>40.346021947873815</v>
      </c>
      <c r="X40" s="35">
        <f t="shared" si="8"/>
        <v>47.070358939186121</v>
      </c>
      <c r="Y40" s="17"/>
      <c r="Z40" s="17">
        <f>F40/$F$67</f>
        <v>1.2905360688285903E-2</v>
      </c>
      <c r="AA40" s="17">
        <f>H40/$H$67</f>
        <v>1.2449424214130097E-3</v>
      </c>
      <c r="AB40" s="35">
        <f>_xlfn.RANK.AVG(F40,$F$7:$F$66,1)</f>
        <v>29</v>
      </c>
      <c r="AC40" s="35">
        <f>_xlfn.RANK.AVG(H40,$H$7:$H$66,1)</f>
        <v>25</v>
      </c>
      <c r="AD40" s="35">
        <f t="shared" si="2"/>
        <v>38.5</v>
      </c>
      <c r="AE40" s="35">
        <f t="shared" si="3"/>
        <v>117.5</v>
      </c>
      <c r="AF40" s="35">
        <f t="shared" si="4"/>
        <v>33</v>
      </c>
    </row>
    <row r="41" spans="1:32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04-04-2020'!$L:$L,$E41,'Raw 04-04-2020'!I:I)</f>
        <v>1</v>
      </c>
      <c r="P41" s="16">
        <f>SUMIF('Raw 04-04-2020'!$L:$L,$E41,'Raw 04-04-2020'!J:J)</f>
        <v>0</v>
      </c>
      <c r="Q41" s="36">
        <f>IFERROR((N41-M41)/M41/2+1,0)</f>
        <v>1.4444444444444444</v>
      </c>
      <c r="R41" s="35">
        <f>N41*Q41</f>
        <v>24.555555555555554</v>
      </c>
      <c r="S41" s="35">
        <f t="shared" si="8"/>
        <v>35.469135802469133</v>
      </c>
      <c r="T41" s="35">
        <f t="shared" si="8"/>
        <v>51.23319615912208</v>
      </c>
      <c r="U41" s="35">
        <f t="shared" si="8"/>
        <v>74.003505563176333</v>
      </c>
      <c r="V41" s="35">
        <f t="shared" si="8"/>
        <v>106.8939524801436</v>
      </c>
      <c r="W41" s="35">
        <f t="shared" si="8"/>
        <v>154.40237580465185</v>
      </c>
      <c r="X41" s="35">
        <f t="shared" si="8"/>
        <v>223.02565394005268</v>
      </c>
      <c r="Y41" s="17"/>
      <c r="Z41" s="17">
        <f>F41/$F$67</f>
        <v>2.3163467902051621E-2</v>
      </c>
      <c r="AA41" s="17">
        <f>H41/$H$67</f>
        <v>3.1123560535325243E-4</v>
      </c>
      <c r="AB41" s="35">
        <f>_xlfn.RANK.AVG(F41,$F$7:$F$66,1)</f>
        <v>42</v>
      </c>
      <c r="AC41" s="35">
        <f>_xlfn.RANK.AVG(H41,$H$7:$H$66,1)</f>
        <v>16.5</v>
      </c>
      <c r="AD41" s="35">
        <f t="shared" si="2"/>
        <v>58</v>
      </c>
      <c r="AE41" s="35">
        <f t="shared" si="3"/>
        <v>133</v>
      </c>
      <c r="AF41" s="35">
        <f t="shared" si="4"/>
        <v>25</v>
      </c>
    </row>
    <row r="42" spans="1:32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04-04-2020'!$L:$L,$E42,'Raw 04-04-2020'!I:I)</f>
        <v>0</v>
      </c>
      <c r="P42" s="16">
        <f>SUMIF('Raw 04-04-2020'!$L:$L,$E42,'Raw 04-04-2020'!J:J)</f>
        <v>0</v>
      </c>
      <c r="Q42" s="36">
        <f>IFERROR((N42-M42)/M42/2+1,0)</f>
        <v>1.0405405405405406</v>
      </c>
      <c r="R42" s="35">
        <f>N42*Q42</f>
        <v>41.621621621621621</v>
      </c>
      <c r="S42" s="35">
        <f t="shared" si="8"/>
        <v>43.308984660336016</v>
      </c>
      <c r="T42" s="35">
        <f t="shared" si="8"/>
        <v>45.06475430872802</v>
      </c>
      <c r="U42" s="35">
        <f t="shared" si="8"/>
        <v>46.891703807730508</v>
      </c>
      <c r="V42" s="35">
        <f t="shared" si="8"/>
        <v>48.792718826962826</v>
      </c>
      <c r="W42" s="35">
        <f t="shared" si="8"/>
        <v>50.770802022650507</v>
      </c>
      <c r="X42" s="35">
        <f t="shared" si="8"/>
        <v>52.829077780325527</v>
      </c>
      <c r="Y42" s="17"/>
      <c r="Z42" s="17">
        <f>F42/$F$67</f>
        <v>2.3494374586366645E-2</v>
      </c>
      <c r="AA42" s="17">
        <f>H42/$H$67</f>
        <v>3.1123560535325241E-3</v>
      </c>
      <c r="AB42" s="35">
        <f>_xlfn.RANK.AVG(F42,$F$7:$F$66,1)</f>
        <v>43</v>
      </c>
      <c r="AC42" s="35">
        <f>_xlfn.RANK.AVG(H42,$H$7:$H$66,1)</f>
        <v>32</v>
      </c>
      <c r="AD42" s="35">
        <f t="shared" si="2"/>
        <v>13</v>
      </c>
      <c r="AE42" s="35">
        <f t="shared" si="3"/>
        <v>120</v>
      </c>
      <c r="AF42" s="35">
        <f t="shared" si="4"/>
        <v>31</v>
      </c>
    </row>
    <row r="43" spans="1:32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04-04-2020'!$L:$L,$E43,'Raw 04-04-2020'!I:I)</f>
        <v>0</v>
      </c>
      <c r="P43" s="16">
        <f>SUMIF('Raw 04-04-2020'!$L:$L,$E43,'Raw 04-04-2020'!J:J)</f>
        <v>0</v>
      </c>
      <c r="Q43" s="36">
        <f>IFERROR((N43-M43)/M43/2+1,0)</f>
        <v>1.0714285714285714</v>
      </c>
      <c r="R43" s="35">
        <f>N43*Q43</f>
        <v>8.5714285714285712</v>
      </c>
      <c r="S43" s="35">
        <f t="shared" si="8"/>
        <v>9.1836734693877542</v>
      </c>
      <c r="T43" s="35">
        <f t="shared" si="8"/>
        <v>9.8396501457725929</v>
      </c>
      <c r="U43" s="35">
        <f t="shared" si="8"/>
        <v>10.542482299042064</v>
      </c>
      <c r="V43" s="35">
        <f t="shared" si="8"/>
        <v>11.29551674897364</v>
      </c>
      <c r="W43" s="35">
        <f t="shared" si="8"/>
        <v>12.102339373900328</v>
      </c>
      <c r="X43" s="35">
        <f t="shared" si="8"/>
        <v>12.966792186321779</v>
      </c>
      <c r="Y43" s="17"/>
      <c r="Z43" s="17">
        <f>F43/$F$67</f>
        <v>3.2759761747187296E-2</v>
      </c>
      <c r="AA43" s="17">
        <f>H43/$H$67</f>
        <v>0</v>
      </c>
      <c r="AB43" s="35">
        <f>_xlfn.RANK.AVG(F43,$F$7:$F$66,1)</f>
        <v>47</v>
      </c>
      <c r="AC43" s="35">
        <f>_xlfn.RANK.AVG(H43,$H$7:$H$66,1)</f>
        <v>7</v>
      </c>
      <c r="AD43" s="35">
        <f t="shared" si="2"/>
        <v>18</v>
      </c>
      <c r="AE43" s="35">
        <f t="shared" si="3"/>
        <v>79</v>
      </c>
      <c r="AF43" s="35">
        <f t="shared" si="4"/>
        <v>49</v>
      </c>
    </row>
    <row r="44" spans="1:32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04-04-2020'!$L:$L,$E44,'Raw 04-04-2020'!I:I)</f>
        <v>9</v>
      </c>
      <c r="P44" s="16">
        <f>SUMIF('Raw 04-04-2020'!$L:$L,$E44,'Raw 04-04-2020'!J:J)</f>
        <v>0</v>
      </c>
      <c r="Q44" s="36">
        <f>IFERROR((N44-M44)/M44/2+1,0)</f>
        <v>1.1215384615384616</v>
      </c>
      <c r="R44" s="35">
        <f>N44*Q44</f>
        <v>453.1015384615385</v>
      </c>
      <c r="S44" s="35">
        <f t="shared" si="8"/>
        <v>508.170802366864</v>
      </c>
      <c r="T44" s="35">
        <f t="shared" si="8"/>
        <v>569.93309988529825</v>
      </c>
      <c r="U44" s="35">
        <f t="shared" si="8"/>
        <v>639.20189202520373</v>
      </c>
      <c r="V44" s="35">
        <f t="shared" si="8"/>
        <v>716.88950659442082</v>
      </c>
      <c r="W44" s="35">
        <f t="shared" si="8"/>
        <v>804.01915431897351</v>
      </c>
      <c r="X44" s="35">
        <f t="shared" si="8"/>
        <v>901.73840538235652</v>
      </c>
      <c r="Y44" s="17"/>
      <c r="Z44" s="17">
        <f>F44/$F$67</f>
        <v>3.1767041694242222E-2</v>
      </c>
      <c r="AA44" s="17">
        <f>H44/$H$67</f>
        <v>2.209772798008092E-2</v>
      </c>
      <c r="AB44" s="35">
        <f>_xlfn.RANK.AVG(F44,$F$7:$F$66,1)</f>
        <v>46</v>
      </c>
      <c r="AC44" s="35">
        <f>_xlfn.RANK.AVG(H44,$H$7:$H$66,1)</f>
        <v>51.5</v>
      </c>
      <c r="AD44" s="35">
        <f t="shared" si="2"/>
        <v>27.5</v>
      </c>
      <c r="AE44" s="35">
        <f t="shared" si="3"/>
        <v>176.5</v>
      </c>
      <c r="AF44" s="35">
        <f t="shared" si="4"/>
        <v>9</v>
      </c>
    </row>
    <row r="45" spans="1:32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04-04-2020'!$L:$L,$E45,'Raw 04-04-2020'!I:I)</f>
        <v>8</v>
      </c>
      <c r="P45" s="16">
        <f>SUMIF('Raw 04-04-2020'!$L:$L,$E45,'Raw 04-04-2020'!J:J)</f>
        <v>0</v>
      </c>
      <c r="Q45" s="36">
        <f>IFERROR((N45-M45)/M45/2+1,0)</f>
        <v>1.1983471074380165</v>
      </c>
      <c r="R45" s="37">
        <f>N45*Q45</f>
        <v>202.52066115702479</v>
      </c>
      <c r="S45" s="37">
        <f t="shared" si="8"/>
        <v>242.69004849395532</v>
      </c>
      <c r="T45" s="37">
        <f t="shared" si="8"/>
        <v>290.82691761672334</v>
      </c>
      <c r="U45" s="37">
        <f t="shared" si="8"/>
        <v>348.51159549111475</v>
      </c>
      <c r="V45" s="37">
        <f t="shared" si="8"/>
        <v>417.63786236538544</v>
      </c>
      <c r="W45" s="37">
        <f t="shared" si="8"/>
        <v>500.47512432215609</v>
      </c>
      <c r="X45" s="37">
        <f t="shared" si="8"/>
        <v>599.74291757613742</v>
      </c>
      <c r="Y45" s="31"/>
      <c r="Z45" s="31">
        <f>F45/$F$67</f>
        <v>7.0152217074784917E-2</v>
      </c>
      <c r="AA45" s="31">
        <f>H45/$H$67</f>
        <v>6.8471833177715527E-3</v>
      </c>
      <c r="AB45" s="35">
        <f>_xlfn.RANK.AVG(F45,$F$7:$F$66,1)</f>
        <v>60</v>
      </c>
      <c r="AC45" s="35">
        <f>_xlfn.RANK.AVG(H45,$H$7:$H$66,1)</f>
        <v>39.5</v>
      </c>
      <c r="AD45" s="35">
        <f t="shared" si="2"/>
        <v>43</v>
      </c>
      <c r="AE45" s="35">
        <f t="shared" si="3"/>
        <v>182</v>
      </c>
      <c r="AF45" s="35">
        <f t="shared" si="4"/>
        <v>6.5</v>
      </c>
    </row>
    <row r="46" spans="1:32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04-04-2020'!$L:$L,$E46,'Raw 04-04-2020'!I:I)</f>
        <v>3</v>
      </c>
      <c r="P46" s="16">
        <f>SUMIF('Raw 04-04-2020'!$L:$L,$E46,'Raw 04-04-2020'!J:J)</f>
        <v>0</v>
      </c>
      <c r="Q46" s="36">
        <f>IFERROR((N46-M46)/M46/2+1,0)</f>
        <v>1.1587112171837708</v>
      </c>
      <c r="R46" s="35">
        <f>N46*Q46</f>
        <v>639.60859188544146</v>
      </c>
      <c r="S46" s="35">
        <f t="shared" si="8"/>
        <v>741.12165002477752</v>
      </c>
      <c r="T46" s="35">
        <f t="shared" si="8"/>
        <v>858.7459691814546</v>
      </c>
      <c r="U46" s="35">
        <f t="shared" si="8"/>
        <v>995.03858720190021</v>
      </c>
      <c r="V46" s="35">
        <f t="shared" si="8"/>
        <v>1152.9623725215336</v>
      </c>
      <c r="W46" s="35">
        <f t="shared" si="8"/>
        <v>1335.9504340315143</v>
      </c>
      <c r="X46" s="35">
        <f t="shared" si="8"/>
        <v>1547.9807535138427</v>
      </c>
      <c r="Y46" s="17"/>
      <c r="Z46" s="17">
        <f>F46/$F$67</f>
        <v>6.6181336863004633E-4</v>
      </c>
      <c r="AA46" s="17">
        <f>H46/$H$67</f>
        <v>1.8051665110488641E-2</v>
      </c>
      <c r="AB46" s="35">
        <f>_xlfn.RANK.AVG(F46,$F$7:$F$66,1)</f>
        <v>13</v>
      </c>
      <c r="AC46" s="35">
        <f>_xlfn.RANK.AVG(H46,$H$7:$H$66,1)</f>
        <v>48</v>
      </c>
      <c r="AD46" s="35">
        <f t="shared" si="2"/>
        <v>34</v>
      </c>
      <c r="AE46" s="35">
        <f t="shared" si="3"/>
        <v>143</v>
      </c>
      <c r="AF46" s="35">
        <f t="shared" si="4"/>
        <v>21</v>
      </c>
    </row>
    <row r="47" spans="1:32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04-04-2020'!$L:$L,$E47,'Raw 04-04-2020'!I:I)</f>
        <v>0</v>
      </c>
      <c r="P47" s="16">
        <f>SUMIF('Raw 04-04-2020'!$L:$L,$E47,'Raw 04-04-2020'!J:J)</f>
        <v>0</v>
      </c>
      <c r="Q47" s="36">
        <f>IFERROR((N47-M47)/M47/2+1,0)</f>
        <v>1.3035714285714286</v>
      </c>
      <c r="R47" s="35">
        <f>N47*Q47</f>
        <v>175.98214285714286</v>
      </c>
      <c r="S47" s="35">
        <f t="shared" ref="S47:X56" si="9">R47*$Q47</f>
        <v>229.40529336734696</v>
      </c>
      <c r="T47" s="35">
        <f t="shared" si="9"/>
        <v>299.04618599672017</v>
      </c>
      <c r="U47" s="35">
        <f t="shared" si="9"/>
        <v>389.82806388858165</v>
      </c>
      <c r="V47" s="35">
        <f t="shared" si="9"/>
        <v>508.16872614047253</v>
      </c>
      <c r="W47" s="35">
        <f t="shared" si="9"/>
        <v>662.43423229025882</v>
      </c>
      <c r="X47" s="35">
        <f t="shared" si="9"/>
        <v>863.53033852123031</v>
      </c>
      <c r="Y47" s="17"/>
      <c r="Z47" s="17">
        <f>F47/$F$67</f>
        <v>4.9636002647253478E-3</v>
      </c>
      <c r="AA47" s="17">
        <f>H47/$H$67</f>
        <v>3.4235916588857764E-3</v>
      </c>
      <c r="AB47" s="35">
        <f>_xlfn.RANK.AVG(F47,$F$7:$F$66,1)</f>
        <v>18</v>
      </c>
      <c r="AC47" s="35">
        <f>_xlfn.RANK.AVG(H47,$H$7:$H$66,1)</f>
        <v>34</v>
      </c>
      <c r="AD47" s="35">
        <f t="shared" si="2"/>
        <v>55.5</v>
      </c>
      <c r="AE47" s="35">
        <f t="shared" si="3"/>
        <v>141.5</v>
      </c>
      <c r="AF47" s="35">
        <f t="shared" si="4"/>
        <v>22</v>
      </c>
    </row>
    <row r="48" spans="1:32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04-04-2020'!$L:$L,$E48,'Raw 04-04-2020'!I:I)</f>
        <v>0</v>
      </c>
      <c r="P48" s="16">
        <f>SUMIF('Raw 04-04-2020'!$L:$L,$E48,'Raw 04-04-2020'!J:J)</f>
        <v>0</v>
      </c>
      <c r="Q48" s="36">
        <f>IFERROR((N48-M48)/M48/2+1,0)</f>
        <v>1.25</v>
      </c>
      <c r="R48" s="35">
        <f>N48*Q48</f>
        <v>7.5</v>
      </c>
      <c r="S48" s="35">
        <f t="shared" si="9"/>
        <v>9.375</v>
      </c>
      <c r="T48" s="35">
        <f t="shared" si="9"/>
        <v>11.71875</v>
      </c>
      <c r="U48" s="35">
        <f t="shared" si="9"/>
        <v>14.6484375</v>
      </c>
      <c r="V48" s="35">
        <f t="shared" si="9"/>
        <v>18.310546875</v>
      </c>
      <c r="W48" s="35">
        <f t="shared" si="9"/>
        <v>22.88818359375</v>
      </c>
      <c r="X48" s="35">
        <f t="shared" si="9"/>
        <v>28.6102294921875</v>
      </c>
      <c r="Y48" s="17"/>
      <c r="Z48" s="17">
        <f>F48/$F$67</f>
        <v>5.2945069490403706E-3</v>
      </c>
      <c r="AA48" s="17">
        <f>H48/$H$67</f>
        <v>3.1123560535325243E-4</v>
      </c>
      <c r="AB48" s="35">
        <f>_xlfn.RANK.AVG(F48,$F$7:$F$66,1)</f>
        <v>19</v>
      </c>
      <c r="AC48" s="35">
        <f>_xlfn.RANK.AVG(H48,$H$7:$H$66,1)</f>
        <v>16.5</v>
      </c>
      <c r="AD48" s="35">
        <f t="shared" si="2"/>
        <v>53.5</v>
      </c>
      <c r="AE48" s="35">
        <f t="shared" si="3"/>
        <v>105.5</v>
      </c>
      <c r="AF48" s="35">
        <f t="shared" si="4"/>
        <v>41</v>
      </c>
    </row>
    <row r="49" spans="1:32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04-04-2020'!$L:$L,$E49,'Raw 04-04-2020'!I:I)</f>
        <v>0</v>
      </c>
      <c r="P49" s="16">
        <f>SUMIF('Raw 04-04-2020'!$L:$L,$E49,'Raw 04-04-2020'!J:J)</f>
        <v>0</v>
      </c>
      <c r="Q49" s="36">
        <f>IFERROR((N49-M49)/M49/2+1,0)</f>
        <v>1.3035714285714286</v>
      </c>
      <c r="R49" s="35">
        <f>N49*Q49</f>
        <v>175.98214285714286</v>
      </c>
      <c r="S49" s="35">
        <f t="shared" si="9"/>
        <v>229.40529336734696</v>
      </c>
      <c r="T49" s="35">
        <f t="shared" si="9"/>
        <v>299.04618599672017</v>
      </c>
      <c r="U49" s="35">
        <f t="shared" si="9"/>
        <v>389.82806388858165</v>
      </c>
      <c r="V49" s="35">
        <f t="shared" si="9"/>
        <v>508.16872614047253</v>
      </c>
      <c r="W49" s="35">
        <f t="shared" si="9"/>
        <v>662.43423229025882</v>
      </c>
      <c r="X49" s="35">
        <f t="shared" si="9"/>
        <v>863.53033852123031</v>
      </c>
      <c r="Y49" s="17"/>
      <c r="Z49" s="17">
        <f>F49/$F$67</f>
        <v>1.6876240900066182E-2</v>
      </c>
      <c r="AA49" s="17">
        <f>H49/$H$67</f>
        <v>3.4235916588857764E-3</v>
      </c>
      <c r="AB49" s="35">
        <f>_xlfn.RANK.AVG(F49,$F$7:$F$66,1)</f>
        <v>34.5</v>
      </c>
      <c r="AC49" s="35">
        <f>_xlfn.RANK.AVG(H49,$H$7:$H$66,1)</f>
        <v>34</v>
      </c>
      <c r="AD49" s="35">
        <f t="shared" si="2"/>
        <v>55.5</v>
      </c>
      <c r="AE49" s="35">
        <f t="shared" si="3"/>
        <v>158</v>
      </c>
      <c r="AF49" s="35">
        <f t="shared" si="4"/>
        <v>14</v>
      </c>
    </row>
    <row r="50" spans="1:32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04-04-2020'!$L:$L,$E50,'Raw 04-04-2020'!I:I)</f>
        <v>54</v>
      </c>
      <c r="P50" s="16">
        <f>SUMIF('Raw 04-04-2020'!$L:$L,$E50,'Raw 04-04-2020'!J:J)</f>
        <v>0</v>
      </c>
      <c r="Q50" s="36">
        <f>IFERROR((N50-M50)/M50/2+1,0)</f>
        <v>1.208161865569273</v>
      </c>
      <c r="R50" s="35">
        <f>N50*Q50</f>
        <v>2494.8542524005488</v>
      </c>
      <c r="S50" s="35">
        <f t="shared" si="9"/>
        <v>3014.1877679036807</v>
      </c>
      <c r="T50" s="35">
        <f t="shared" si="9"/>
        <v>3641.6267168465934</v>
      </c>
      <c r="U50" s="35">
        <f t="shared" si="9"/>
        <v>4399.6745279322868</v>
      </c>
      <c r="V50" s="35">
        <f t="shared" si="9"/>
        <v>5315.518985564282</v>
      </c>
      <c r="W50" s="35">
        <f t="shared" si="9"/>
        <v>6422.007334068232</v>
      </c>
      <c r="X50" s="35">
        <f t="shared" si="9"/>
        <v>7758.8243614274288</v>
      </c>
      <c r="Y50" s="17"/>
      <c r="Z50" s="17">
        <f>F50/$F$67</f>
        <v>0</v>
      </c>
      <c r="AA50" s="17">
        <f>H50/$H$67</f>
        <v>8.9635854341736695E-2</v>
      </c>
      <c r="AB50" s="35">
        <f>_xlfn.RANK.AVG(F50,$F$7:$F$66,1)</f>
        <v>6.5</v>
      </c>
      <c r="AC50" s="35">
        <f>_xlfn.RANK.AVG(H50,$H$7:$H$66,1)</f>
        <v>58</v>
      </c>
      <c r="AD50" s="35">
        <f t="shared" si="2"/>
        <v>45</v>
      </c>
      <c r="AE50" s="35">
        <f t="shared" si="3"/>
        <v>167.5</v>
      </c>
      <c r="AF50" s="35">
        <f t="shared" si="4"/>
        <v>11</v>
      </c>
    </row>
    <row r="51" spans="1:32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04-04-2020'!$L:$L,$E51,'Raw 04-04-2020'!I:I)</f>
        <v>56</v>
      </c>
      <c r="P51" s="16">
        <f>SUMIF('Raw 04-04-2020'!$L:$L,$E51,'Raw 04-04-2020'!J:J)</f>
        <v>0</v>
      </c>
      <c r="Q51" s="36">
        <f>IFERROR((N51-M51)/M51/2+1,0)</f>
        <v>1.2304886943836615</v>
      </c>
      <c r="R51" s="35">
        <f>N51*Q51</f>
        <v>2464.668854850474</v>
      </c>
      <c r="S51" s="35">
        <f t="shared" si="9"/>
        <v>3032.747161293034</v>
      </c>
      <c r="T51" s="35">
        <f t="shared" si="9"/>
        <v>3731.761094895221</v>
      </c>
      <c r="U51" s="35">
        <f t="shared" si="9"/>
        <v>4591.8898374093633</v>
      </c>
      <c r="V51" s="35">
        <f t="shared" si="9"/>
        <v>5650.2685307874508</v>
      </c>
      <c r="W51" s="35">
        <f t="shared" si="9"/>
        <v>6952.5915473657396</v>
      </c>
      <c r="X51" s="35">
        <f t="shared" si="9"/>
        <v>8555.0852957009502</v>
      </c>
      <c r="Y51" s="17"/>
      <c r="Z51" s="17">
        <f>F51/$F$67</f>
        <v>1.9523494374586368E-2</v>
      </c>
      <c r="AA51" s="17">
        <f>H51/$H$67</f>
        <v>5.6022408963585436E-2</v>
      </c>
      <c r="AB51" s="35">
        <f>_xlfn.RANK.AVG(F51,$F$7:$F$66,1)</f>
        <v>39</v>
      </c>
      <c r="AC51" s="35">
        <f>_xlfn.RANK.AVG(H51,$H$7:$H$66,1)</f>
        <v>57</v>
      </c>
      <c r="AD51" s="35">
        <f t="shared" si="2"/>
        <v>49</v>
      </c>
      <c r="AE51" s="35">
        <f t="shared" si="3"/>
        <v>202</v>
      </c>
      <c r="AF51" s="35">
        <f t="shared" si="4"/>
        <v>3.5</v>
      </c>
    </row>
    <row r="52" spans="1:32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04-04-2020'!$L:$L,$E52,'Raw 04-04-2020'!I:I)</f>
        <v>2</v>
      </c>
      <c r="P52" s="16">
        <f>SUMIF('Raw 04-04-2020'!$L:$L,$E52,'Raw 04-04-2020'!J:J)</f>
        <v>0</v>
      </c>
      <c r="Q52" s="36">
        <f>IFERROR((N52-M52)/M52/2+1,0)</f>
        <v>1.0952380952380953</v>
      </c>
      <c r="R52" s="35">
        <f>N52*Q52</f>
        <v>273.80952380952385</v>
      </c>
      <c r="S52" s="35">
        <f t="shared" si="9"/>
        <v>299.88662131519283</v>
      </c>
      <c r="T52" s="35">
        <f t="shared" si="9"/>
        <v>328.4472519166398</v>
      </c>
      <c r="U52" s="35">
        <f t="shared" si="9"/>
        <v>359.72794257536742</v>
      </c>
      <c r="V52" s="35">
        <f t="shared" si="9"/>
        <v>393.98774663016434</v>
      </c>
      <c r="W52" s="35">
        <f t="shared" si="9"/>
        <v>431.51038916637049</v>
      </c>
      <c r="X52" s="35">
        <f t="shared" si="9"/>
        <v>472.60661670602485</v>
      </c>
      <c r="Y52" s="17"/>
      <c r="Z52" s="17">
        <f>F52/$F$67</f>
        <v>5.2614162806088681E-2</v>
      </c>
      <c r="AA52" s="17">
        <f>H52/$H$67</f>
        <v>1.2449424214130096E-2</v>
      </c>
      <c r="AB52" s="35">
        <f>_xlfn.RANK.AVG(F52,$F$7:$F$66,1)</f>
        <v>57</v>
      </c>
      <c r="AC52" s="35">
        <f>_xlfn.RANK.AVG(H52,$H$7:$H$66,1)</f>
        <v>44</v>
      </c>
      <c r="AD52" s="35">
        <f t="shared" si="2"/>
        <v>22</v>
      </c>
      <c r="AE52" s="35">
        <f t="shared" si="3"/>
        <v>167</v>
      </c>
      <c r="AF52" s="35">
        <f t="shared" si="4"/>
        <v>12</v>
      </c>
    </row>
    <row r="53" spans="1:32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04-04-2020'!$L:$L,$E53,'Raw 04-04-2020'!I:I)</f>
        <v>0</v>
      </c>
      <c r="P53" s="16">
        <f>SUMIF('Raw 04-04-2020'!$L:$L,$E53,'Raw 04-04-2020'!J:J)</f>
        <v>0</v>
      </c>
      <c r="Q53" s="36">
        <f>IFERROR((N53-M53)/M53/2+1,0)</f>
        <v>0</v>
      </c>
      <c r="R53" s="35">
        <f>N53*Q53</f>
        <v>0</v>
      </c>
      <c r="S53" s="35">
        <f t="shared" si="9"/>
        <v>0</v>
      </c>
      <c r="T53" s="35">
        <f t="shared" si="9"/>
        <v>0</v>
      </c>
      <c r="U53" s="35">
        <f t="shared" si="9"/>
        <v>0</v>
      </c>
      <c r="V53" s="35">
        <f t="shared" si="9"/>
        <v>0</v>
      </c>
      <c r="W53" s="35">
        <f t="shared" si="9"/>
        <v>0</v>
      </c>
      <c r="X53" s="35">
        <f t="shared" si="9"/>
        <v>0</v>
      </c>
      <c r="Y53" s="17"/>
      <c r="Z53" s="17">
        <f>F53/$F$67</f>
        <v>6.1217736598279282E-2</v>
      </c>
      <c r="AA53" s="17">
        <f>H53/$H$67</f>
        <v>0</v>
      </c>
      <c r="AB53" s="35">
        <f>_xlfn.RANK.AVG(F53,$F$7:$F$66,1)</f>
        <v>58</v>
      </c>
      <c r="AC53" s="35">
        <f>_xlfn.RANK.AVG(H53,$H$7:$H$66,1)</f>
        <v>7</v>
      </c>
      <c r="AD53" s="35">
        <f t="shared" si="2"/>
        <v>4</v>
      </c>
      <c r="AE53" s="35">
        <f t="shared" si="3"/>
        <v>76</v>
      </c>
      <c r="AF53" s="35">
        <f t="shared" si="4"/>
        <v>50</v>
      </c>
    </row>
    <row r="54" spans="1:32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04-04-2020'!$L:$L,$E54,'Raw 04-04-2020'!I:I)</f>
        <v>0</v>
      </c>
      <c r="P54" s="16">
        <f>SUMIF('Raw 04-04-2020'!$L:$L,$E54,'Raw 04-04-2020'!J:J)</f>
        <v>0</v>
      </c>
      <c r="Q54" s="36">
        <f>IFERROR((N54-M54)/M54/2+1,0)</f>
        <v>1.125</v>
      </c>
      <c r="R54" s="35">
        <f>N54*Q54</f>
        <v>5.625</v>
      </c>
      <c r="S54" s="35">
        <f t="shared" si="9"/>
        <v>6.328125</v>
      </c>
      <c r="T54" s="35">
        <f t="shared" si="9"/>
        <v>7.119140625</v>
      </c>
      <c r="U54" s="35">
        <f t="shared" si="9"/>
        <v>8.009033203125</v>
      </c>
      <c r="V54" s="35">
        <f t="shared" si="9"/>
        <v>9.010162353515625</v>
      </c>
      <c r="W54" s="35">
        <f t="shared" si="9"/>
        <v>10.136432647705078</v>
      </c>
      <c r="X54" s="35">
        <f t="shared" si="9"/>
        <v>11.403486728668213</v>
      </c>
      <c r="Y54" s="31"/>
      <c r="Z54" s="31">
        <f>F54/$F$67</f>
        <v>0</v>
      </c>
      <c r="AA54" s="17">
        <f>H54/$H$67</f>
        <v>0</v>
      </c>
      <c r="AB54" s="35">
        <f>_xlfn.RANK.AVG(F54,$F$7:$F$66,1)</f>
        <v>6.5</v>
      </c>
      <c r="AC54" s="35">
        <f>_xlfn.RANK.AVG(H54,$H$7:$H$66,1)</f>
        <v>7</v>
      </c>
      <c r="AD54" s="35">
        <f t="shared" si="2"/>
        <v>29</v>
      </c>
      <c r="AE54" s="35">
        <f t="shared" si="3"/>
        <v>49.5</v>
      </c>
      <c r="AF54" s="35">
        <f t="shared" si="4"/>
        <v>54</v>
      </c>
    </row>
    <row r="55" spans="1:32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04-04-2020'!$L:$L,$E55,'Raw 04-04-2020'!I:I)</f>
        <v>1</v>
      </c>
      <c r="P55" s="16">
        <f>SUMIF('Raw 04-04-2020'!$L:$L,$E55,'Raw 04-04-2020'!J:J)</f>
        <v>0</v>
      </c>
      <c r="Q55" s="36">
        <f>IFERROR((N55-M55)/M55/2+1,0)</f>
        <v>1.2272727272727273</v>
      </c>
      <c r="R55" s="35">
        <f>N55*Q55</f>
        <v>58.909090909090907</v>
      </c>
      <c r="S55" s="35">
        <f t="shared" si="9"/>
        <v>72.297520661157023</v>
      </c>
      <c r="T55" s="35">
        <f t="shared" si="9"/>
        <v>88.728775356874536</v>
      </c>
      <c r="U55" s="35">
        <f t="shared" si="9"/>
        <v>108.89440611980056</v>
      </c>
      <c r="V55" s="35">
        <f t="shared" si="9"/>
        <v>133.64313478339162</v>
      </c>
      <c r="W55" s="35">
        <f t="shared" si="9"/>
        <v>164.01657450688973</v>
      </c>
      <c r="X55" s="35">
        <f t="shared" si="9"/>
        <v>201.29306871300102</v>
      </c>
      <c r="Y55" s="17"/>
      <c r="Z55" s="17">
        <f>F55/$F$67</f>
        <v>4.6326935804103242E-3</v>
      </c>
      <c r="AA55" s="17">
        <f>H55/$H$67</f>
        <v>9.3370681605975728E-4</v>
      </c>
      <c r="AB55" s="35">
        <f>_xlfn.RANK.AVG(F55,$F$7:$F$66,1)</f>
        <v>17</v>
      </c>
      <c r="AC55" s="35">
        <f>_xlfn.RANK.AVG(H55,$H$7:$H$66,1)</f>
        <v>23</v>
      </c>
      <c r="AD55" s="35">
        <f t="shared" si="2"/>
        <v>48</v>
      </c>
      <c r="AE55" s="35">
        <f t="shared" si="3"/>
        <v>111</v>
      </c>
      <c r="AF55" s="35">
        <f t="shared" si="4"/>
        <v>38</v>
      </c>
    </row>
    <row r="56" spans="1:32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04-04-2020'!$L:$L,$E56,'Raw 04-04-2020'!I:I)</f>
        <v>0</v>
      </c>
      <c r="P56" s="16">
        <f>SUMIF('Raw 04-04-2020'!$L:$L,$E56,'Raw 04-04-2020'!J:J)</f>
        <v>0</v>
      </c>
      <c r="Q56" s="36">
        <f>IFERROR((N56-M56)/M56/2+1,0)</f>
        <v>1.2432432432432432</v>
      </c>
      <c r="R56" s="35">
        <f>N56*Q56</f>
        <v>68.378378378378372</v>
      </c>
      <c r="S56" s="35">
        <f t="shared" si="9"/>
        <v>85.01095690284879</v>
      </c>
      <c r="T56" s="35">
        <f t="shared" si="9"/>
        <v>105.68929777110931</v>
      </c>
      <c r="U56" s="35">
        <f t="shared" si="9"/>
        <v>131.39750533705481</v>
      </c>
      <c r="V56" s="35">
        <f t="shared" si="9"/>
        <v>163.35906068931138</v>
      </c>
      <c r="W56" s="35">
        <f t="shared" si="9"/>
        <v>203.09504842454928</v>
      </c>
      <c r="X56" s="35">
        <f t="shared" si="9"/>
        <v>252.49654668998016</v>
      </c>
      <c r="Y56" s="17"/>
      <c r="Z56" s="17">
        <f>F56/$F$67</f>
        <v>5.9563203176704171E-3</v>
      </c>
      <c r="AA56" s="17">
        <f>H56/$H$67</f>
        <v>0</v>
      </c>
      <c r="AB56" s="35">
        <f>_xlfn.RANK.AVG(F56,$F$7:$F$66,1)</f>
        <v>20</v>
      </c>
      <c r="AC56" s="35">
        <f>_xlfn.RANK.AVG(H56,$H$7:$H$66,1)</f>
        <v>7</v>
      </c>
      <c r="AD56" s="35">
        <f t="shared" si="2"/>
        <v>51</v>
      </c>
      <c r="AE56" s="35">
        <f t="shared" si="3"/>
        <v>85</v>
      </c>
      <c r="AF56" s="35">
        <f t="shared" si="4"/>
        <v>46</v>
      </c>
    </row>
    <row r="57" spans="1:32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04-04-2020'!$L:$L,$E57,'Raw 04-04-2020'!I:I)</f>
        <v>0</v>
      </c>
      <c r="P57" s="16">
        <f>SUMIF('Raw 04-04-2020'!$L:$L,$E57,'Raw 04-04-2020'!J:J)</f>
        <v>0</v>
      </c>
      <c r="Q57" s="36">
        <f>IFERROR((N57-M57)/M57/2+1,0)</f>
        <v>2.25</v>
      </c>
      <c r="R57" s="35">
        <f>N57*Q57</f>
        <v>15.75</v>
      </c>
      <c r="S57" s="35">
        <f t="shared" ref="S57:X66" si="10">R57*$Q57</f>
        <v>35.4375</v>
      </c>
      <c r="T57" s="35">
        <f t="shared" si="10"/>
        <v>79.734375</v>
      </c>
      <c r="U57" s="35">
        <f t="shared" si="10"/>
        <v>179.40234375</v>
      </c>
      <c r="V57" s="35">
        <f t="shared" si="10"/>
        <v>403.6552734375</v>
      </c>
      <c r="W57" s="35">
        <f t="shared" si="10"/>
        <v>908.224365234375</v>
      </c>
      <c r="X57" s="35">
        <f t="shared" si="10"/>
        <v>2043.5048217773438</v>
      </c>
      <c r="Y57" s="17"/>
      <c r="Z57" s="17">
        <f>F57/$F$67</f>
        <v>1.2243547319655858E-2</v>
      </c>
      <c r="AA57" s="17">
        <f>H57/$H$67</f>
        <v>0</v>
      </c>
      <c r="AB57" s="35">
        <f>_xlfn.RANK.AVG(F57,$F$7:$F$66,1)</f>
        <v>27</v>
      </c>
      <c r="AC57" s="35">
        <f>_xlfn.RANK.AVG(H57,$H$7:$H$66,1)</f>
        <v>7</v>
      </c>
      <c r="AD57" s="35">
        <f t="shared" si="2"/>
        <v>60</v>
      </c>
      <c r="AE57" s="35">
        <f t="shared" si="3"/>
        <v>101</v>
      </c>
      <c r="AF57" s="35">
        <f t="shared" si="4"/>
        <v>43</v>
      </c>
    </row>
    <row r="58" spans="1:32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04-04-2020'!$L:$L,$E58,'Raw 04-04-2020'!I:I)</f>
        <v>0</v>
      </c>
      <c r="P58" s="16">
        <f>SUMIF('Raw 04-04-2020'!$L:$L,$E58,'Raw 04-04-2020'!J:J)</f>
        <v>0</v>
      </c>
      <c r="Q58" s="36">
        <f>IFERROR((N58-M58)/M58/2+1,0)</f>
        <v>1.2333333333333334</v>
      </c>
      <c r="R58" s="35">
        <f>N58*Q58</f>
        <v>27.133333333333333</v>
      </c>
      <c r="S58" s="35">
        <f t="shared" si="10"/>
        <v>33.464444444444446</v>
      </c>
      <c r="T58" s="35">
        <f t="shared" si="10"/>
        <v>41.272814814814822</v>
      </c>
      <c r="U58" s="35">
        <f t="shared" si="10"/>
        <v>50.903138271604952</v>
      </c>
      <c r="V58" s="35">
        <f t="shared" si="10"/>
        <v>62.780537201646112</v>
      </c>
      <c r="W58" s="35">
        <f t="shared" si="10"/>
        <v>77.429329215363538</v>
      </c>
      <c r="X58" s="35">
        <f t="shared" si="10"/>
        <v>95.496172698948371</v>
      </c>
      <c r="Y58" s="17"/>
      <c r="Z58" s="17">
        <f>F58/$F$67</f>
        <v>1.2243547319655858E-2</v>
      </c>
      <c r="AA58" s="17">
        <f>H58/$H$67</f>
        <v>3.1123560535325243E-4</v>
      </c>
      <c r="AB58" s="35">
        <f>_xlfn.RANK.AVG(F58,$F$7:$F$66,1)</f>
        <v>27</v>
      </c>
      <c r="AC58" s="35">
        <f>_xlfn.RANK.AVG(H58,$H$7:$H$66,1)</f>
        <v>16.5</v>
      </c>
      <c r="AD58" s="35">
        <f t="shared" si="2"/>
        <v>50</v>
      </c>
      <c r="AE58" s="35">
        <f t="shared" si="3"/>
        <v>110</v>
      </c>
      <c r="AF58" s="35">
        <f t="shared" si="4"/>
        <v>39</v>
      </c>
    </row>
    <row r="59" spans="1:32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04-04-2020'!$L:$L,$E59,'Raw 04-04-2020'!I:I)</f>
        <v>0</v>
      </c>
      <c r="P59" s="16">
        <f>SUMIF('Raw 04-04-2020'!$L:$L,$E59,'Raw 04-04-2020'!J:J)</f>
        <v>0</v>
      </c>
      <c r="Q59" s="36">
        <f>IFERROR((N59-M59)/M59/2+1,0)</f>
        <v>0</v>
      </c>
      <c r="R59" s="37">
        <f>N59*Q59</f>
        <v>0</v>
      </c>
      <c r="S59" s="37">
        <f t="shared" si="10"/>
        <v>0</v>
      </c>
      <c r="T59" s="37">
        <f t="shared" si="10"/>
        <v>0</v>
      </c>
      <c r="U59" s="37">
        <f t="shared" si="10"/>
        <v>0</v>
      </c>
      <c r="V59" s="37">
        <f t="shared" si="10"/>
        <v>0</v>
      </c>
      <c r="W59" s="37">
        <f t="shared" si="10"/>
        <v>0</v>
      </c>
      <c r="X59" s="37">
        <f t="shared" si="10"/>
        <v>0</v>
      </c>
      <c r="Y59" s="31"/>
      <c r="Z59" s="31">
        <f>F59/$F$67</f>
        <v>1.2243547319655858E-2</v>
      </c>
      <c r="AA59" s="17">
        <f>H59/$H$67</f>
        <v>0</v>
      </c>
      <c r="AB59" s="35">
        <f>_xlfn.RANK.AVG(F59,$F$7:$F$66,1)</f>
        <v>27</v>
      </c>
      <c r="AC59" s="35">
        <f>_xlfn.RANK.AVG(H59,$H$7:$H$66,1)</f>
        <v>7</v>
      </c>
      <c r="AD59" s="35">
        <f t="shared" si="2"/>
        <v>4</v>
      </c>
      <c r="AE59" s="35">
        <f t="shared" si="3"/>
        <v>45</v>
      </c>
      <c r="AF59" s="35">
        <f t="shared" si="4"/>
        <v>56</v>
      </c>
    </row>
    <row r="60" spans="1:32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04-04-2020'!$L:$L,$E60,'Raw 04-04-2020'!I:I)</f>
        <v>0</v>
      </c>
      <c r="P60" s="16">
        <f>SUMIF('Raw 04-04-2020'!$L:$L,$E60,'Raw 04-04-2020'!J:J)</f>
        <v>0</v>
      </c>
      <c r="Q60" s="36">
        <f>IFERROR((N60-M60)/M60/2+1,0)</f>
        <v>0</v>
      </c>
      <c r="R60" s="35">
        <f>N60*Q60</f>
        <v>0</v>
      </c>
      <c r="S60" s="35">
        <f t="shared" si="10"/>
        <v>0</v>
      </c>
      <c r="T60" s="35">
        <f t="shared" si="10"/>
        <v>0</v>
      </c>
      <c r="U60" s="35">
        <f t="shared" si="10"/>
        <v>0</v>
      </c>
      <c r="V60" s="35">
        <f t="shared" si="10"/>
        <v>0</v>
      </c>
      <c r="W60" s="35">
        <f t="shared" si="10"/>
        <v>0</v>
      </c>
      <c r="X60" s="35">
        <f t="shared" si="10"/>
        <v>0</v>
      </c>
      <c r="Y60" s="17"/>
      <c r="Z60" s="17">
        <f>F60/$F$67</f>
        <v>2.0847121111846459E-2</v>
      </c>
      <c r="AA60" s="17">
        <f>H60/$H$67</f>
        <v>0</v>
      </c>
      <c r="AB60" s="35">
        <f>_xlfn.RANK.AVG(F60,$F$7:$F$66,1)</f>
        <v>40</v>
      </c>
      <c r="AC60" s="35">
        <f>_xlfn.RANK.AVG(H60,$H$7:$H$66,1)</f>
        <v>7</v>
      </c>
      <c r="AD60" s="35">
        <f t="shared" si="2"/>
        <v>4</v>
      </c>
      <c r="AE60" s="35">
        <f t="shared" si="3"/>
        <v>58</v>
      </c>
      <c r="AF60" s="35">
        <f t="shared" si="4"/>
        <v>52</v>
      </c>
    </row>
    <row r="61" spans="1:32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04-04-2020'!$L:$L,$E61,'Raw 04-04-2020'!I:I)</f>
        <v>18</v>
      </c>
      <c r="P61" s="16">
        <f>SUMIF('Raw 04-04-2020'!$L:$L,$E61,'Raw 04-04-2020'!J:J)</f>
        <v>0</v>
      </c>
      <c r="Q61" s="36">
        <f>IFERROR((N61-M61)/M61/2+1,0)</f>
        <v>1.1648616125150422</v>
      </c>
      <c r="R61" s="35">
        <f>N61*Q61</f>
        <v>1287.1720818291217</v>
      </c>
      <c r="S61" s="35">
        <f t="shared" si="10"/>
        <v>1499.3773468238144</v>
      </c>
      <c r="T61" s="35">
        <f t="shared" si="10"/>
        <v>1746.567113989714</v>
      </c>
      <c r="U61" s="35">
        <f t="shared" si="10"/>
        <v>2034.5089847678016</v>
      </c>
      <c r="V61" s="35">
        <f t="shared" si="10"/>
        <v>2369.9214166729626</v>
      </c>
      <c r="W61" s="35">
        <f t="shared" si="10"/>
        <v>2760.6304829596002</v>
      </c>
      <c r="X61" s="35">
        <f t="shared" si="10"/>
        <v>3215.7524759384996</v>
      </c>
      <c r="Y61" s="17"/>
      <c r="Z61" s="17">
        <f>F61/$F$67</f>
        <v>0</v>
      </c>
      <c r="AA61" s="17">
        <f>H61/$H$67</f>
        <v>5.259881730469966E-2</v>
      </c>
      <c r="AB61" s="35">
        <f>_xlfn.RANK.AVG(F61,$F$7:$F$66,1)</f>
        <v>6.5</v>
      </c>
      <c r="AC61" s="35">
        <f>_xlfn.RANK.AVG(H61,$H$7:$H$66,1)</f>
        <v>56</v>
      </c>
      <c r="AD61" s="35">
        <f t="shared" si="2"/>
        <v>37</v>
      </c>
      <c r="AE61" s="35">
        <f t="shared" si="3"/>
        <v>155.5</v>
      </c>
      <c r="AF61" s="35">
        <f t="shared" si="4"/>
        <v>15</v>
      </c>
    </row>
    <row r="62" spans="1:32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04-04-2020'!$L:$L,$E62,'Raw 04-04-2020'!I:I)</f>
        <v>6</v>
      </c>
      <c r="P62" s="16">
        <f>SUMIF('Raw 04-04-2020'!$L:$L,$E62,'Raw 04-04-2020'!J:J)</f>
        <v>0</v>
      </c>
      <c r="Q62" s="36">
        <f>IFERROR((N62-M62)/M62/2+1,0)</f>
        <v>1.0374015748031495</v>
      </c>
      <c r="R62" s="35">
        <f>N62*Q62</f>
        <v>283.21062992125985</v>
      </c>
      <c r="S62" s="35">
        <f t="shared" si="10"/>
        <v>293.80315348130694</v>
      </c>
      <c r="T62" s="35">
        <f t="shared" si="10"/>
        <v>304.79185410363925</v>
      </c>
      <c r="U62" s="35">
        <f t="shared" si="10"/>
        <v>316.19154943428714</v>
      </c>
      <c r="V62" s="35">
        <f t="shared" si="10"/>
        <v>328.01761132257741</v>
      </c>
      <c r="W62" s="35">
        <f t="shared" si="10"/>
        <v>340.28598654920921</v>
      </c>
      <c r="X62" s="35">
        <f t="shared" si="10"/>
        <v>353.01321832959297</v>
      </c>
      <c r="Y62" s="17"/>
      <c r="Z62" s="17">
        <f>F62/$F$67</f>
        <v>1.886168100595632E-2</v>
      </c>
      <c r="AA62" s="17">
        <f>H62/$H$67</f>
        <v>1.1826953003423592E-2</v>
      </c>
      <c r="AB62" s="35">
        <f>_xlfn.RANK.AVG(F62,$F$7:$F$66,1)</f>
        <v>36.5</v>
      </c>
      <c r="AC62" s="35">
        <f>_xlfn.RANK.AVG(H62,$H$7:$H$66,1)</f>
        <v>42</v>
      </c>
      <c r="AD62" s="35">
        <f t="shared" si="2"/>
        <v>12</v>
      </c>
      <c r="AE62" s="35">
        <f t="shared" si="3"/>
        <v>132.5</v>
      </c>
      <c r="AF62" s="35">
        <f t="shared" si="4"/>
        <v>26</v>
      </c>
    </row>
    <row r="63" spans="1:32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04-04-2020'!$L:$L,$E63,'Raw 04-04-2020'!I:I)</f>
        <v>8</v>
      </c>
      <c r="P63" s="16">
        <f>SUMIF('Raw 04-04-2020'!$L:$L,$E63,'Raw 04-04-2020'!J:J)</f>
        <v>0</v>
      </c>
      <c r="Q63" s="36">
        <f>IFERROR((N63-M63)/M63/2+1,0)</f>
        <v>1.2011661807580174</v>
      </c>
      <c r="R63" s="35">
        <f>N63*Q63</f>
        <v>577.76093294460634</v>
      </c>
      <c r="S63" s="35">
        <f t="shared" si="10"/>
        <v>693.98689321626182</v>
      </c>
      <c r="T63" s="35">
        <f t="shared" si="10"/>
        <v>833.59358602069926</v>
      </c>
      <c r="U63" s="35">
        <f t="shared" si="10"/>
        <v>1001.2844240248631</v>
      </c>
      <c r="V63" s="35">
        <f t="shared" si="10"/>
        <v>1202.708987458436</v>
      </c>
      <c r="W63" s="35">
        <f t="shared" si="10"/>
        <v>1444.6533610287918</v>
      </c>
      <c r="X63" s="35">
        <f t="shared" si="10"/>
        <v>1735.2687601861871</v>
      </c>
      <c r="Y63" s="17"/>
      <c r="Z63" s="17">
        <f>F63/$F$67</f>
        <v>1.886168100595632E-2</v>
      </c>
      <c r="AA63" s="17">
        <f>H63/$H$67</f>
        <v>1.5873015873015872E-2</v>
      </c>
      <c r="AB63" s="35">
        <f>_xlfn.RANK.AVG(F63,$F$7:$F$66,1)</f>
        <v>36.5</v>
      </c>
      <c r="AC63" s="35">
        <f>_xlfn.RANK.AVG(H63,$H$7:$H$66,1)</f>
        <v>47</v>
      </c>
      <c r="AD63" s="35">
        <f t="shared" si="2"/>
        <v>44</v>
      </c>
      <c r="AE63" s="35">
        <f t="shared" si="3"/>
        <v>174.5</v>
      </c>
      <c r="AF63" s="35">
        <f t="shared" si="4"/>
        <v>10</v>
      </c>
    </row>
    <row r="64" spans="1:32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04-04-2020'!$L:$L,$E64,'Raw 04-04-2020'!I:I)</f>
        <v>1</v>
      </c>
      <c r="P64" s="16">
        <f>SUMIF('Raw 04-04-2020'!$L:$L,$E64,'Raw 04-04-2020'!J:J)</f>
        <v>0</v>
      </c>
      <c r="Q64" s="36">
        <f>IFERROR((N64-M64)/M64/2+1,0)</f>
        <v>1.25</v>
      </c>
      <c r="R64" s="35">
        <f>N64*Q64</f>
        <v>45</v>
      </c>
      <c r="S64" s="35">
        <f t="shared" si="10"/>
        <v>56.25</v>
      </c>
      <c r="T64" s="35">
        <f t="shared" si="10"/>
        <v>70.3125</v>
      </c>
      <c r="U64" s="35">
        <f t="shared" si="10"/>
        <v>87.890625</v>
      </c>
      <c r="V64" s="35">
        <f t="shared" si="10"/>
        <v>109.86328125</v>
      </c>
      <c r="W64" s="35">
        <f t="shared" si="10"/>
        <v>137.3291015625</v>
      </c>
      <c r="X64" s="35">
        <f t="shared" si="10"/>
        <v>171.661376953125</v>
      </c>
      <c r="Y64" s="17"/>
      <c r="Z64" s="17">
        <f>F64/$F$67</f>
        <v>0</v>
      </c>
      <c r="AA64" s="17">
        <f>H64/$H$67</f>
        <v>1.556178026766262E-3</v>
      </c>
      <c r="AB64" s="35">
        <f>_xlfn.RANK.AVG(F64,$F$7:$F$66,1)</f>
        <v>6.5</v>
      </c>
      <c r="AC64" s="35">
        <f>_xlfn.RANK.AVG(H64,$H$7:$H$66,1)</f>
        <v>27</v>
      </c>
      <c r="AD64" s="35">
        <f t="shared" si="2"/>
        <v>53.5</v>
      </c>
      <c r="AE64" s="35">
        <f t="shared" si="3"/>
        <v>114</v>
      </c>
      <c r="AF64" s="35">
        <f t="shared" si="4"/>
        <v>35</v>
      </c>
    </row>
    <row r="65" spans="1:32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04-04-2020'!$L:$L,$E65,'Raw 04-04-2020'!I:I)</f>
        <v>167</v>
      </c>
      <c r="P65" s="16">
        <f>SUMIF('Raw 04-04-2020'!$L:$L,$E65,'Raw 04-04-2020'!J:J)</f>
        <v>0</v>
      </c>
      <c r="Q65" s="36">
        <f>IFERROR((N65-M65)/M65/2+1,0)</f>
        <v>1.1671748878923767</v>
      </c>
      <c r="R65" s="35">
        <f>N65*Q65</f>
        <v>8682.6139910313905</v>
      </c>
      <c r="S65" s="35">
        <f t="shared" si="10"/>
        <v>10134.129011594845</v>
      </c>
      <c r="T65" s="35">
        <f t="shared" si="10"/>
        <v>11828.300892995096</v>
      </c>
      <c r="U65" s="35">
        <f t="shared" si="10"/>
        <v>13805.695768738849</v>
      </c>
      <c r="V65" s="35">
        <f t="shared" si="10"/>
        <v>16113.661411154026</v>
      </c>
      <c r="W65" s="35">
        <f t="shared" si="10"/>
        <v>18807.460951099416</v>
      </c>
      <c r="X65" s="35">
        <f t="shared" si="10"/>
        <v>21951.596127139714</v>
      </c>
      <c r="Y65" s="17"/>
      <c r="Z65" s="17">
        <f>F65/$F$67</f>
        <v>6.5519523494374593E-2</v>
      </c>
      <c r="AA65" s="17">
        <f>H65/$H$67</f>
        <v>0.37161531279178339</v>
      </c>
      <c r="AB65" s="35">
        <f>_xlfn.RANK.AVG(F65,$F$7:$F$66,1)</f>
        <v>59</v>
      </c>
      <c r="AC65" s="35">
        <f>_xlfn.RANK.AVG(H65,$H$7:$H$66,1)</f>
        <v>60</v>
      </c>
      <c r="AD65" s="35">
        <f t="shared" si="2"/>
        <v>40</v>
      </c>
      <c r="AE65" s="35">
        <f t="shared" si="3"/>
        <v>219</v>
      </c>
      <c r="AF65" s="35">
        <f t="shared" si="4"/>
        <v>1</v>
      </c>
    </row>
    <row r="66" spans="1:32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04-04-2020'!$L:$L,$E66,'Raw 04-04-2020'!I:I)</f>
        <v>3</v>
      </c>
      <c r="P66" s="18">
        <f>SUMIF('Raw 04-04-2020'!$L:$L,$E66,'Raw 04-04-2020'!J:J)</f>
        <v>0</v>
      </c>
      <c r="Q66" s="39">
        <f>IFERROR((N66-M66)/M66/2+1,0)</f>
        <v>1.0692307692307692</v>
      </c>
      <c r="R66" s="38">
        <f>N66*Q66</f>
        <v>158.24615384615385</v>
      </c>
      <c r="S66" s="38">
        <f t="shared" si="10"/>
        <v>169.20165680473372</v>
      </c>
      <c r="T66" s="38">
        <f t="shared" si="10"/>
        <v>180.91561766044606</v>
      </c>
      <c r="U66" s="38">
        <f t="shared" si="10"/>
        <v>193.44054503693849</v>
      </c>
      <c r="V66" s="38">
        <f t="shared" si="10"/>
        <v>206.83258277026499</v>
      </c>
      <c r="W66" s="38">
        <f t="shared" si="10"/>
        <v>221.15176157743718</v>
      </c>
      <c r="X66" s="38">
        <f t="shared" si="10"/>
        <v>236.46226814818283</v>
      </c>
      <c r="Y66" s="31"/>
      <c r="Z66" s="19">
        <f>F66/$F$67</f>
        <v>1.9192587690271344E-2</v>
      </c>
      <c r="AA66" s="19">
        <f>H66/$H$67</f>
        <v>6.8471833177715527E-3</v>
      </c>
      <c r="AB66" s="38">
        <f>_xlfn.RANK.AVG(F66,$F$7:$F$66,1)</f>
        <v>38</v>
      </c>
      <c r="AC66" s="38">
        <f>_xlfn.RANK.AVG(H66,$H$7:$H$66,1)</f>
        <v>39.5</v>
      </c>
      <c r="AD66" s="38">
        <f t="shared" si="2"/>
        <v>17</v>
      </c>
      <c r="AE66" s="38">
        <f t="shared" si="3"/>
        <v>134</v>
      </c>
      <c r="AF66" s="38">
        <f t="shared" si="4"/>
        <v>24</v>
      </c>
    </row>
    <row r="67" spans="1:32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>
        <f>SUM(O7:O66)</f>
        <v>475</v>
      </c>
      <c r="P67" s="12">
        <f>SUM(P7:P66)</f>
        <v>0</v>
      </c>
      <c r="Q67" s="42">
        <f>AVERAGE(Q7:Q66)</f>
        <v>1.0417854702410767</v>
      </c>
      <c r="R67" s="12">
        <f t="shared" ref="R67:X67" si="11">SUM(R7:R66)-R7-R49</f>
        <v>26720.535315018187</v>
      </c>
      <c r="S67" s="12">
        <f t="shared" si="11"/>
        <v>31392.087822217451</v>
      </c>
      <c r="T67" s="12">
        <f t="shared" si="11"/>
        <v>36944.880322435631</v>
      </c>
      <c r="U67" s="12">
        <f t="shared" si="11"/>
        <v>43574.805190005973</v>
      </c>
      <c r="V67" s="12">
        <f t="shared" si="11"/>
        <v>51549.634820509222</v>
      </c>
      <c r="W67" s="12">
        <f t="shared" si="11"/>
        <v>61264.268593238528</v>
      </c>
      <c r="X67" s="12">
        <f t="shared" si="11"/>
        <v>73357.729856487742</v>
      </c>
      <c r="Y67" s="20"/>
      <c r="Z67" s="41">
        <f>F67/$F$67</f>
        <v>1</v>
      </c>
      <c r="AA67" s="33">
        <f>H67/$H$67</f>
        <v>1</v>
      </c>
      <c r="AB67" s="12"/>
      <c r="AC67" s="12"/>
      <c r="AD67" s="12"/>
      <c r="AE67" s="12"/>
      <c r="AF67" s="12"/>
    </row>
    <row r="70" spans="1:32" x14ac:dyDescent="0.2">
      <c r="Z70" s="40" t="s">
        <v>5527</v>
      </c>
    </row>
    <row r="71" spans="1:32" x14ac:dyDescent="0.2">
      <c r="Z71" s="2">
        <v>1</v>
      </c>
      <c r="AA71" s="2" t="s">
        <v>5523</v>
      </c>
    </row>
    <row r="72" spans="1:32" x14ac:dyDescent="0.2">
      <c r="Z72" s="2">
        <f>Z71+1</f>
        <v>2</v>
      </c>
      <c r="AA72" s="2" t="s">
        <v>5524</v>
      </c>
    </row>
    <row r="73" spans="1:32" x14ac:dyDescent="0.2">
      <c r="Z73" s="2">
        <f t="shared" ref="Z73:Z75" si="12">Z72+1</f>
        <v>3</v>
      </c>
      <c r="AA73" s="2" t="s">
        <v>5525</v>
      </c>
    </row>
    <row r="74" spans="1:32" x14ac:dyDescent="0.2">
      <c r="Z74" s="2">
        <f t="shared" si="12"/>
        <v>4</v>
      </c>
      <c r="AA74" s="2" t="s">
        <v>5530</v>
      </c>
    </row>
    <row r="75" spans="1:32" x14ac:dyDescent="0.2">
      <c r="Z75" s="2">
        <f t="shared" si="12"/>
        <v>5</v>
      </c>
      <c r="AA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B70:AB129">
    <sortCondition ref="AB70:AB129"/>
  </sortState>
  <mergeCells count="1">
    <mergeCell ref="R5:X5"/>
  </mergeCells>
  <conditionalFormatting sqref="AA7:AA66 H7:P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A67:AB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COVID Tracker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2020-04-05T14:51:06Z</dcterms:modified>
</cp:coreProperties>
</file>