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Side Projects/COVID19-tracker/"/>
    </mc:Choice>
  </mc:AlternateContent>
  <xr:revisionPtr revIDLastSave="0" documentId="13_ncr:1_{1FC4CD04-EDB1-A147-AE33-A7A08BF39F51}" xr6:coauthVersionLast="36" xr6:coauthVersionMax="36" xr10:uidLastSave="{00000000-0000-0000-0000-000000000000}"/>
  <bookViews>
    <workbookView xWindow="880" yWindow="500" windowWidth="25940" windowHeight="15900" xr2:uid="{3B0C3629-35A3-483F-9663-FF0B23E587DE}"/>
  </bookViews>
  <sheets>
    <sheet name="COVID Tracker" sheetId="1" r:id="rId1"/>
    <sheet name="Raw 03-24-2020" sheetId="4" r:id="rId2"/>
    <sheet name="Source" sheetId="2" r:id="rId3"/>
  </sheets>
  <definedNames>
    <definedName name="_xlnm._FilterDatabase" localSheetId="1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6" i="1"/>
  <c r="I65" i="1"/>
  <c r="I64" i="1"/>
  <c r="I63" i="1"/>
  <c r="I62" i="1"/>
  <c r="I61" i="1"/>
  <c r="I60" i="1"/>
  <c r="I59" i="1"/>
  <c r="I58" i="1"/>
  <c r="I57" i="1"/>
  <c r="I56" i="1"/>
  <c r="I55" i="1"/>
  <c r="L55" i="1" s="1"/>
  <c r="I54" i="1"/>
  <c r="I53" i="1"/>
  <c r="I52" i="1"/>
  <c r="I51" i="1"/>
  <c r="I50" i="1"/>
  <c r="I49" i="1"/>
  <c r="I48" i="1"/>
  <c r="I47" i="1"/>
  <c r="L47" i="1" s="1"/>
  <c r="I46" i="1"/>
  <c r="I45" i="1"/>
  <c r="I44" i="1"/>
  <c r="I43" i="1"/>
  <c r="I42" i="1"/>
  <c r="I41" i="1"/>
  <c r="I40" i="1"/>
  <c r="I39" i="1"/>
  <c r="I38" i="1"/>
  <c r="I37" i="1"/>
  <c r="I36" i="1"/>
  <c r="I35" i="1"/>
  <c r="L35" i="1" s="1"/>
  <c r="I34" i="1"/>
  <c r="I33" i="1"/>
  <c r="I32" i="1"/>
  <c r="I31" i="1"/>
  <c r="I30" i="1"/>
  <c r="I29" i="1"/>
  <c r="I28" i="1"/>
  <c r="I27" i="1"/>
  <c r="L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L11" i="1" s="1"/>
  <c r="I10" i="1"/>
  <c r="I9" i="1"/>
  <c r="I8" i="1"/>
  <c r="I7" i="1"/>
  <c r="H7" i="1"/>
  <c r="M32" i="1" l="1"/>
  <c r="M15" i="1"/>
  <c r="M28" i="1"/>
  <c r="M17" i="1"/>
  <c r="M33" i="1"/>
  <c r="M49" i="1"/>
  <c r="M65" i="1"/>
  <c r="L7" i="1"/>
  <c r="M7" i="1" s="1"/>
  <c r="L23" i="1"/>
  <c r="M23" i="1" s="1"/>
  <c r="L43" i="1"/>
  <c r="M43" i="1" s="1"/>
  <c r="M11" i="1"/>
  <c r="M55" i="1"/>
  <c r="L8" i="1"/>
  <c r="M8" i="1" s="1"/>
  <c r="L12" i="1"/>
  <c r="M12" i="1" s="1"/>
  <c r="L16" i="1"/>
  <c r="M16" i="1" s="1"/>
  <c r="L20" i="1"/>
  <c r="M20" i="1" s="1"/>
  <c r="L24" i="1"/>
  <c r="M24" i="1" s="1"/>
  <c r="L28" i="1"/>
  <c r="L32" i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60" i="1"/>
  <c r="M60" i="1" s="1"/>
  <c r="L64" i="1"/>
  <c r="M64" i="1" s="1"/>
  <c r="L19" i="1"/>
  <c r="M19" i="1" s="1"/>
  <c r="L31" i="1"/>
  <c r="M31" i="1" s="1"/>
  <c r="L39" i="1"/>
  <c r="M39" i="1" s="1"/>
  <c r="L51" i="1"/>
  <c r="M51" i="1" s="1"/>
  <c r="L59" i="1"/>
  <c r="M59" i="1" s="1"/>
  <c r="M27" i="1"/>
  <c r="M35" i="1"/>
  <c r="M47" i="1"/>
  <c r="L9" i="1"/>
  <c r="M9" i="1" s="1"/>
  <c r="L13" i="1"/>
  <c r="M13" i="1" s="1"/>
  <c r="L17" i="1"/>
  <c r="L21" i="1"/>
  <c r="M21" i="1" s="1"/>
  <c r="L25" i="1"/>
  <c r="M25" i="1" s="1"/>
  <c r="L29" i="1"/>
  <c r="M29" i="1" s="1"/>
  <c r="L33" i="1"/>
  <c r="L37" i="1"/>
  <c r="M37" i="1" s="1"/>
  <c r="L41" i="1"/>
  <c r="M41" i="1" s="1"/>
  <c r="L45" i="1"/>
  <c r="M45" i="1" s="1"/>
  <c r="L49" i="1"/>
  <c r="L53" i="1"/>
  <c r="M53" i="1" s="1"/>
  <c r="L57" i="1"/>
  <c r="M57" i="1" s="1"/>
  <c r="L61" i="1"/>
  <c r="M61" i="1" s="1"/>
  <c r="L65" i="1"/>
  <c r="L15" i="1"/>
  <c r="L63" i="1"/>
  <c r="M63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62" i="1"/>
  <c r="M62" i="1" s="1"/>
  <c r="L66" i="1"/>
  <c r="M66" i="1" s="1"/>
  <c r="U72" i="1"/>
  <c r="U73" i="1" s="1"/>
  <c r="U74" i="1" s="1"/>
  <c r="U75" i="1" s="1"/>
  <c r="H9" i="1" l="1"/>
  <c r="H10" i="1"/>
  <c r="H24" i="1"/>
  <c r="H25" i="1"/>
  <c r="H26" i="1"/>
  <c r="H27" i="1"/>
  <c r="H37" i="1"/>
  <c r="H38" i="1"/>
  <c r="H50" i="1"/>
  <c r="H54" i="1"/>
  <c r="H61" i="1"/>
  <c r="H64" i="1"/>
  <c r="H46" i="1"/>
  <c r="H18" i="1"/>
  <c r="H19" i="1"/>
  <c r="H28" i="1"/>
  <c r="H55" i="1"/>
  <c r="H47" i="1"/>
  <c r="H48" i="1"/>
  <c r="H56" i="1"/>
  <c r="H39" i="1"/>
  <c r="H29" i="1"/>
  <c r="H30" i="1"/>
  <c r="H20" i="1"/>
  <c r="H11" i="1"/>
  <c r="H57" i="1"/>
  <c r="H58" i="1"/>
  <c r="H59" i="1"/>
  <c r="H40" i="1"/>
  <c r="H12" i="1"/>
  <c r="H31" i="1"/>
  <c r="H32" i="1"/>
  <c r="H33" i="1"/>
  <c r="H13" i="1"/>
  <c r="H49" i="1"/>
  <c r="H62" i="1"/>
  <c r="H63" i="1"/>
  <c r="H66" i="1"/>
  <c r="H51" i="1"/>
  <c r="H60" i="1"/>
  <c r="H14" i="1"/>
  <c r="H41" i="1"/>
  <c r="H42" i="1"/>
  <c r="H34" i="1"/>
  <c r="H35" i="1"/>
  <c r="H44" i="1"/>
  <c r="H43" i="1"/>
  <c r="H15" i="1"/>
  <c r="H36" i="1"/>
  <c r="H8" i="1"/>
  <c r="H16" i="1"/>
  <c r="H21" i="1"/>
  <c r="H22" i="1"/>
  <c r="H23" i="1"/>
  <c r="H17" i="1"/>
  <c r="H52" i="1"/>
  <c r="H53" i="1"/>
  <c r="H65" i="1"/>
  <c r="H45" i="1"/>
  <c r="X21" i="1" l="1"/>
  <c r="X36" i="1"/>
  <c r="X35" i="1"/>
  <c r="X14" i="1"/>
  <c r="X63" i="1"/>
  <c r="X33" i="1"/>
  <c r="X40" i="1"/>
  <c r="X11" i="1"/>
  <c r="X39" i="1"/>
  <c r="X55" i="1"/>
  <c r="X46" i="1"/>
  <c r="X50" i="1"/>
  <c r="X26" i="1"/>
  <c r="X52" i="1"/>
  <c r="X45" i="1"/>
  <c r="X17" i="1"/>
  <c r="X16" i="1"/>
  <c r="X15" i="1"/>
  <c r="X34" i="1"/>
  <c r="X60" i="1"/>
  <c r="X62" i="1"/>
  <c r="X32" i="1"/>
  <c r="X59" i="1"/>
  <c r="X20" i="1"/>
  <c r="X56" i="1"/>
  <c r="X28" i="1"/>
  <c r="X64" i="1"/>
  <c r="X38" i="1"/>
  <c r="X25" i="1"/>
  <c r="X23" i="1"/>
  <c r="X8" i="1"/>
  <c r="X43" i="1"/>
  <c r="X42" i="1"/>
  <c r="X51" i="1"/>
  <c r="X49" i="1"/>
  <c r="X31" i="1"/>
  <c r="X58" i="1"/>
  <c r="X30" i="1"/>
  <c r="X48" i="1"/>
  <c r="X19" i="1"/>
  <c r="X61" i="1"/>
  <c r="X37" i="1"/>
  <c r="X24" i="1"/>
  <c r="X65" i="1"/>
  <c r="X53" i="1"/>
  <c r="X22" i="1"/>
  <c r="X7" i="1"/>
  <c r="X44" i="1"/>
  <c r="X41" i="1"/>
  <c r="X66" i="1"/>
  <c r="X13" i="1"/>
  <c r="X12" i="1"/>
  <c r="X57" i="1"/>
  <c r="X29" i="1"/>
  <c r="X47" i="1"/>
  <c r="X18" i="1"/>
  <c r="X54" i="1"/>
  <c r="X27" i="1"/>
  <c r="X10" i="1"/>
  <c r="X9" i="1"/>
  <c r="B128" i="1"/>
  <c r="B3" i="1"/>
  <c r="M6" i="1" s="1"/>
  <c r="N6" i="1" s="1"/>
  <c r="O6" i="1" s="1"/>
  <c r="P6" i="1" s="1"/>
  <c r="Q6" i="1" s="1"/>
  <c r="R6" i="1" s="1"/>
  <c r="S6" i="1" s="1"/>
  <c r="D41" i="1"/>
  <c r="D43" i="1"/>
  <c r="D17" i="1"/>
  <c r="D16" i="1"/>
  <c r="D14" i="1"/>
  <c r="D11" i="1"/>
  <c r="D13" i="1"/>
  <c r="D12" i="1"/>
  <c r="D9" i="1"/>
  <c r="D10" i="1"/>
  <c r="D15" i="1"/>
  <c r="Y31" i="1" l="1"/>
  <c r="Y33" i="1"/>
  <c r="Y37" i="1"/>
  <c r="Y15" i="1"/>
  <c r="Y50" i="1"/>
  <c r="Y10" i="1"/>
  <c r="Y57" i="1"/>
  <c r="Y7" i="1"/>
  <c r="Y25" i="1"/>
  <c r="Y59" i="1"/>
  <c r="Y16" i="1"/>
  <c r="Y46" i="1"/>
  <c r="Y61" i="1"/>
  <c r="Y49" i="1"/>
  <c r="Y63" i="1"/>
  <c r="Y23" i="1"/>
  <c r="Y27" i="1"/>
  <c r="Y12" i="1"/>
  <c r="Y22" i="1"/>
  <c r="Y19" i="1"/>
  <c r="Y32" i="1"/>
  <c r="Y17" i="1"/>
  <c r="Y55" i="1"/>
  <c r="Y20" i="1"/>
  <c r="Y51" i="1"/>
  <c r="Y38" i="1"/>
  <c r="Y14" i="1"/>
  <c r="Y53" i="1"/>
  <c r="Y48" i="1"/>
  <c r="Y42" i="1"/>
  <c r="Y62" i="1"/>
  <c r="Y45" i="1"/>
  <c r="Y35" i="1"/>
  <c r="Y29" i="1"/>
  <c r="Y54" i="1"/>
  <c r="Y13" i="1"/>
  <c r="Y64" i="1"/>
  <c r="Y39" i="1"/>
  <c r="Y44" i="1"/>
  <c r="Y18" i="1"/>
  <c r="Y65" i="1"/>
  <c r="Y28" i="1"/>
  <c r="Y60" i="1"/>
  <c r="Y52" i="1"/>
  <c r="Y11" i="1"/>
  <c r="Y36" i="1"/>
  <c r="Y66" i="1"/>
  <c r="Y30" i="1"/>
  <c r="Y43" i="1"/>
  <c r="Y9" i="1"/>
  <c r="Y47" i="1"/>
  <c r="Y41" i="1"/>
  <c r="Y24" i="1"/>
  <c r="Y58" i="1"/>
  <c r="Y8" i="1"/>
  <c r="Y56" i="1"/>
  <c r="Y34" i="1"/>
  <c r="Y21" i="1"/>
  <c r="Y26" i="1"/>
  <c r="Y40" i="1"/>
  <c r="N37" i="1"/>
  <c r="O37" i="1" s="1"/>
  <c r="P37" i="1" s="1"/>
  <c r="Q37" i="1" s="1"/>
  <c r="R37" i="1" s="1"/>
  <c r="S37" i="1" s="1"/>
  <c r="U42" i="1"/>
  <c r="G67" i="1" l="1"/>
  <c r="B15" i="2" s="1"/>
  <c r="W66" i="1"/>
  <c r="Z66" i="1" s="1"/>
  <c r="W46" i="1"/>
  <c r="Z46" i="1" s="1"/>
  <c r="W29" i="1"/>
  <c r="Z29" i="1" s="1"/>
  <c r="W11" i="1"/>
  <c r="Z11" i="1" s="1"/>
  <c r="W14" i="1"/>
  <c r="Z14" i="1" s="1"/>
  <c r="W48" i="1"/>
  <c r="Z48" i="1" s="1"/>
  <c r="W9" i="1"/>
  <c r="Z9" i="1" s="1"/>
  <c r="W12" i="1"/>
  <c r="Z12" i="1" s="1"/>
  <c r="W59" i="1"/>
  <c r="Z59" i="1" s="1"/>
  <c r="W31" i="1"/>
  <c r="Z31" i="1" s="1"/>
  <c r="W18" i="1"/>
  <c r="Z18" i="1" s="1"/>
  <c r="W20" i="1"/>
  <c r="Z20" i="1" s="1"/>
  <c r="W60" i="1"/>
  <c r="Z60" i="1" s="1"/>
  <c r="W34" i="1"/>
  <c r="Z34" i="1" s="1"/>
  <c r="W21" i="1"/>
  <c r="Z21" i="1" s="1"/>
  <c r="W37" i="1"/>
  <c r="Z37" i="1" s="1"/>
  <c r="W45" i="1"/>
  <c r="Z45" i="1" s="1"/>
  <c r="W30" i="1"/>
  <c r="Z30" i="1" s="1"/>
  <c r="W56" i="1"/>
  <c r="Z56" i="1" s="1"/>
  <c r="W35" i="1"/>
  <c r="Z35" i="1" s="1"/>
  <c r="W50" i="1"/>
  <c r="Z50" i="1" s="1"/>
  <c r="W27" i="1"/>
  <c r="Z27" i="1" s="1"/>
  <c r="W62" i="1"/>
  <c r="Z62" i="1" s="1"/>
  <c r="W19" i="1"/>
  <c r="Z19" i="1" s="1"/>
  <c r="W61" i="1"/>
  <c r="Z61" i="1" s="1"/>
  <c r="W51" i="1"/>
  <c r="Z51" i="1" s="1"/>
  <c r="W55" i="1"/>
  <c r="Z55" i="1" s="1"/>
  <c r="W44" i="1"/>
  <c r="Z44" i="1" s="1"/>
  <c r="W8" i="1"/>
  <c r="Z8" i="1" s="1"/>
  <c r="W28" i="1"/>
  <c r="Z28" i="1" s="1"/>
  <c r="W52" i="1"/>
  <c r="Z52" i="1" s="1"/>
  <c r="W13" i="1"/>
  <c r="Z13" i="1" s="1"/>
  <c r="W64" i="1"/>
  <c r="Z64" i="1" s="1"/>
  <c r="W47" i="1"/>
  <c r="Z47" i="1" s="1"/>
  <c r="W25" i="1"/>
  <c r="Z25" i="1" s="1"/>
  <c r="W15" i="1"/>
  <c r="Z15" i="1" s="1"/>
  <c r="W33" i="1"/>
  <c r="Z33" i="1" s="1"/>
  <c r="W22" i="1"/>
  <c r="Z22" i="1" s="1"/>
  <c r="W23" i="1"/>
  <c r="Z23" i="1" s="1"/>
  <c r="W24" i="1"/>
  <c r="Z24" i="1" s="1"/>
  <c r="W40" i="1"/>
  <c r="Z40" i="1" s="1"/>
  <c r="W39" i="1"/>
  <c r="Z39" i="1" s="1"/>
  <c r="W43" i="1"/>
  <c r="Z43" i="1" s="1"/>
  <c r="W58" i="1"/>
  <c r="Z58" i="1" s="1"/>
  <c r="W42" i="1"/>
  <c r="Z42" i="1" s="1"/>
  <c r="W38" i="1"/>
  <c r="Z38" i="1" s="1"/>
  <c r="W49" i="1"/>
  <c r="Z49" i="1" s="1"/>
  <c r="W53" i="1"/>
  <c r="Z53" i="1" s="1"/>
  <c r="W36" i="1"/>
  <c r="Z36" i="1" s="1"/>
  <c r="W17" i="1"/>
  <c r="Z17" i="1" s="1"/>
  <c r="W26" i="1"/>
  <c r="Z26" i="1" s="1"/>
  <c r="W63" i="1"/>
  <c r="Z63" i="1" s="1"/>
  <c r="W65" i="1"/>
  <c r="Z65" i="1" s="1"/>
  <c r="W41" i="1"/>
  <c r="Z41" i="1" s="1"/>
  <c r="W32" i="1"/>
  <c r="Z32" i="1" s="1"/>
  <c r="W54" i="1"/>
  <c r="Z54" i="1" s="1"/>
  <c r="W16" i="1"/>
  <c r="Z16" i="1" s="1"/>
  <c r="W57" i="1"/>
  <c r="Z57" i="1" s="1"/>
  <c r="W7" i="1"/>
  <c r="Z7" i="1" s="1"/>
  <c r="W10" i="1"/>
  <c r="Z10" i="1" s="1"/>
  <c r="N44" i="1"/>
  <c r="O44" i="1" s="1"/>
  <c r="P44" i="1" s="1"/>
  <c r="Q44" i="1" s="1"/>
  <c r="R44" i="1" s="1"/>
  <c r="S44" i="1" s="1"/>
  <c r="N66" i="1"/>
  <c r="O66" i="1" s="1"/>
  <c r="P66" i="1" s="1"/>
  <c r="Q66" i="1" s="1"/>
  <c r="R66" i="1" s="1"/>
  <c r="S66" i="1" s="1"/>
  <c r="N49" i="1"/>
  <c r="O49" i="1" s="1"/>
  <c r="P49" i="1" s="1"/>
  <c r="Q49" i="1" s="1"/>
  <c r="R49" i="1" s="1"/>
  <c r="S49" i="1" s="1"/>
  <c r="N8" i="1"/>
  <c r="O8" i="1" s="1"/>
  <c r="P8" i="1" s="1"/>
  <c r="Q8" i="1" s="1"/>
  <c r="R8" i="1" s="1"/>
  <c r="S8" i="1" s="1"/>
  <c r="U20" i="1"/>
  <c r="U60" i="1"/>
  <c r="U30" i="1"/>
  <c r="U66" i="1"/>
  <c r="U15" i="1"/>
  <c r="U14" i="1"/>
  <c r="U24" i="1"/>
  <c r="U7" i="1"/>
  <c r="U28" i="1"/>
  <c r="U44" i="1"/>
  <c r="U37" i="1"/>
  <c r="U45" i="1"/>
  <c r="U52" i="1"/>
  <c r="U55" i="1"/>
  <c r="U25" i="1"/>
  <c r="U12" i="1"/>
  <c r="U51" i="1"/>
  <c r="U46" i="1"/>
  <c r="U40" i="1"/>
  <c r="U9" i="1"/>
  <c r="U50" i="1"/>
  <c r="U10" i="1"/>
  <c r="U65" i="1"/>
  <c r="U11" i="1"/>
  <c r="U56" i="1"/>
  <c r="U39" i="1"/>
  <c r="U57" i="1"/>
  <c r="U67" i="1"/>
  <c r="U41" i="1"/>
  <c r="U32" i="1"/>
  <c r="U18" i="1"/>
  <c r="U58" i="1"/>
  <c r="U19" i="1"/>
  <c r="U31" i="1"/>
  <c r="U63" i="1"/>
  <c r="U8" i="1"/>
  <c r="U13" i="1"/>
  <c r="U27" i="1"/>
  <c r="U49" i="1"/>
  <c r="U43" i="1"/>
  <c r="U34" i="1"/>
  <c r="U22" i="1"/>
  <c r="U48" i="1"/>
  <c r="U62" i="1"/>
  <c r="U53" i="1"/>
  <c r="U38" i="1"/>
  <c r="U29" i="1"/>
  <c r="U59" i="1"/>
  <c r="U64" i="1"/>
  <c r="U36" i="1"/>
  <c r="U21" i="1"/>
  <c r="U23" i="1"/>
  <c r="U47" i="1"/>
  <c r="U61" i="1"/>
  <c r="U17" i="1"/>
  <c r="U26" i="1"/>
  <c r="U33" i="1"/>
  <c r="U54" i="1"/>
  <c r="U16" i="1"/>
  <c r="U35" i="1"/>
  <c r="AA26" i="1" l="1"/>
  <c r="AA55" i="1"/>
  <c r="AA10" i="1"/>
  <c r="AA53" i="1"/>
  <c r="AA15" i="1"/>
  <c r="AA19" i="1"/>
  <c r="AA20" i="1"/>
  <c r="AA7" i="1"/>
  <c r="AA49" i="1"/>
  <c r="AA25" i="1"/>
  <c r="AA62" i="1"/>
  <c r="AA18" i="1"/>
  <c r="AA47" i="1"/>
  <c r="AA27" i="1"/>
  <c r="AA31" i="1"/>
  <c r="AA42" i="1"/>
  <c r="AA50" i="1"/>
  <c r="AA59" i="1"/>
  <c r="AA13" i="1"/>
  <c r="AA35" i="1"/>
  <c r="AA12" i="1"/>
  <c r="AA16" i="1"/>
  <c r="AA32" i="1"/>
  <c r="AA43" i="1"/>
  <c r="AA52" i="1"/>
  <c r="AA56" i="1"/>
  <c r="AA9" i="1"/>
  <c r="AA57" i="1"/>
  <c r="AA54" i="1"/>
  <c r="AA41" i="1"/>
  <c r="AA39" i="1"/>
  <c r="AA28" i="1"/>
  <c r="AA30" i="1"/>
  <c r="AA48" i="1"/>
  <c r="AA64" i="1"/>
  <c r="AA65" i="1"/>
  <c r="AA40" i="1"/>
  <c r="AA8" i="1"/>
  <c r="AA45" i="1"/>
  <c r="AA14" i="1"/>
  <c r="AA38" i="1"/>
  <c r="AA58" i="1"/>
  <c r="AA63" i="1"/>
  <c r="AA24" i="1"/>
  <c r="AA44" i="1"/>
  <c r="AA37" i="1"/>
  <c r="AA11" i="1"/>
  <c r="AA23" i="1"/>
  <c r="AA21" i="1"/>
  <c r="AA29" i="1"/>
  <c r="AA17" i="1"/>
  <c r="AA22" i="1"/>
  <c r="AA51" i="1"/>
  <c r="AA34" i="1"/>
  <c r="AA46" i="1"/>
  <c r="AA36" i="1"/>
  <c r="AA33" i="1"/>
  <c r="AA61" i="1"/>
  <c r="AA60" i="1"/>
  <c r="AA66" i="1"/>
  <c r="A10" i="2" l="1"/>
  <c r="H67" i="1"/>
  <c r="V9" i="1" l="1"/>
  <c r="B16" i="2"/>
  <c r="B17" i="2" s="1"/>
  <c r="B18" i="2" s="1"/>
  <c r="B4" i="1" s="1"/>
  <c r="V67" i="1"/>
  <c r="V21" i="1"/>
  <c r="V62" i="1"/>
  <c r="V48" i="1"/>
  <c r="V33" i="1"/>
  <c r="V53" i="1"/>
  <c r="V63" i="1"/>
  <c r="V49" i="1"/>
  <c r="V30" i="1"/>
  <c r="V23" i="1"/>
  <c r="V7" i="1"/>
  <c r="V43" i="1"/>
  <c r="V51" i="1"/>
  <c r="V37" i="1"/>
  <c r="V20" i="1"/>
  <c r="V15" i="1"/>
  <c r="V34" i="1"/>
  <c r="V40" i="1"/>
  <c r="V28" i="1"/>
  <c r="V16" i="1"/>
  <c r="V58" i="1"/>
  <c r="V10" i="1"/>
  <c r="V36" i="1"/>
  <c r="V11" i="1"/>
  <c r="V60" i="1"/>
  <c r="V44" i="1"/>
  <c r="V12" i="1"/>
  <c r="V38" i="1"/>
  <c r="V56" i="1"/>
  <c r="V29" i="1"/>
  <c r="V66" i="1"/>
  <c r="V26" i="1"/>
  <c r="V54" i="1"/>
  <c r="V46" i="1"/>
  <c r="V22" i="1"/>
  <c r="V64" i="1"/>
  <c r="V61" i="1"/>
  <c r="V47" i="1"/>
  <c r="V27" i="1"/>
  <c r="V8" i="1"/>
  <c r="V65" i="1"/>
  <c r="V52" i="1"/>
  <c r="V31" i="1"/>
  <c r="V19" i="1"/>
  <c r="V57" i="1"/>
  <c r="V50" i="1"/>
  <c r="V42" i="1"/>
  <c r="V24" i="1"/>
  <c r="V17" i="1"/>
  <c r="V41" i="1"/>
  <c r="V39" i="1"/>
  <c r="V25" i="1"/>
  <c r="V14" i="1"/>
  <c r="V55" i="1"/>
  <c r="V32" i="1"/>
  <c r="V35" i="1"/>
  <c r="V13" i="1"/>
  <c r="V59" i="1"/>
  <c r="V45" i="1"/>
  <c r="V18" i="1"/>
  <c r="J67" i="1"/>
  <c r="K67" i="1"/>
  <c r="N24" i="1" l="1"/>
  <c r="O24" i="1" s="1"/>
  <c r="P24" i="1" s="1"/>
  <c r="Q24" i="1" s="1"/>
  <c r="R24" i="1" s="1"/>
  <c r="S24" i="1" s="1"/>
  <c r="N54" i="1"/>
  <c r="O54" i="1" s="1"/>
  <c r="P54" i="1" s="1"/>
  <c r="Q54" i="1" s="1"/>
  <c r="R54" i="1" s="1"/>
  <c r="S54" i="1" s="1"/>
  <c r="N10" i="1"/>
  <c r="O10" i="1" s="1"/>
  <c r="P10" i="1" s="1"/>
  <c r="Q10" i="1" s="1"/>
  <c r="R10" i="1" s="1"/>
  <c r="S10" i="1" s="1"/>
  <c r="N65" i="1"/>
  <c r="O65" i="1" s="1"/>
  <c r="P65" i="1" s="1"/>
  <c r="Q65" i="1" s="1"/>
  <c r="R65" i="1" s="1"/>
  <c r="S65" i="1" s="1"/>
  <c r="N23" i="1"/>
  <c r="O23" i="1" s="1"/>
  <c r="P23" i="1" s="1"/>
  <c r="Q23" i="1" s="1"/>
  <c r="R23" i="1" s="1"/>
  <c r="S23" i="1" s="1"/>
  <c r="N55" i="1"/>
  <c r="O55" i="1" s="1"/>
  <c r="P55" i="1" s="1"/>
  <c r="Q55" i="1" s="1"/>
  <c r="R55" i="1" s="1"/>
  <c r="S55" i="1" s="1"/>
  <c r="N19" i="1"/>
  <c r="O19" i="1" s="1"/>
  <c r="P19" i="1" s="1"/>
  <c r="Q19" i="1" s="1"/>
  <c r="R19" i="1" s="1"/>
  <c r="S19" i="1" s="1"/>
  <c r="N16" i="1"/>
  <c r="O16" i="1" s="1"/>
  <c r="P16" i="1" s="1"/>
  <c r="Q16" i="1" s="1"/>
  <c r="R16" i="1" s="1"/>
  <c r="S16" i="1" s="1"/>
  <c r="N62" i="1"/>
  <c r="O62" i="1" s="1"/>
  <c r="P62" i="1" s="1"/>
  <c r="Q62" i="1" s="1"/>
  <c r="R62" i="1" s="1"/>
  <c r="S62" i="1" s="1"/>
  <c r="N39" i="1"/>
  <c r="O39" i="1" s="1"/>
  <c r="P39" i="1" s="1"/>
  <c r="Q39" i="1" s="1"/>
  <c r="R39" i="1" s="1"/>
  <c r="S39" i="1" s="1"/>
  <c r="N34" i="1"/>
  <c r="O34" i="1" s="1"/>
  <c r="P34" i="1" s="1"/>
  <c r="Q34" i="1" s="1"/>
  <c r="R34" i="1" s="1"/>
  <c r="S34" i="1" s="1"/>
  <c r="N25" i="1"/>
  <c r="O25" i="1" s="1"/>
  <c r="P25" i="1" s="1"/>
  <c r="Q25" i="1" s="1"/>
  <c r="R25" i="1" s="1"/>
  <c r="S25" i="1" s="1"/>
  <c r="N12" i="1"/>
  <c r="O12" i="1" s="1"/>
  <c r="P12" i="1" s="1"/>
  <c r="Q12" i="1" s="1"/>
  <c r="R12" i="1" s="1"/>
  <c r="S12" i="1" s="1"/>
  <c r="N45" i="1"/>
  <c r="O45" i="1" s="1"/>
  <c r="P45" i="1" s="1"/>
  <c r="Q45" i="1" s="1"/>
  <c r="R45" i="1" s="1"/>
  <c r="S45" i="1" s="1"/>
  <c r="N33" i="1"/>
  <c r="O33" i="1" s="1"/>
  <c r="P33" i="1" s="1"/>
  <c r="Q33" i="1" s="1"/>
  <c r="R33" i="1" s="1"/>
  <c r="S33" i="1" s="1"/>
  <c r="N26" i="1"/>
  <c r="O26" i="1" s="1"/>
  <c r="P26" i="1" s="1"/>
  <c r="Q26" i="1" s="1"/>
  <c r="R26" i="1" s="1"/>
  <c r="S26" i="1" s="1"/>
  <c r="N18" i="1"/>
  <c r="O18" i="1" s="1"/>
  <c r="P18" i="1" s="1"/>
  <c r="Q18" i="1" s="1"/>
  <c r="R18" i="1" s="1"/>
  <c r="S18" i="1" s="1"/>
  <c r="N52" i="1"/>
  <c r="O52" i="1" s="1"/>
  <c r="P52" i="1" s="1"/>
  <c r="Q52" i="1" s="1"/>
  <c r="R52" i="1" s="1"/>
  <c r="S52" i="1" s="1"/>
  <c r="N43" i="1"/>
  <c r="O43" i="1" s="1"/>
  <c r="P43" i="1" s="1"/>
  <c r="Q43" i="1" s="1"/>
  <c r="R43" i="1" s="1"/>
  <c r="S43" i="1" s="1"/>
  <c r="N27" i="1"/>
  <c r="O27" i="1" s="1"/>
  <c r="P27" i="1" s="1"/>
  <c r="Q27" i="1" s="1"/>
  <c r="R27" i="1" s="1"/>
  <c r="S27" i="1" s="1"/>
  <c r="N20" i="1"/>
  <c r="O20" i="1" s="1"/>
  <c r="P20" i="1" s="1"/>
  <c r="Q20" i="1" s="1"/>
  <c r="R20" i="1" s="1"/>
  <c r="S20" i="1" s="1"/>
  <c r="N17" i="1"/>
  <c r="O17" i="1" s="1"/>
  <c r="P17" i="1" s="1"/>
  <c r="Q17" i="1" s="1"/>
  <c r="R17" i="1" s="1"/>
  <c r="S17" i="1" s="1"/>
  <c r="N35" i="1"/>
  <c r="O35" i="1" s="1"/>
  <c r="P35" i="1" s="1"/>
  <c r="Q35" i="1" s="1"/>
  <c r="R35" i="1" s="1"/>
  <c r="S35" i="1" s="1"/>
  <c r="N13" i="1"/>
  <c r="O13" i="1" s="1"/>
  <c r="P13" i="1" s="1"/>
  <c r="Q13" i="1" s="1"/>
  <c r="R13" i="1" s="1"/>
  <c r="S13" i="1" s="1"/>
  <c r="N29" i="1"/>
  <c r="O29" i="1" s="1"/>
  <c r="P29" i="1" s="1"/>
  <c r="Q29" i="1" s="1"/>
  <c r="R29" i="1" s="1"/>
  <c r="S29" i="1" s="1"/>
  <c r="N64" i="1"/>
  <c r="O64" i="1" s="1"/>
  <c r="P64" i="1" s="1"/>
  <c r="Q64" i="1" s="1"/>
  <c r="R64" i="1" s="1"/>
  <c r="S64" i="1" s="1"/>
  <c r="N28" i="1"/>
  <c r="O28" i="1" s="1"/>
  <c r="P28" i="1" s="1"/>
  <c r="Q28" i="1" s="1"/>
  <c r="R28" i="1" s="1"/>
  <c r="S28" i="1" s="1"/>
  <c r="N60" i="1"/>
  <c r="O60" i="1" s="1"/>
  <c r="P60" i="1" s="1"/>
  <c r="Q60" i="1" s="1"/>
  <c r="R60" i="1" s="1"/>
  <c r="S60" i="1" s="1"/>
  <c r="N42" i="1"/>
  <c r="O42" i="1" s="1"/>
  <c r="P42" i="1" s="1"/>
  <c r="Q42" i="1" s="1"/>
  <c r="R42" i="1" s="1"/>
  <c r="S42" i="1" s="1"/>
  <c r="N36" i="1"/>
  <c r="O36" i="1" s="1"/>
  <c r="P36" i="1" s="1"/>
  <c r="Q36" i="1" s="1"/>
  <c r="R36" i="1" s="1"/>
  <c r="S36" i="1" s="1"/>
  <c r="N56" i="1"/>
  <c r="O56" i="1" s="1"/>
  <c r="P56" i="1" s="1"/>
  <c r="Q56" i="1" s="1"/>
  <c r="R56" i="1" s="1"/>
  <c r="S56" i="1" s="1"/>
  <c r="N38" i="1"/>
  <c r="O38" i="1" s="1"/>
  <c r="P38" i="1" s="1"/>
  <c r="Q38" i="1" s="1"/>
  <c r="R38" i="1" s="1"/>
  <c r="S38" i="1" s="1"/>
  <c r="N32" i="1"/>
  <c r="O32" i="1" s="1"/>
  <c r="P32" i="1" s="1"/>
  <c r="Q32" i="1" s="1"/>
  <c r="R32" i="1" s="1"/>
  <c r="S32" i="1" s="1"/>
  <c r="N61" i="1"/>
  <c r="O61" i="1" s="1"/>
  <c r="P61" i="1" s="1"/>
  <c r="Q61" i="1" s="1"/>
  <c r="R61" i="1" s="1"/>
  <c r="S61" i="1" s="1"/>
  <c r="N48" i="1"/>
  <c r="O48" i="1" s="1"/>
  <c r="P48" i="1" s="1"/>
  <c r="Q48" i="1" s="1"/>
  <c r="R48" i="1" s="1"/>
  <c r="S48" i="1" s="1"/>
  <c r="N30" i="1"/>
  <c r="O30" i="1" s="1"/>
  <c r="P30" i="1" s="1"/>
  <c r="Q30" i="1" s="1"/>
  <c r="R30" i="1" s="1"/>
  <c r="S30" i="1" s="1"/>
  <c r="N59" i="1"/>
  <c r="O59" i="1" s="1"/>
  <c r="P59" i="1" s="1"/>
  <c r="Q59" i="1" s="1"/>
  <c r="R59" i="1" s="1"/>
  <c r="S59" i="1" s="1"/>
  <c r="N50" i="1"/>
  <c r="O50" i="1" s="1"/>
  <c r="P50" i="1" s="1"/>
  <c r="Q50" i="1" s="1"/>
  <c r="R50" i="1" s="1"/>
  <c r="S50" i="1" s="1"/>
  <c r="N40" i="1"/>
  <c r="O40" i="1" s="1"/>
  <c r="P40" i="1" s="1"/>
  <c r="Q40" i="1" s="1"/>
  <c r="R40" i="1" s="1"/>
  <c r="S40" i="1" s="1"/>
  <c r="N11" i="1"/>
  <c r="O11" i="1" s="1"/>
  <c r="P11" i="1" s="1"/>
  <c r="Q11" i="1" s="1"/>
  <c r="R11" i="1" s="1"/>
  <c r="S11" i="1" s="1"/>
  <c r="N47" i="1"/>
  <c r="O47" i="1" s="1"/>
  <c r="P47" i="1" s="1"/>
  <c r="Q47" i="1" s="1"/>
  <c r="R47" i="1" s="1"/>
  <c r="S47" i="1" s="1"/>
  <c r="N53" i="1"/>
  <c r="O53" i="1" s="1"/>
  <c r="P53" i="1" s="1"/>
  <c r="Q53" i="1" s="1"/>
  <c r="R53" i="1" s="1"/>
  <c r="S53" i="1" s="1"/>
  <c r="N21" i="1"/>
  <c r="O21" i="1" s="1"/>
  <c r="P21" i="1" s="1"/>
  <c r="Q21" i="1" s="1"/>
  <c r="R21" i="1" s="1"/>
  <c r="S21" i="1" s="1"/>
  <c r="N31" i="1"/>
  <c r="O31" i="1" s="1"/>
  <c r="P31" i="1" s="1"/>
  <c r="Q31" i="1" s="1"/>
  <c r="R31" i="1" s="1"/>
  <c r="S31" i="1" s="1"/>
  <c r="N46" i="1"/>
  <c r="O46" i="1" s="1"/>
  <c r="P46" i="1" s="1"/>
  <c r="Q46" i="1" s="1"/>
  <c r="R46" i="1" s="1"/>
  <c r="S46" i="1" s="1"/>
  <c r="N51" i="1"/>
  <c r="O51" i="1" s="1"/>
  <c r="P51" i="1" s="1"/>
  <c r="Q51" i="1" s="1"/>
  <c r="R51" i="1" s="1"/>
  <c r="S51" i="1" s="1"/>
  <c r="N14" i="1"/>
  <c r="O14" i="1" s="1"/>
  <c r="P14" i="1" s="1"/>
  <c r="Q14" i="1" s="1"/>
  <c r="R14" i="1" s="1"/>
  <c r="S14" i="1" s="1"/>
  <c r="N57" i="1"/>
  <c r="O57" i="1" s="1"/>
  <c r="P57" i="1" s="1"/>
  <c r="Q57" i="1" s="1"/>
  <c r="R57" i="1" s="1"/>
  <c r="S57" i="1" s="1"/>
  <c r="N22" i="1"/>
  <c r="O22" i="1" s="1"/>
  <c r="P22" i="1" s="1"/>
  <c r="Q22" i="1" s="1"/>
  <c r="R22" i="1" s="1"/>
  <c r="S22" i="1" s="1"/>
  <c r="N15" i="1"/>
  <c r="O15" i="1" s="1"/>
  <c r="P15" i="1" s="1"/>
  <c r="Q15" i="1" s="1"/>
  <c r="R15" i="1" s="1"/>
  <c r="S15" i="1" s="1"/>
  <c r="N63" i="1"/>
  <c r="O63" i="1" s="1"/>
  <c r="P63" i="1" s="1"/>
  <c r="Q63" i="1" s="1"/>
  <c r="R63" i="1" s="1"/>
  <c r="S63" i="1" s="1"/>
  <c r="N58" i="1"/>
  <c r="O58" i="1" s="1"/>
  <c r="P58" i="1" s="1"/>
  <c r="Q58" i="1" s="1"/>
  <c r="R58" i="1" s="1"/>
  <c r="S58" i="1" s="1"/>
  <c r="N41" i="1"/>
  <c r="O41" i="1" s="1"/>
  <c r="P41" i="1" s="1"/>
  <c r="Q41" i="1" s="1"/>
  <c r="R41" i="1" s="1"/>
  <c r="S41" i="1" s="1"/>
  <c r="N9" i="1"/>
  <c r="O9" i="1" s="1"/>
  <c r="P9" i="1" s="1"/>
  <c r="Q9" i="1" s="1"/>
  <c r="R9" i="1" s="1"/>
  <c r="S9" i="1" s="1"/>
  <c r="L67" i="1"/>
  <c r="N7" i="1"/>
  <c r="A4" i="2"/>
  <c r="A5" i="2" s="1"/>
  <c r="A6" i="2" s="1"/>
  <c r="A7" i="2" s="1"/>
  <c r="A8" i="2" s="1"/>
  <c r="A9" i="2" s="1"/>
  <c r="M67" i="1" l="1"/>
  <c r="O7" i="1"/>
  <c r="N67" i="1"/>
  <c r="P7" i="1" l="1"/>
  <c r="O67" i="1"/>
  <c r="Q7" i="1" l="1"/>
  <c r="P67" i="1"/>
  <c r="R7" i="1" l="1"/>
  <c r="Q67" i="1"/>
  <c r="S7" i="1" l="1"/>
  <c r="S67" i="1" s="1"/>
  <c r="R67" i="1"/>
</calcChain>
</file>

<file path=xl/sharedStrings.xml><?xml version="1.0" encoding="utf-8"?>
<sst xmlns="http://schemas.openxmlformats.org/spreadsheetml/2006/main" count="13604" uniqueCount="5533">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</sst>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14" fontId="2" fillId="0" borderId="0" xfId="0" applyNumberFormat="1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AA129"/>
  <sheetViews>
    <sheetView tabSelected="1" topLeftCell="F1" zoomScale="160" zoomScaleNormal="160" workbookViewId="0">
      <selection activeCell="J4" sqref="J4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14" width="10.6640625" style="2" customWidth="1"/>
    <col min="15" max="15" width="7.6640625" style="2" bestFit="1" customWidth="1"/>
    <col min="16" max="16" width="10.5" style="2" bestFit="1" customWidth="1"/>
    <col min="17" max="17" width="15.5" style="2" bestFit="1" customWidth="1"/>
    <col min="18" max="18" width="10.6640625" style="2" customWidth="1"/>
    <col min="19" max="19" width="13.5" style="2" bestFit="1" customWidth="1"/>
    <col min="20" max="22" width="10.6640625" style="2" customWidth="1"/>
    <col min="23" max="16384" width="9.1640625" style="2"/>
  </cols>
  <sheetData>
    <row r="1" spans="1:27" x14ac:dyDescent="0.2">
      <c r="A1" s="1" t="s">
        <v>5150</v>
      </c>
      <c r="B1" s="1"/>
      <c r="C1" s="1"/>
      <c r="D1" s="1"/>
      <c r="E1" s="1"/>
    </row>
    <row r="2" spans="1:27" x14ac:dyDescent="0.2">
      <c r="A2" s="1"/>
      <c r="B2" s="1"/>
      <c r="C2" s="1"/>
      <c r="D2" s="1"/>
      <c r="E2" s="1"/>
    </row>
    <row r="3" spans="1:27" x14ac:dyDescent="0.2">
      <c r="A3" s="1" t="s">
        <v>5185</v>
      </c>
      <c r="B3" s="23">
        <f ca="1">TODAY()</f>
        <v>43920</v>
      </c>
      <c r="C3" s="1"/>
      <c r="D3" s="1"/>
      <c r="E3" s="1"/>
      <c r="G3" s="43"/>
    </row>
    <row r="4" spans="1:27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7" x14ac:dyDescent="0.2">
      <c r="G5" s="32">
        <v>43913</v>
      </c>
      <c r="H5" s="28">
        <v>43914</v>
      </c>
      <c r="I5" s="28">
        <v>43919</v>
      </c>
      <c r="J5" s="26"/>
      <c r="K5" s="26"/>
      <c r="L5" s="26"/>
      <c r="M5" s="44" t="s">
        <v>5191</v>
      </c>
      <c r="N5" s="44"/>
      <c r="O5" s="44"/>
      <c r="P5" s="44"/>
      <c r="Q5" s="44"/>
      <c r="R5" s="44"/>
      <c r="S5" s="44"/>
      <c r="V5" s="28"/>
      <c r="W5" s="24"/>
      <c r="X5" s="24"/>
      <c r="Y5" s="24"/>
      <c r="Z5" s="25"/>
      <c r="AA5" s="25"/>
    </row>
    <row r="6" spans="1:27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159</v>
      </c>
      <c r="J6" s="7" t="s">
        <v>160</v>
      </c>
      <c r="K6" s="7" t="s">
        <v>161</v>
      </c>
      <c r="L6" s="7" t="s">
        <v>5184</v>
      </c>
      <c r="M6" s="27">
        <f ca="1">$B$3+1</f>
        <v>43921</v>
      </c>
      <c r="N6" s="27">
        <f ca="1">M6+1</f>
        <v>43922</v>
      </c>
      <c r="O6" s="27">
        <f t="shared" ref="O6:S6" ca="1" si="0">N6+1</f>
        <v>43923</v>
      </c>
      <c r="P6" s="27">
        <f t="shared" ca="1" si="0"/>
        <v>43924</v>
      </c>
      <c r="Q6" s="27">
        <f t="shared" ca="1" si="0"/>
        <v>43925</v>
      </c>
      <c r="R6" s="27">
        <f t="shared" ca="1" si="0"/>
        <v>43926</v>
      </c>
      <c r="S6" s="27">
        <f t="shared" ca="1" si="0"/>
        <v>43927</v>
      </c>
      <c r="T6" s="9"/>
      <c r="U6" s="7" t="s">
        <v>5528</v>
      </c>
      <c r="V6" s="7" t="s">
        <v>5529</v>
      </c>
      <c r="W6" s="34" t="s">
        <v>5192</v>
      </c>
      <c r="X6" s="34" t="s">
        <v>5193</v>
      </c>
      <c r="Y6" s="34" t="s">
        <v>5194</v>
      </c>
      <c r="Z6" s="34" t="s">
        <v>5521</v>
      </c>
      <c r="AA6" s="34" t="s">
        <v>5522</v>
      </c>
    </row>
    <row r="7" spans="1:27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 t="e">
        <f>SUMIF(#REF!,$E7,#REF!)</f>
        <v>#REF!</v>
      </c>
      <c r="J7" s="16" t="e">
        <f>SUMIF(#REF!,$E7,#REF!)</f>
        <v>#REF!</v>
      </c>
      <c r="K7" s="16" t="e">
        <f>SUMIF(#REF!,$E7,#REF!)</f>
        <v>#REF!</v>
      </c>
      <c r="L7" s="36">
        <f t="shared" ref="L7:L38" si="1">IFERROR((I7-H7)/H7/5+1,0)</f>
        <v>0</v>
      </c>
      <c r="M7" s="35" t="e">
        <f t="shared" ref="M7:M38" si="2">I7*L7</f>
        <v>#REF!</v>
      </c>
      <c r="N7" s="35" t="e">
        <f t="shared" ref="N7:S16" si="3">M7*$L7</f>
        <v>#REF!</v>
      </c>
      <c r="O7" s="35" t="e">
        <f t="shared" si="3"/>
        <v>#REF!</v>
      </c>
      <c r="P7" s="35" t="e">
        <f t="shared" si="3"/>
        <v>#REF!</v>
      </c>
      <c r="Q7" s="35" t="e">
        <f t="shared" si="3"/>
        <v>#REF!</v>
      </c>
      <c r="R7" s="35" t="e">
        <f t="shared" si="3"/>
        <v>#REF!</v>
      </c>
      <c r="S7" s="35" t="e">
        <f t="shared" si="3"/>
        <v>#REF!</v>
      </c>
      <c r="T7" s="17"/>
      <c r="U7" s="17">
        <f t="shared" ref="U7:U38" si="4">F7/$F$67</f>
        <v>3.9377895433487756E-2</v>
      </c>
      <c r="V7" s="17">
        <f t="shared" ref="V7:V38" si="5">H7/$H$67</f>
        <v>2.209772798008092E-2</v>
      </c>
      <c r="W7" s="35">
        <f t="shared" ref="W7:W38" si="6">_xlfn.RANK.AVG(F7,$F$7:$F$66,1)</f>
        <v>50.5</v>
      </c>
      <c r="X7" s="35">
        <f t="shared" ref="X7:X38" si="7">_xlfn.RANK.AVG(H7,$H$7:$H$66,1)</f>
        <v>51.5</v>
      </c>
      <c r="Y7" s="35">
        <f>_xlfn.RANK.AVG(L7,$L$7:$L$66,1)</f>
        <v>30.5</v>
      </c>
      <c r="Z7" s="35">
        <f>W7+(X7*2)+(Y7)</f>
        <v>184</v>
      </c>
      <c r="AA7" s="35">
        <f>_xlfn.RANK.AVG(Z7,$Z$7:$Z$66,0)</f>
        <v>4</v>
      </c>
    </row>
    <row r="8" spans="1:27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 t="e">
        <f>SUMIF(#REF!,$E8,#REF!)</f>
        <v>#REF!</v>
      </c>
      <c r="J8" s="16" t="e">
        <f>SUMIF(#REF!,$E8,#REF!)</f>
        <v>#REF!</v>
      </c>
      <c r="K8" s="16" t="e">
        <f>SUMIF(#REF!,$E8,#REF!)</f>
        <v>#REF!</v>
      </c>
      <c r="L8" s="36">
        <f t="shared" si="1"/>
        <v>0</v>
      </c>
      <c r="M8" s="35" t="e">
        <f t="shared" si="2"/>
        <v>#REF!</v>
      </c>
      <c r="N8" s="35" t="e">
        <f t="shared" si="3"/>
        <v>#REF!</v>
      </c>
      <c r="O8" s="35" t="e">
        <f t="shared" si="3"/>
        <v>#REF!</v>
      </c>
      <c r="P8" s="35" t="e">
        <f t="shared" si="3"/>
        <v>#REF!</v>
      </c>
      <c r="Q8" s="35" t="e">
        <f t="shared" si="3"/>
        <v>#REF!</v>
      </c>
      <c r="R8" s="35" t="e">
        <f t="shared" si="3"/>
        <v>#REF!</v>
      </c>
      <c r="S8" s="35" t="e">
        <f t="shared" si="3"/>
        <v>#REF!</v>
      </c>
      <c r="T8" s="17"/>
      <c r="U8" s="17">
        <f t="shared" si="4"/>
        <v>3.9377895433487756E-2</v>
      </c>
      <c r="V8" s="17">
        <f t="shared" si="5"/>
        <v>6.2247121070650485E-4</v>
      </c>
      <c r="W8" s="35">
        <f t="shared" si="6"/>
        <v>50.5</v>
      </c>
      <c r="X8" s="35">
        <f t="shared" si="7"/>
        <v>21</v>
      </c>
      <c r="Y8" s="35">
        <f t="shared" ref="Y8:Y66" si="8">_xlfn.RANK.AVG(L8,$L$7:$L$66,1)</f>
        <v>30.5</v>
      </c>
      <c r="Z8" s="35">
        <f t="shared" ref="Z8:Z66" si="9">W8+(X8*2)+(Y8)</f>
        <v>123</v>
      </c>
      <c r="AA8" s="35">
        <f t="shared" ref="AA8:AA66" si="10">_xlfn.RANK.AVG(Z8,$Z$7:$Z$66,0)</f>
        <v>28.5</v>
      </c>
    </row>
    <row r="9" spans="1:27" x14ac:dyDescent="0.2">
      <c r="A9" s="2" t="s">
        <v>8</v>
      </c>
      <c r="B9" s="2" t="s">
        <v>22</v>
      </c>
      <c r="C9" s="2" t="s">
        <v>23</v>
      </c>
      <c r="D9" s="2" t="str">
        <f t="shared" ref="D9:D17" si="11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 t="e">
        <f>SUMIF(#REF!,$E9,#REF!)</f>
        <v>#REF!</v>
      </c>
      <c r="J9" s="16" t="e">
        <f>SUMIF(#REF!,$E9,#REF!)</f>
        <v>#REF!</v>
      </c>
      <c r="K9" s="16" t="e">
        <f>SUMIF(#REF!,$E9,#REF!)</f>
        <v>#REF!</v>
      </c>
      <c r="L9" s="36">
        <f t="shared" si="1"/>
        <v>0</v>
      </c>
      <c r="M9" s="35" t="e">
        <f t="shared" si="2"/>
        <v>#REF!</v>
      </c>
      <c r="N9" s="35" t="e">
        <f t="shared" si="3"/>
        <v>#REF!</v>
      </c>
      <c r="O9" s="35" t="e">
        <f t="shared" si="3"/>
        <v>#REF!</v>
      </c>
      <c r="P9" s="35" t="e">
        <f t="shared" si="3"/>
        <v>#REF!</v>
      </c>
      <c r="Q9" s="35" t="e">
        <f t="shared" si="3"/>
        <v>#REF!</v>
      </c>
      <c r="R9" s="35" t="e">
        <f t="shared" si="3"/>
        <v>#REF!</v>
      </c>
      <c r="S9" s="35" t="e">
        <f t="shared" si="3"/>
        <v>#REF!</v>
      </c>
      <c r="T9" s="17"/>
      <c r="U9" s="17">
        <f t="shared" si="4"/>
        <v>0</v>
      </c>
      <c r="V9" s="17">
        <f t="shared" si="5"/>
        <v>3.1123560535325243E-4</v>
      </c>
      <c r="W9" s="35">
        <f t="shared" si="6"/>
        <v>6.5</v>
      </c>
      <c r="X9" s="35">
        <f t="shared" si="7"/>
        <v>16.5</v>
      </c>
      <c r="Y9" s="35">
        <f t="shared" si="8"/>
        <v>30.5</v>
      </c>
      <c r="Z9" s="35">
        <f t="shared" si="9"/>
        <v>70</v>
      </c>
      <c r="AA9" s="35">
        <f t="shared" si="10"/>
        <v>52</v>
      </c>
    </row>
    <row r="10" spans="1:27" x14ac:dyDescent="0.2">
      <c r="A10" s="2" t="s">
        <v>8</v>
      </c>
      <c r="B10" s="2" t="s">
        <v>24</v>
      </c>
      <c r="C10" s="2" t="s">
        <v>25</v>
      </c>
      <c r="D10" s="2" t="str">
        <f t="shared" si="11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 t="e">
        <f>SUMIF(#REF!,$E10,#REF!)</f>
        <v>#REF!</v>
      </c>
      <c r="J10" s="16" t="e">
        <f>SUMIF(#REF!,$E10,#REF!)</f>
        <v>#REF!</v>
      </c>
      <c r="K10" s="16" t="e">
        <f>SUMIF(#REF!,$E10,#REF!)</f>
        <v>#REF!</v>
      </c>
      <c r="L10" s="36">
        <f t="shared" si="1"/>
        <v>0</v>
      </c>
      <c r="M10" s="35" t="e">
        <f t="shared" si="2"/>
        <v>#REF!</v>
      </c>
      <c r="N10" s="35" t="e">
        <f t="shared" si="3"/>
        <v>#REF!</v>
      </c>
      <c r="O10" s="35" t="e">
        <f t="shared" si="3"/>
        <v>#REF!</v>
      </c>
      <c r="P10" s="35" t="e">
        <f t="shared" si="3"/>
        <v>#REF!</v>
      </c>
      <c r="Q10" s="35" t="e">
        <f t="shared" si="3"/>
        <v>#REF!</v>
      </c>
      <c r="R10" s="35" t="e">
        <f t="shared" si="3"/>
        <v>#REF!</v>
      </c>
      <c r="S10" s="35" t="e">
        <f t="shared" si="3"/>
        <v>#REF!</v>
      </c>
      <c r="T10" s="17"/>
      <c r="U10" s="17">
        <f t="shared" si="4"/>
        <v>0</v>
      </c>
      <c r="V10" s="17">
        <f t="shared" si="5"/>
        <v>0</v>
      </c>
      <c r="W10" s="35">
        <f t="shared" si="6"/>
        <v>6.5</v>
      </c>
      <c r="X10" s="35">
        <f t="shared" si="7"/>
        <v>7</v>
      </c>
      <c r="Y10" s="35">
        <f t="shared" si="8"/>
        <v>30.5</v>
      </c>
      <c r="Z10" s="35">
        <f t="shared" si="9"/>
        <v>51</v>
      </c>
      <c r="AA10" s="35">
        <f t="shared" si="10"/>
        <v>59</v>
      </c>
    </row>
    <row r="11" spans="1:27" x14ac:dyDescent="0.2">
      <c r="A11" s="2" t="s">
        <v>8</v>
      </c>
      <c r="B11" s="2" t="s">
        <v>16</v>
      </c>
      <c r="C11" s="2" t="s">
        <v>17</v>
      </c>
      <c r="D11" s="2" t="str">
        <f t="shared" si="11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 t="e">
        <f>SUMIF(#REF!,$E11,#REF!)</f>
        <v>#REF!</v>
      </c>
      <c r="J11" s="16" t="e">
        <f>SUMIF(#REF!,$E11,#REF!)</f>
        <v>#REF!</v>
      </c>
      <c r="K11" s="16" t="e">
        <f>SUMIF(#REF!,$E11,#REF!)</f>
        <v>#REF!</v>
      </c>
      <c r="L11" s="36">
        <f t="shared" si="1"/>
        <v>0</v>
      </c>
      <c r="M11" s="35" t="e">
        <f t="shared" si="2"/>
        <v>#REF!</v>
      </c>
      <c r="N11" s="35" t="e">
        <f t="shared" si="3"/>
        <v>#REF!</v>
      </c>
      <c r="O11" s="35" t="e">
        <f t="shared" si="3"/>
        <v>#REF!</v>
      </c>
      <c r="P11" s="35" t="e">
        <f t="shared" si="3"/>
        <v>#REF!</v>
      </c>
      <c r="Q11" s="35" t="e">
        <f t="shared" si="3"/>
        <v>#REF!</v>
      </c>
      <c r="R11" s="35" t="e">
        <f t="shared" si="3"/>
        <v>#REF!</v>
      </c>
      <c r="S11" s="35" t="e">
        <f t="shared" si="3"/>
        <v>#REF!</v>
      </c>
      <c r="T11" s="17"/>
      <c r="U11" s="17">
        <f t="shared" si="4"/>
        <v>1.1912640635340834E-2</v>
      </c>
      <c r="V11" s="17">
        <f t="shared" si="5"/>
        <v>1.4316837846249611E-2</v>
      </c>
      <c r="W11" s="35">
        <f t="shared" si="6"/>
        <v>25</v>
      </c>
      <c r="X11" s="35">
        <f t="shared" si="7"/>
        <v>46</v>
      </c>
      <c r="Y11" s="35">
        <f t="shared" si="8"/>
        <v>30.5</v>
      </c>
      <c r="Z11" s="35">
        <f t="shared" si="9"/>
        <v>147.5</v>
      </c>
      <c r="AA11" s="35">
        <f t="shared" si="10"/>
        <v>21.5</v>
      </c>
    </row>
    <row r="12" spans="1:27" x14ac:dyDescent="0.2">
      <c r="A12" s="2" t="s">
        <v>8</v>
      </c>
      <c r="B12" s="2" t="s">
        <v>20</v>
      </c>
      <c r="C12" s="2" t="s">
        <v>21</v>
      </c>
      <c r="D12" s="2" t="str">
        <f t="shared" si="11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 t="e">
        <f>SUMIF(#REF!,$E12,#REF!)</f>
        <v>#REF!</v>
      </c>
      <c r="J12" s="16" t="e">
        <f>SUMIF(#REF!,$E12,#REF!)</f>
        <v>#REF!</v>
      </c>
      <c r="K12" s="16" t="e">
        <f>SUMIF(#REF!,$E12,#REF!)</f>
        <v>#REF!</v>
      </c>
      <c r="L12" s="36">
        <f t="shared" si="1"/>
        <v>0</v>
      </c>
      <c r="M12" s="35" t="e">
        <f t="shared" si="2"/>
        <v>#REF!</v>
      </c>
      <c r="N12" s="35" t="e">
        <f t="shared" si="3"/>
        <v>#REF!</v>
      </c>
      <c r="O12" s="35" t="e">
        <f t="shared" si="3"/>
        <v>#REF!</v>
      </c>
      <c r="P12" s="35" t="e">
        <f t="shared" si="3"/>
        <v>#REF!</v>
      </c>
      <c r="Q12" s="35" t="e">
        <f t="shared" si="3"/>
        <v>#REF!</v>
      </c>
      <c r="R12" s="35" t="e">
        <f t="shared" si="3"/>
        <v>#REF!</v>
      </c>
      <c r="S12" s="35" t="e">
        <f t="shared" si="3"/>
        <v>#REF!</v>
      </c>
      <c r="T12" s="17"/>
      <c r="U12" s="17">
        <f t="shared" si="4"/>
        <v>1.3567174056915949E-2</v>
      </c>
      <c r="V12" s="17">
        <f t="shared" si="5"/>
        <v>2.1475256769374416E-2</v>
      </c>
      <c r="W12" s="35">
        <f t="shared" si="6"/>
        <v>30</v>
      </c>
      <c r="X12" s="35">
        <f t="shared" si="7"/>
        <v>50</v>
      </c>
      <c r="Y12" s="35">
        <f t="shared" si="8"/>
        <v>30.5</v>
      </c>
      <c r="Z12" s="35">
        <f t="shared" si="9"/>
        <v>160.5</v>
      </c>
      <c r="AA12" s="35">
        <f t="shared" si="10"/>
        <v>14</v>
      </c>
    </row>
    <row r="13" spans="1:27" x14ac:dyDescent="0.2">
      <c r="A13" s="2" t="s">
        <v>8</v>
      </c>
      <c r="B13" s="2" t="s">
        <v>18</v>
      </c>
      <c r="C13" s="2" t="s">
        <v>19</v>
      </c>
      <c r="D13" s="2" t="str">
        <f t="shared" si="11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 t="e">
        <f>SUMIF(#REF!,$E13,#REF!)</f>
        <v>#REF!</v>
      </c>
      <c r="J13" s="16" t="e">
        <f>SUMIF(#REF!,$E13,#REF!)</f>
        <v>#REF!</v>
      </c>
      <c r="K13" s="16" t="e">
        <f>SUMIF(#REF!,$E13,#REF!)</f>
        <v>#REF!</v>
      </c>
      <c r="L13" s="36">
        <f t="shared" si="1"/>
        <v>0</v>
      </c>
      <c r="M13" s="35" t="e">
        <f t="shared" si="2"/>
        <v>#REF!</v>
      </c>
      <c r="N13" s="35" t="e">
        <f t="shared" si="3"/>
        <v>#REF!</v>
      </c>
      <c r="O13" s="35" t="e">
        <f t="shared" si="3"/>
        <v>#REF!</v>
      </c>
      <c r="P13" s="35" t="e">
        <f t="shared" si="3"/>
        <v>#REF!</v>
      </c>
      <c r="Q13" s="35" t="e">
        <f t="shared" si="3"/>
        <v>#REF!</v>
      </c>
      <c r="R13" s="35" t="e">
        <f t="shared" si="3"/>
        <v>#REF!</v>
      </c>
      <c r="S13" s="35" t="e">
        <f t="shared" si="3"/>
        <v>#REF!</v>
      </c>
      <c r="T13" s="17"/>
      <c r="U13" s="17">
        <f t="shared" si="4"/>
        <v>1.6876240900066182E-2</v>
      </c>
      <c r="V13" s="17">
        <f t="shared" si="5"/>
        <v>1.2449424214130097E-3</v>
      </c>
      <c r="W13" s="35">
        <f t="shared" si="6"/>
        <v>34.5</v>
      </c>
      <c r="X13" s="35">
        <f t="shared" si="7"/>
        <v>25</v>
      </c>
      <c r="Y13" s="35">
        <f t="shared" si="8"/>
        <v>30.5</v>
      </c>
      <c r="Z13" s="35">
        <f t="shared" si="9"/>
        <v>115</v>
      </c>
      <c r="AA13" s="35">
        <f t="shared" si="10"/>
        <v>32</v>
      </c>
    </row>
    <row r="14" spans="1:27" x14ac:dyDescent="0.2">
      <c r="A14" s="2" t="s">
        <v>8</v>
      </c>
      <c r="B14" s="2" t="s">
        <v>14</v>
      </c>
      <c r="C14" s="2" t="s">
        <v>15</v>
      </c>
      <c r="D14" s="2" t="str">
        <f t="shared" si="11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 t="e">
        <f>SUMIF(#REF!,$E14,#REF!)</f>
        <v>#REF!</v>
      </c>
      <c r="J14" s="16" t="e">
        <f>SUMIF(#REF!,$E14,#REF!)</f>
        <v>#REF!</v>
      </c>
      <c r="K14" s="16" t="e">
        <f>SUMIF(#REF!,$E14,#REF!)</f>
        <v>#REF!</v>
      </c>
      <c r="L14" s="36">
        <f t="shared" si="1"/>
        <v>0</v>
      </c>
      <c r="M14" s="35" t="e">
        <f t="shared" si="2"/>
        <v>#REF!</v>
      </c>
      <c r="N14" s="35" t="e">
        <f t="shared" si="3"/>
        <v>#REF!</v>
      </c>
      <c r="O14" s="35" t="e">
        <f t="shared" si="3"/>
        <v>#REF!</v>
      </c>
      <c r="P14" s="35" t="e">
        <f t="shared" si="3"/>
        <v>#REF!</v>
      </c>
      <c r="Q14" s="35" t="e">
        <f t="shared" si="3"/>
        <v>#REF!</v>
      </c>
      <c r="R14" s="35" t="e">
        <f t="shared" si="3"/>
        <v>#REF!</v>
      </c>
      <c r="S14" s="35" t="e">
        <f t="shared" si="3"/>
        <v>#REF!</v>
      </c>
      <c r="T14" s="17"/>
      <c r="U14" s="17">
        <f t="shared" si="4"/>
        <v>2.2501654533421574E-2</v>
      </c>
      <c r="V14" s="17">
        <f t="shared" si="5"/>
        <v>4.1705571117335825E-2</v>
      </c>
      <c r="W14" s="35">
        <f t="shared" si="6"/>
        <v>41</v>
      </c>
      <c r="X14" s="35">
        <f t="shared" si="7"/>
        <v>55</v>
      </c>
      <c r="Y14" s="35">
        <f t="shared" si="8"/>
        <v>30.5</v>
      </c>
      <c r="Z14" s="35">
        <f t="shared" si="9"/>
        <v>181.5</v>
      </c>
      <c r="AA14" s="35">
        <f t="shared" si="10"/>
        <v>7</v>
      </c>
    </row>
    <row r="15" spans="1:27" x14ac:dyDescent="0.2">
      <c r="A15" s="2" t="s">
        <v>8</v>
      </c>
      <c r="B15" s="2" t="s">
        <v>9</v>
      </c>
      <c r="C15" s="2" t="s">
        <v>10</v>
      </c>
      <c r="D15" s="2" t="str">
        <f t="shared" si="11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 t="e">
        <f>SUMIF(#REF!,$E15,#REF!)</f>
        <v>#REF!</v>
      </c>
      <c r="J15" s="16" t="e">
        <f>SUMIF(#REF!,$E15,#REF!)</f>
        <v>#REF!</v>
      </c>
      <c r="K15" s="16" t="e">
        <f>SUMIF(#REF!,$E15,#REF!)</f>
        <v>#REF!</v>
      </c>
      <c r="L15" s="36">
        <f t="shared" si="1"/>
        <v>0</v>
      </c>
      <c r="M15" s="35" t="e">
        <f t="shared" si="2"/>
        <v>#REF!</v>
      </c>
      <c r="N15" s="35" t="e">
        <f t="shared" si="3"/>
        <v>#REF!</v>
      </c>
      <c r="O15" s="35" t="e">
        <f t="shared" si="3"/>
        <v>#REF!</v>
      </c>
      <c r="P15" s="35" t="e">
        <f t="shared" si="3"/>
        <v>#REF!</v>
      </c>
      <c r="Q15" s="35" t="e">
        <f t="shared" si="3"/>
        <v>#REF!</v>
      </c>
      <c r="R15" s="35" t="e">
        <f t="shared" si="3"/>
        <v>#REF!</v>
      </c>
      <c r="S15" s="35" t="e">
        <f t="shared" si="3"/>
        <v>#REF!</v>
      </c>
      <c r="T15" s="17"/>
      <c r="U15" s="17">
        <f t="shared" si="4"/>
        <v>3.3752481800132364E-2</v>
      </c>
      <c r="V15" s="17">
        <f t="shared" si="5"/>
        <v>4.3572984749455342E-3</v>
      </c>
      <c r="W15" s="35">
        <f t="shared" si="6"/>
        <v>48</v>
      </c>
      <c r="X15" s="35">
        <f t="shared" si="7"/>
        <v>36</v>
      </c>
      <c r="Y15" s="35">
        <f t="shared" si="8"/>
        <v>30.5</v>
      </c>
      <c r="Z15" s="35">
        <f t="shared" si="9"/>
        <v>150.5</v>
      </c>
      <c r="AA15" s="35">
        <f t="shared" si="10"/>
        <v>18.5</v>
      </c>
    </row>
    <row r="16" spans="1:27" x14ac:dyDescent="0.2">
      <c r="A16" s="2" t="s">
        <v>8</v>
      </c>
      <c r="B16" s="2" t="s">
        <v>13</v>
      </c>
      <c r="C16" s="2" t="s">
        <v>3466</v>
      </c>
      <c r="D16" s="2" t="str">
        <f t="shared" si="11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 t="e">
        <f>SUMIF(#REF!,$E16,#REF!)</f>
        <v>#REF!</v>
      </c>
      <c r="J16" s="16" t="e">
        <f>SUMIF(#REF!,$E16,#REF!)</f>
        <v>#REF!</v>
      </c>
      <c r="K16" s="16" t="e">
        <f>SUMIF(#REF!,$E16,#REF!)</f>
        <v>#REF!</v>
      </c>
      <c r="L16" s="36">
        <f t="shared" si="1"/>
        <v>0</v>
      </c>
      <c r="M16" s="35" t="e">
        <f t="shared" si="2"/>
        <v>#REF!</v>
      </c>
      <c r="N16" s="35" t="e">
        <f t="shared" si="3"/>
        <v>#REF!</v>
      </c>
      <c r="O16" s="35" t="e">
        <f t="shared" si="3"/>
        <v>#REF!</v>
      </c>
      <c r="P16" s="35" t="e">
        <f t="shared" si="3"/>
        <v>#REF!</v>
      </c>
      <c r="Q16" s="35" t="e">
        <f t="shared" si="3"/>
        <v>#REF!</v>
      </c>
      <c r="R16" s="35" t="e">
        <f t="shared" si="3"/>
        <v>#REF!</v>
      </c>
      <c r="S16" s="35" t="e">
        <f t="shared" si="3"/>
        <v>#REF!</v>
      </c>
      <c r="T16" s="17"/>
      <c r="U16" s="17">
        <f t="shared" si="4"/>
        <v>3.9708802117802783E-2</v>
      </c>
      <c r="V16" s="17">
        <f t="shared" si="5"/>
        <v>1.8674136321195146E-3</v>
      </c>
      <c r="W16" s="35">
        <f t="shared" si="6"/>
        <v>52</v>
      </c>
      <c r="X16" s="35">
        <f t="shared" si="7"/>
        <v>28.5</v>
      </c>
      <c r="Y16" s="35">
        <f t="shared" si="8"/>
        <v>30.5</v>
      </c>
      <c r="Z16" s="35">
        <f t="shared" si="9"/>
        <v>139.5</v>
      </c>
      <c r="AA16" s="35">
        <f t="shared" si="10"/>
        <v>24.5</v>
      </c>
    </row>
    <row r="17" spans="1:27" x14ac:dyDescent="0.2">
      <c r="A17" s="2" t="s">
        <v>8</v>
      </c>
      <c r="B17" s="2" t="s">
        <v>11</v>
      </c>
      <c r="C17" s="2" t="s">
        <v>12</v>
      </c>
      <c r="D17" s="2" t="str">
        <f t="shared" si="11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 t="e">
        <f>SUMIF(#REF!,$E17,#REF!)</f>
        <v>#REF!</v>
      </c>
      <c r="J17" s="16" t="e">
        <f>SUMIF(#REF!,$E17,#REF!)</f>
        <v>#REF!</v>
      </c>
      <c r="K17" s="16" t="e">
        <f>SUMIF(#REF!,$E17,#REF!)</f>
        <v>#REF!</v>
      </c>
      <c r="L17" s="36">
        <f t="shared" si="1"/>
        <v>0</v>
      </c>
      <c r="M17" s="35" t="e">
        <f t="shared" si="2"/>
        <v>#REF!</v>
      </c>
      <c r="N17" s="35" t="e">
        <f t="shared" ref="N17:S26" si="12">M17*$L17</f>
        <v>#REF!</v>
      </c>
      <c r="O17" s="35" t="e">
        <f t="shared" si="12"/>
        <v>#REF!</v>
      </c>
      <c r="P17" s="35" t="e">
        <f t="shared" si="12"/>
        <v>#REF!</v>
      </c>
      <c r="Q17" s="35" t="e">
        <f t="shared" si="12"/>
        <v>#REF!</v>
      </c>
      <c r="R17" s="35" t="e">
        <f t="shared" si="12"/>
        <v>#REF!</v>
      </c>
      <c r="S17" s="35" t="e">
        <f t="shared" si="12"/>
        <v>#REF!</v>
      </c>
      <c r="T17" s="17"/>
      <c r="U17" s="17">
        <f t="shared" si="4"/>
        <v>4.367968232958306E-2</v>
      </c>
      <c r="V17" s="17">
        <f t="shared" si="5"/>
        <v>1.8674136321195146E-3</v>
      </c>
      <c r="W17" s="35">
        <f t="shared" si="6"/>
        <v>56</v>
      </c>
      <c r="X17" s="35">
        <f t="shared" si="7"/>
        <v>28.5</v>
      </c>
      <c r="Y17" s="35">
        <f t="shared" si="8"/>
        <v>30.5</v>
      </c>
      <c r="Z17" s="35">
        <f t="shared" si="9"/>
        <v>143.5</v>
      </c>
      <c r="AA17" s="35">
        <f t="shared" si="10"/>
        <v>23</v>
      </c>
    </row>
    <row r="18" spans="1:27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 t="e">
        <f>SUMIF(#REF!,$E18,#REF!)</f>
        <v>#REF!</v>
      </c>
      <c r="J18" s="16" t="e">
        <f>SUMIF(#REF!,$E18,#REF!)</f>
        <v>#REF!</v>
      </c>
      <c r="K18" s="16" t="e">
        <f>SUMIF(#REF!,$E18,#REF!)</f>
        <v>#REF!</v>
      </c>
      <c r="L18" s="36">
        <f t="shared" si="1"/>
        <v>0</v>
      </c>
      <c r="M18" s="35" t="e">
        <f t="shared" si="2"/>
        <v>#REF!</v>
      </c>
      <c r="N18" s="35" t="e">
        <f t="shared" si="12"/>
        <v>#REF!</v>
      </c>
      <c r="O18" s="35" t="e">
        <f t="shared" si="12"/>
        <v>#REF!</v>
      </c>
      <c r="P18" s="35" t="e">
        <f t="shared" si="12"/>
        <v>#REF!</v>
      </c>
      <c r="Q18" s="35" t="e">
        <f t="shared" si="12"/>
        <v>#REF!</v>
      </c>
      <c r="R18" s="35" t="e">
        <f t="shared" si="12"/>
        <v>#REF!</v>
      </c>
      <c r="S18" s="35" t="e">
        <f t="shared" si="12"/>
        <v>#REF!</v>
      </c>
      <c r="T18" s="17"/>
      <c r="U18" s="17">
        <f t="shared" si="4"/>
        <v>1.9854401058901389E-3</v>
      </c>
      <c r="V18" s="17">
        <f t="shared" si="5"/>
        <v>4.0149393090569564E-2</v>
      </c>
      <c r="W18" s="35">
        <f t="shared" si="6"/>
        <v>14</v>
      </c>
      <c r="X18" s="35">
        <f t="shared" si="7"/>
        <v>54</v>
      </c>
      <c r="Y18" s="35">
        <f t="shared" si="8"/>
        <v>30.5</v>
      </c>
      <c r="Z18" s="35">
        <f t="shared" si="9"/>
        <v>152.5</v>
      </c>
      <c r="AA18" s="35">
        <f t="shared" si="10"/>
        <v>16</v>
      </c>
    </row>
    <row r="19" spans="1:27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 t="e">
        <f>SUMIF(#REF!,$E19,#REF!)</f>
        <v>#REF!</v>
      </c>
      <c r="J19" s="16" t="e">
        <f>SUMIF(#REF!,$E19,#REF!)</f>
        <v>#REF!</v>
      </c>
      <c r="K19" s="16" t="e">
        <f>SUMIF(#REF!,$E19,#REF!)</f>
        <v>#REF!</v>
      </c>
      <c r="L19" s="36">
        <f t="shared" si="1"/>
        <v>0</v>
      </c>
      <c r="M19" s="35" t="e">
        <f t="shared" si="2"/>
        <v>#REF!</v>
      </c>
      <c r="N19" s="35" t="e">
        <f t="shared" si="12"/>
        <v>#REF!</v>
      </c>
      <c r="O19" s="35" t="e">
        <f t="shared" si="12"/>
        <v>#REF!</v>
      </c>
      <c r="P19" s="35" t="e">
        <f t="shared" si="12"/>
        <v>#REF!</v>
      </c>
      <c r="Q19" s="35" t="e">
        <f t="shared" si="12"/>
        <v>#REF!</v>
      </c>
      <c r="R19" s="35" t="e">
        <f t="shared" si="12"/>
        <v>#REF!</v>
      </c>
      <c r="S19" s="35" t="e">
        <f t="shared" si="12"/>
        <v>#REF!</v>
      </c>
      <c r="T19" s="17"/>
      <c r="U19" s="17">
        <f t="shared" si="4"/>
        <v>2.6472534745201853E-3</v>
      </c>
      <c r="V19" s="17">
        <f t="shared" si="5"/>
        <v>0</v>
      </c>
      <c r="W19" s="35">
        <f t="shared" si="6"/>
        <v>15</v>
      </c>
      <c r="X19" s="35">
        <f t="shared" si="7"/>
        <v>7</v>
      </c>
      <c r="Y19" s="35">
        <f t="shared" si="8"/>
        <v>30.5</v>
      </c>
      <c r="Z19" s="35">
        <f t="shared" si="9"/>
        <v>59.5</v>
      </c>
      <c r="AA19" s="35">
        <f t="shared" si="10"/>
        <v>57</v>
      </c>
    </row>
    <row r="20" spans="1:27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 t="e">
        <f>SUMIF(#REF!,$E20,#REF!)</f>
        <v>#REF!</v>
      </c>
      <c r="J20" s="16" t="e">
        <f>SUMIF(#REF!,$E20,#REF!)</f>
        <v>#REF!</v>
      </c>
      <c r="K20" s="16" t="e">
        <f>SUMIF(#REF!,$E20,#REF!)</f>
        <v>#REF!</v>
      </c>
      <c r="L20" s="36">
        <f t="shared" si="1"/>
        <v>0</v>
      </c>
      <c r="M20" s="35" t="e">
        <f t="shared" si="2"/>
        <v>#REF!</v>
      </c>
      <c r="N20" s="35" t="e">
        <f t="shared" si="12"/>
        <v>#REF!</v>
      </c>
      <c r="O20" s="35" t="e">
        <f t="shared" si="12"/>
        <v>#REF!</v>
      </c>
      <c r="P20" s="35" t="e">
        <f t="shared" si="12"/>
        <v>#REF!</v>
      </c>
      <c r="Q20" s="35" t="e">
        <f t="shared" si="12"/>
        <v>#REF!</v>
      </c>
      <c r="R20" s="35" t="e">
        <f t="shared" si="12"/>
        <v>#REF!</v>
      </c>
      <c r="S20" s="35" t="e">
        <f t="shared" si="12"/>
        <v>#REF!</v>
      </c>
      <c r="T20" s="17"/>
      <c r="U20" s="17">
        <f t="shared" si="4"/>
        <v>9.9272005294506957E-3</v>
      </c>
      <c r="V20" s="17">
        <f t="shared" si="5"/>
        <v>0</v>
      </c>
      <c r="W20" s="35">
        <f t="shared" si="6"/>
        <v>24</v>
      </c>
      <c r="X20" s="35">
        <f t="shared" si="7"/>
        <v>7</v>
      </c>
      <c r="Y20" s="35">
        <f t="shared" si="8"/>
        <v>30.5</v>
      </c>
      <c r="Z20" s="35">
        <f t="shared" si="9"/>
        <v>68.5</v>
      </c>
      <c r="AA20" s="35">
        <f t="shared" si="10"/>
        <v>54</v>
      </c>
    </row>
    <row r="21" spans="1:27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 t="e">
        <f>SUMIF(#REF!,$E21,#REF!)</f>
        <v>#REF!</v>
      </c>
      <c r="J21" s="16" t="e">
        <f>SUMIF(#REF!,$E21,#REF!)</f>
        <v>#REF!</v>
      </c>
      <c r="K21" s="16" t="e">
        <f>SUMIF(#REF!,$E21,#REF!)</f>
        <v>#REF!</v>
      </c>
      <c r="L21" s="36">
        <f t="shared" si="1"/>
        <v>0</v>
      </c>
      <c r="M21" s="35" t="e">
        <f t="shared" si="2"/>
        <v>#REF!</v>
      </c>
      <c r="N21" s="35" t="e">
        <f t="shared" si="12"/>
        <v>#REF!</v>
      </c>
      <c r="O21" s="35" t="e">
        <f t="shared" si="12"/>
        <v>#REF!</v>
      </c>
      <c r="P21" s="35" t="e">
        <f t="shared" si="12"/>
        <v>#REF!</v>
      </c>
      <c r="Q21" s="35" t="e">
        <f t="shared" si="12"/>
        <v>#REF!</v>
      </c>
      <c r="R21" s="35" t="e">
        <f t="shared" si="12"/>
        <v>#REF!</v>
      </c>
      <c r="S21" s="35" t="e">
        <f t="shared" si="12"/>
        <v>#REF!</v>
      </c>
      <c r="T21" s="17"/>
      <c r="U21" s="17">
        <f t="shared" si="4"/>
        <v>4.070152217074785E-2</v>
      </c>
      <c r="V21" s="17">
        <f t="shared" si="5"/>
        <v>2.2720199190787427E-2</v>
      </c>
      <c r="W21" s="35">
        <f t="shared" si="6"/>
        <v>54</v>
      </c>
      <c r="X21" s="35">
        <f t="shared" si="7"/>
        <v>53</v>
      </c>
      <c r="Y21" s="35">
        <f t="shared" si="8"/>
        <v>30.5</v>
      </c>
      <c r="Z21" s="35">
        <f t="shared" si="9"/>
        <v>190.5</v>
      </c>
      <c r="AA21" s="35">
        <f t="shared" si="10"/>
        <v>3</v>
      </c>
    </row>
    <row r="22" spans="1:27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 t="e">
        <f>SUMIF(#REF!,$E22,#REF!)</f>
        <v>#REF!</v>
      </c>
      <c r="J22" s="16" t="e">
        <f>SUMIF(#REF!,$E22,#REF!)</f>
        <v>#REF!</v>
      </c>
      <c r="K22" s="16" t="e">
        <f>SUMIF(#REF!,$E22,#REF!)</f>
        <v>#REF!</v>
      </c>
      <c r="L22" s="36">
        <f t="shared" si="1"/>
        <v>0</v>
      </c>
      <c r="M22" s="35" t="e">
        <f t="shared" si="2"/>
        <v>#REF!</v>
      </c>
      <c r="N22" s="35" t="e">
        <f t="shared" si="12"/>
        <v>#REF!</v>
      </c>
      <c r="O22" s="35" t="e">
        <f t="shared" si="12"/>
        <v>#REF!</v>
      </c>
      <c r="P22" s="35" t="e">
        <f t="shared" si="12"/>
        <v>#REF!</v>
      </c>
      <c r="Q22" s="35" t="e">
        <f t="shared" si="12"/>
        <v>#REF!</v>
      </c>
      <c r="R22" s="35" t="e">
        <f t="shared" si="12"/>
        <v>#REF!</v>
      </c>
      <c r="S22" s="35" t="e">
        <f t="shared" si="12"/>
        <v>#REF!</v>
      </c>
      <c r="T22" s="17"/>
      <c r="U22" s="17">
        <f t="shared" si="4"/>
        <v>4.070152217074785E-2</v>
      </c>
      <c r="V22" s="17">
        <f t="shared" si="5"/>
        <v>1.9919078742608155E-2</v>
      </c>
      <c r="W22" s="35">
        <f t="shared" si="6"/>
        <v>54</v>
      </c>
      <c r="X22" s="35">
        <f t="shared" si="7"/>
        <v>49</v>
      </c>
      <c r="Y22" s="35">
        <f t="shared" si="8"/>
        <v>30.5</v>
      </c>
      <c r="Z22" s="35">
        <f t="shared" si="9"/>
        <v>182.5</v>
      </c>
      <c r="AA22" s="35">
        <f t="shared" si="10"/>
        <v>6</v>
      </c>
    </row>
    <row r="23" spans="1:27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 t="e">
        <f>SUMIF(#REF!,$E23,#REF!)</f>
        <v>#REF!</v>
      </c>
      <c r="J23" s="16" t="e">
        <f>SUMIF(#REF!,$E23,#REF!)</f>
        <v>#REF!</v>
      </c>
      <c r="K23" s="16" t="e">
        <f>SUMIF(#REF!,$E23,#REF!)</f>
        <v>#REF!</v>
      </c>
      <c r="L23" s="36">
        <f t="shared" si="1"/>
        <v>0</v>
      </c>
      <c r="M23" s="35" t="e">
        <f t="shared" si="2"/>
        <v>#REF!</v>
      </c>
      <c r="N23" s="35" t="e">
        <f t="shared" si="12"/>
        <v>#REF!</v>
      </c>
      <c r="O23" s="35" t="e">
        <f t="shared" si="12"/>
        <v>#REF!</v>
      </c>
      <c r="P23" s="35" t="e">
        <f t="shared" si="12"/>
        <v>#REF!</v>
      </c>
      <c r="Q23" s="35" t="e">
        <f t="shared" si="12"/>
        <v>#REF!</v>
      </c>
      <c r="R23" s="35" t="e">
        <f t="shared" si="12"/>
        <v>#REF!</v>
      </c>
      <c r="S23" s="35" t="e">
        <f t="shared" si="12"/>
        <v>#REF!</v>
      </c>
      <c r="T23" s="17"/>
      <c r="U23" s="17">
        <f t="shared" si="4"/>
        <v>4.070152217074785E-2</v>
      </c>
      <c r="V23" s="17">
        <f t="shared" si="5"/>
        <v>9.4615624027388739E-2</v>
      </c>
      <c r="W23" s="35">
        <f t="shared" si="6"/>
        <v>54</v>
      </c>
      <c r="X23" s="35">
        <f t="shared" si="7"/>
        <v>59</v>
      </c>
      <c r="Y23" s="35">
        <f t="shared" si="8"/>
        <v>30.5</v>
      </c>
      <c r="Z23" s="35">
        <f t="shared" si="9"/>
        <v>202.5</v>
      </c>
      <c r="AA23" s="35">
        <f t="shared" si="10"/>
        <v>2</v>
      </c>
    </row>
    <row r="24" spans="1:27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 t="e">
        <f>SUMIF(#REF!,$E24,#REF!)</f>
        <v>#REF!</v>
      </c>
      <c r="J24" s="16" t="e">
        <f>SUMIF(#REF!,$E24,#REF!)</f>
        <v>#REF!</v>
      </c>
      <c r="K24" s="16" t="e">
        <f>SUMIF(#REF!,$E24,#REF!)</f>
        <v>#REF!</v>
      </c>
      <c r="L24" s="36">
        <f t="shared" si="1"/>
        <v>0</v>
      </c>
      <c r="M24" s="35" t="e">
        <f t="shared" si="2"/>
        <v>#REF!</v>
      </c>
      <c r="N24" s="35" t="e">
        <f t="shared" si="12"/>
        <v>#REF!</v>
      </c>
      <c r="O24" s="35" t="e">
        <f t="shared" si="12"/>
        <v>#REF!</v>
      </c>
      <c r="P24" s="35" t="e">
        <f t="shared" si="12"/>
        <v>#REF!</v>
      </c>
      <c r="Q24" s="35" t="e">
        <f t="shared" si="12"/>
        <v>#REF!</v>
      </c>
      <c r="R24" s="35" t="e">
        <f t="shared" si="12"/>
        <v>#REF!</v>
      </c>
      <c r="S24" s="35" t="e">
        <f t="shared" si="12"/>
        <v>#REF!</v>
      </c>
      <c r="T24" s="17"/>
      <c r="U24" s="17">
        <f t="shared" si="4"/>
        <v>0</v>
      </c>
      <c r="V24" s="17">
        <f t="shared" si="5"/>
        <v>6.2247121070650485E-4</v>
      </c>
      <c r="W24" s="35">
        <f t="shared" si="6"/>
        <v>6.5</v>
      </c>
      <c r="X24" s="35">
        <f t="shared" si="7"/>
        <v>21</v>
      </c>
      <c r="Y24" s="35">
        <f t="shared" si="8"/>
        <v>30.5</v>
      </c>
      <c r="Z24" s="35">
        <f t="shared" si="9"/>
        <v>79</v>
      </c>
      <c r="AA24" s="35">
        <f t="shared" si="10"/>
        <v>47</v>
      </c>
    </row>
    <row r="25" spans="1:27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 t="e">
        <f>SUMIF(#REF!,$E25,#REF!)</f>
        <v>#REF!</v>
      </c>
      <c r="J25" s="16" t="e">
        <f>SUMIF(#REF!,$E25,#REF!)</f>
        <v>#REF!</v>
      </c>
      <c r="K25" s="16" t="e">
        <f>SUMIF(#REF!,$E25,#REF!)</f>
        <v>#REF!</v>
      </c>
      <c r="L25" s="36">
        <f t="shared" si="1"/>
        <v>0</v>
      </c>
      <c r="M25" s="35" t="e">
        <f t="shared" si="2"/>
        <v>#REF!</v>
      </c>
      <c r="N25" s="35" t="e">
        <f t="shared" si="12"/>
        <v>#REF!</v>
      </c>
      <c r="O25" s="35" t="e">
        <f t="shared" si="12"/>
        <v>#REF!</v>
      </c>
      <c r="P25" s="35" t="e">
        <f t="shared" si="12"/>
        <v>#REF!</v>
      </c>
      <c r="Q25" s="35" t="e">
        <f t="shared" si="12"/>
        <v>#REF!</v>
      </c>
      <c r="R25" s="35" t="e">
        <f t="shared" si="12"/>
        <v>#REF!</v>
      </c>
      <c r="S25" s="35" t="e">
        <f t="shared" si="12"/>
        <v>#REF!</v>
      </c>
      <c r="T25" s="17"/>
      <c r="U25" s="17">
        <f t="shared" si="4"/>
        <v>0</v>
      </c>
      <c r="V25" s="17">
        <f t="shared" si="5"/>
        <v>3.1123560535325243E-4</v>
      </c>
      <c r="W25" s="35">
        <f t="shared" si="6"/>
        <v>6.5</v>
      </c>
      <c r="X25" s="35">
        <f t="shared" si="7"/>
        <v>16.5</v>
      </c>
      <c r="Y25" s="35">
        <f t="shared" si="8"/>
        <v>30.5</v>
      </c>
      <c r="Z25" s="35">
        <f t="shared" si="9"/>
        <v>70</v>
      </c>
      <c r="AA25" s="35">
        <f t="shared" si="10"/>
        <v>52</v>
      </c>
    </row>
    <row r="26" spans="1:27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 t="e">
        <f>SUMIF(#REF!,$E26,#REF!)</f>
        <v>#REF!</v>
      </c>
      <c r="J26" s="16" t="e">
        <f>SUMIF(#REF!,$E26,#REF!)</f>
        <v>#REF!</v>
      </c>
      <c r="K26" s="16" t="e">
        <f>SUMIF(#REF!,$E26,#REF!)</f>
        <v>#REF!</v>
      </c>
      <c r="L26" s="36">
        <f t="shared" si="1"/>
        <v>0</v>
      </c>
      <c r="M26" s="35" t="e">
        <f t="shared" si="2"/>
        <v>#REF!</v>
      </c>
      <c r="N26" s="35" t="e">
        <f t="shared" si="12"/>
        <v>#REF!</v>
      </c>
      <c r="O26" s="35" t="e">
        <f t="shared" si="12"/>
        <v>#REF!</v>
      </c>
      <c r="P26" s="35" t="e">
        <f t="shared" si="12"/>
        <v>#REF!</v>
      </c>
      <c r="Q26" s="35" t="e">
        <f t="shared" si="12"/>
        <v>#REF!</v>
      </c>
      <c r="R26" s="35" t="e">
        <f t="shared" si="12"/>
        <v>#REF!</v>
      </c>
      <c r="S26" s="35" t="e">
        <f t="shared" si="12"/>
        <v>#REF!</v>
      </c>
      <c r="T26" s="17"/>
      <c r="U26" s="17">
        <f t="shared" si="4"/>
        <v>0</v>
      </c>
      <c r="V26" s="17">
        <f t="shared" si="5"/>
        <v>1.2138188608776844E-2</v>
      </c>
      <c r="W26" s="35">
        <f t="shared" si="6"/>
        <v>6.5</v>
      </c>
      <c r="X26" s="35">
        <f t="shared" si="7"/>
        <v>43</v>
      </c>
      <c r="Y26" s="35">
        <f t="shared" si="8"/>
        <v>30.5</v>
      </c>
      <c r="Z26" s="35">
        <f t="shared" si="9"/>
        <v>123</v>
      </c>
      <c r="AA26" s="35">
        <f t="shared" si="10"/>
        <v>28.5</v>
      </c>
    </row>
    <row r="27" spans="1:27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 t="e">
        <f>SUMIF(#REF!,$E27,#REF!)</f>
        <v>#REF!</v>
      </c>
      <c r="J27" s="16" t="e">
        <f>SUMIF(#REF!,$E27,#REF!)</f>
        <v>#REF!</v>
      </c>
      <c r="K27" s="16" t="e">
        <f>SUMIF(#REF!,$E27,#REF!)</f>
        <v>#REF!</v>
      </c>
      <c r="L27" s="36">
        <f t="shared" si="1"/>
        <v>0</v>
      </c>
      <c r="M27" s="35" t="e">
        <f t="shared" si="2"/>
        <v>#REF!</v>
      </c>
      <c r="N27" s="35" t="e">
        <f t="shared" ref="N27:S36" si="13">M27*$L27</f>
        <v>#REF!</v>
      </c>
      <c r="O27" s="35" t="e">
        <f t="shared" si="13"/>
        <v>#REF!</v>
      </c>
      <c r="P27" s="35" t="e">
        <f t="shared" si="13"/>
        <v>#REF!</v>
      </c>
      <c r="Q27" s="35" t="e">
        <f t="shared" si="13"/>
        <v>#REF!</v>
      </c>
      <c r="R27" s="35" t="e">
        <f t="shared" si="13"/>
        <v>#REF!</v>
      </c>
      <c r="S27" s="35" t="e">
        <f t="shared" si="13"/>
        <v>#REF!</v>
      </c>
      <c r="T27" s="17"/>
      <c r="U27" s="17">
        <f t="shared" si="4"/>
        <v>0</v>
      </c>
      <c r="V27" s="17">
        <f t="shared" si="5"/>
        <v>3.4235916588857764E-3</v>
      </c>
      <c r="W27" s="35">
        <f t="shared" si="6"/>
        <v>6.5</v>
      </c>
      <c r="X27" s="35">
        <f t="shared" si="7"/>
        <v>34</v>
      </c>
      <c r="Y27" s="35">
        <f t="shared" si="8"/>
        <v>30.5</v>
      </c>
      <c r="Z27" s="35">
        <f t="shared" si="9"/>
        <v>105</v>
      </c>
      <c r="AA27" s="35">
        <f t="shared" si="10"/>
        <v>39</v>
      </c>
    </row>
    <row r="28" spans="1:27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 t="e">
        <f>SUMIF(#REF!,$E28,#REF!)</f>
        <v>#REF!</v>
      </c>
      <c r="J28" s="16" t="e">
        <f>SUMIF(#REF!,$E28,#REF!)</f>
        <v>#REF!</v>
      </c>
      <c r="K28" s="16" t="e">
        <f>SUMIF(#REF!,$E28,#REF!)</f>
        <v>#REF!</v>
      </c>
      <c r="L28" s="36">
        <f t="shared" si="1"/>
        <v>0</v>
      </c>
      <c r="M28" s="35" t="e">
        <f t="shared" si="2"/>
        <v>#REF!</v>
      </c>
      <c r="N28" s="35" t="e">
        <f t="shared" si="13"/>
        <v>#REF!</v>
      </c>
      <c r="O28" s="35" t="e">
        <f t="shared" si="13"/>
        <v>#REF!</v>
      </c>
      <c r="P28" s="35" t="e">
        <f t="shared" si="13"/>
        <v>#REF!</v>
      </c>
      <c r="Q28" s="35" t="e">
        <f t="shared" si="13"/>
        <v>#REF!</v>
      </c>
      <c r="R28" s="35" t="e">
        <f t="shared" si="13"/>
        <v>#REF!</v>
      </c>
      <c r="S28" s="35" t="e">
        <f t="shared" si="13"/>
        <v>#REF!</v>
      </c>
      <c r="T28" s="17"/>
      <c r="U28" s="17">
        <f t="shared" si="4"/>
        <v>3.639973527465255E-3</v>
      </c>
      <c r="V28" s="17">
        <f t="shared" si="5"/>
        <v>4.9797696856520388E-3</v>
      </c>
      <c r="W28" s="35">
        <f t="shared" si="6"/>
        <v>16</v>
      </c>
      <c r="X28" s="35">
        <f t="shared" si="7"/>
        <v>37</v>
      </c>
      <c r="Y28" s="35">
        <f t="shared" si="8"/>
        <v>30.5</v>
      </c>
      <c r="Z28" s="35">
        <f t="shared" si="9"/>
        <v>120.5</v>
      </c>
      <c r="AA28" s="35">
        <f t="shared" si="10"/>
        <v>30</v>
      </c>
    </row>
    <row r="29" spans="1:27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 t="e">
        <f>SUMIF(#REF!,$E29,#REF!)</f>
        <v>#REF!</v>
      </c>
      <c r="J29" s="16" t="e">
        <f>SUMIF(#REF!,$E29,#REF!)</f>
        <v>#REF!</v>
      </c>
      <c r="K29" s="16" t="e">
        <f>SUMIF(#REF!,$E29,#REF!)</f>
        <v>#REF!</v>
      </c>
      <c r="L29" s="36">
        <f t="shared" si="1"/>
        <v>0</v>
      </c>
      <c r="M29" s="35" t="e">
        <f t="shared" si="2"/>
        <v>#REF!</v>
      </c>
      <c r="N29" s="35" t="e">
        <f t="shared" si="13"/>
        <v>#REF!</v>
      </c>
      <c r="O29" s="35" t="e">
        <f t="shared" si="13"/>
        <v>#REF!</v>
      </c>
      <c r="P29" s="35" t="e">
        <f t="shared" si="13"/>
        <v>#REF!</v>
      </c>
      <c r="Q29" s="35" t="e">
        <f t="shared" si="13"/>
        <v>#REF!</v>
      </c>
      <c r="R29" s="35" t="e">
        <f t="shared" si="13"/>
        <v>#REF!</v>
      </c>
      <c r="S29" s="35" t="e">
        <f t="shared" si="13"/>
        <v>#REF!</v>
      </c>
      <c r="T29" s="17"/>
      <c r="U29" s="17">
        <f t="shared" si="4"/>
        <v>9.2653871608206484E-3</v>
      </c>
      <c r="V29" s="17">
        <f t="shared" si="5"/>
        <v>2.4898848428260194E-3</v>
      </c>
      <c r="W29" s="35">
        <f t="shared" si="6"/>
        <v>22.5</v>
      </c>
      <c r="X29" s="35">
        <f t="shared" si="7"/>
        <v>30.5</v>
      </c>
      <c r="Y29" s="35">
        <f t="shared" si="8"/>
        <v>30.5</v>
      </c>
      <c r="Z29" s="35">
        <f t="shared" si="9"/>
        <v>114</v>
      </c>
      <c r="AA29" s="35">
        <f t="shared" si="10"/>
        <v>33.5</v>
      </c>
    </row>
    <row r="30" spans="1:27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 t="e">
        <f>SUMIF(#REF!,$E30,#REF!)</f>
        <v>#REF!</v>
      </c>
      <c r="J30" s="16" t="e">
        <f>SUMIF(#REF!,$E30,#REF!)</f>
        <v>#REF!</v>
      </c>
      <c r="K30" s="16" t="e">
        <f>SUMIF(#REF!,$E30,#REF!)</f>
        <v>#REF!</v>
      </c>
      <c r="L30" s="36">
        <f t="shared" si="1"/>
        <v>0</v>
      </c>
      <c r="M30" s="35" t="e">
        <f t="shared" si="2"/>
        <v>#REF!</v>
      </c>
      <c r="N30" s="35" t="e">
        <f t="shared" si="13"/>
        <v>#REF!</v>
      </c>
      <c r="O30" s="35" t="e">
        <f t="shared" si="13"/>
        <v>#REF!</v>
      </c>
      <c r="P30" s="35" t="e">
        <f t="shared" si="13"/>
        <v>#REF!</v>
      </c>
      <c r="Q30" s="35" t="e">
        <f t="shared" si="13"/>
        <v>#REF!</v>
      </c>
      <c r="R30" s="35" t="e">
        <f t="shared" si="13"/>
        <v>#REF!</v>
      </c>
      <c r="S30" s="35" t="e">
        <f t="shared" si="13"/>
        <v>#REF!</v>
      </c>
      <c r="T30" s="17"/>
      <c r="U30" s="17">
        <f t="shared" si="4"/>
        <v>9.2653871608206484E-3</v>
      </c>
      <c r="V30" s="17">
        <f t="shared" si="5"/>
        <v>2.4898848428260194E-3</v>
      </c>
      <c r="W30" s="35">
        <f t="shared" si="6"/>
        <v>22.5</v>
      </c>
      <c r="X30" s="35">
        <f t="shared" si="7"/>
        <v>30.5</v>
      </c>
      <c r="Y30" s="35">
        <f t="shared" si="8"/>
        <v>30.5</v>
      </c>
      <c r="Z30" s="35">
        <f t="shared" si="9"/>
        <v>114</v>
      </c>
      <c r="AA30" s="35">
        <f t="shared" si="10"/>
        <v>33.5</v>
      </c>
    </row>
    <row r="31" spans="1:27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 t="e">
        <f>SUMIF(#REF!,$E31,#REF!)</f>
        <v>#REF!</v>
      </c>
      <c r="J31" s="16" t="e">
        <f>SUMIF(#REF!,$E31,#REF!)</f>
        <v>#REF!</v>
      </c>
      <c r="K31" s="16" t="e">
        <f>SUMIF(#REF!,$E31,#REF!)</f>
        <v>#REF!</v>
      </c>
      <c r="L31" s="36">
        <f t="shared" si="1"/>
        <v>0</v>
      </c>
      <c r="M31" s="35" t="e">
        <f t="shared" si="2"/>
        <v>#REF!</v>
      </c>
      <c r="N31" s="35" t="e">
        <f t="shared" si="13"/>
        <v>#REF!</v>
      </c>
      <c r="O31" s="35" t="e">
        <f t="shared" si="13"/>
        <v>#REF!</v>
      </c>
      <c r="P31" s="35" t="e">
        <f t="shared" si="13"/>
        <v>#REF!</v>
      </c>
      <c r="Q31" s="35" t="e">
        <f t="shared" si="13"/>
        <v>#REF!</v>
      </c>
      <c r="R31" s="35" t="e">
        <f t="shared" si="13"/>
        <v>#REF!</v>
      </c>
      <c r="S31" s="35" t="e">
        <f t="shared" si="13"/>
        <v>#REF!</v>
      </c>
      <c r="T31" s="17"/>
      <c r="U31" s="17">
        <f t="shared" si="4"/>
        <v>1.4228987425545996E-2</v>
      </c>
      <c r="V31" s="17">
        <f t="shared" si="5"/>
        <v>0</v>
      </c>
      <c r="W31" s="35">
        <f t="shared" si="6"/>
        <v>31</v>
      </c>
      <c r="X31" s="35">
        <f t="shared" si="7"/>
        <v>7</v>
      </c>
      <c r="Y31" s="35">
        <f t="shared" si="8"/>
        <v>30.5</v>
      </c>
      <c r="Z31" s="35">
        <f t="shared" si="9"/>
        <v>75.5</v>
      </c>
      <c r="AA31" s="35">
        <f t="shared" si="10"/>
        <v>48</v>
      </c>
    </row>
    <row r="32" spans="1:27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 t="e">
        <f>SUMIF(#REF!,$E32,#REF!)</f>
        <v>#REF!</v>
      </c>
      <c r="J32" s="16" t="e">
        <f>SUMIF(#REF!,$E32,#REF!)</f>
        <v>#REF!</v>
      </c>
      <c r="K32" s="16" t="e">
        <f>SUMIF(#REF!,$E32,#REF!)</f>
        <v>#REF!</v>
      </c>
      <c r="L32" s="36">
        <f t="shared" si="1"/>
        <v>0</v>
      </c>
      <c r="M32" s="35" t="e">
        <f t="shared" si="2"/>
        <v>#REF!</v>
      </c>
      <c r="N32" s="35" t="e">
        <f t="shared" si="13"/>
        <v>#REF!</v>
      </c>
      <c r="O32" s="35" t="e">
        <f t="shared" si="13"/>
        <v>#REF!</v>
      </c>
      <c r="P32" s="35" t="e">
        <f t="shared" si="13"/>
        <v>#REF!</v>
      </c>
      <c r="Q32" s="35" t="e">
        <f t="shared" si="13"/>
        <v>#REF!</v>
      </c>
      <c r="R32" s="35" t="e">
        <f t="shared" si="13"/>
        <v>#REF!</v>
      </c>
      <c r="S32" s="35" t="e">
        <f t="shared" si="13"/>
        <v>#REF!</v>
      </c>
      <c r="T32" s="17"/>
      <c r="U32" s="17">
        <f t="shared" si="4"/>
        <v>1.4890800794176042E-2</v>
      </c>
      <c r="V32" s="17">
        <f t="shared" si="5"/>
        <v>1.2449424214130097E-3</v>
      </c>
      <c r="W32" s="35">
        <f t="shared" si="6"/>
        <v>32</v>
      </c>
      <c r="X32" s="35">
        <f t="shared" si="7"/>
        <v>25</v>
      </c>
      <c r="Y32" s="35">
        <f t="shared" si="8"/>
        <v>30.5</v>
      </c>
      <c r="Z32" s="35">
        <f t="shared" si="9"/>
        <v>112.5</v>
      </c>
      <c r="AA32" s="35">
        <f t="shared" si="10"/>
        <v>35</v>
      </c>
    </row>
    <row r="33" spans="1:27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 t="e">
        <f>SUMIF(#REF!,$E33,#REF!)</f>
        <v>#REF!</v>
      </c>
      <c r="J33" s="16" t="e">
        <f>SUMIF(#REF!,$E33,#REF!)</f>
        <v>#REF!</v>
      </c>
      <c r="K33" s="16" t="e">
        <f>SUMIF(#REF!,$E33,#REF!)</f>
        <v>#REF!</v>
      </c>
      <c r="L33" s="36">
        <f t="shared" si="1"/>
        <v>0</v>
      </c>
      <c r="M33" s="35" t="e">
        <f t="shared" si="2"/>
        <v>#REF!</v>
      </c>
      <c r="N33" s="35" t="e">
        <f t="shared" si="13"/>
        <v>#REF!</v>
      </c>
      <c r="O33" s="35" t="e">
        <f t="shared" si="13"/>
        <v>#REF!</v>
      </c>
      <c r="P33" s="35" t="e">
        <f t="shared" si="13"/>
        <v>#REF!</v>
      </c>
      <c r="Q33" s="35" t="e">
        <f t="shared" si="13"/>
        <v>#REF!</v>
      </c>
      <c r="R33" s="35" t="e">
        <f t="shared" si="13"/>
        <v>#REF!</v>
      </c>
      <c r="S33" s="35" t="e">
        <f t="shared" si="13"/>
        <v>#REF!</v>
      </c>
      <c r="T33" s="17"/>
      <c r="U33" s="17">
        <f t="shared" si="4"/>
        <v>1.5552614162806089E-2</v>
      </c>
      <c r="V33" s="17">
        <f t="shared" si="5"/>
        <v>6.2247121070650485E-4</v>
      </c>
      <c r="W33" s="35">
        <f t="shared" si="6"/>
        <v>33</v>
      </c>
      <c r="X33" s="35">
        <f t="shared" si="7"/>
        <v>21</v>
      </c>
      <c r="Y33" s="35">
        <f t="shared" si="8"/>
        <v>30.5</v>
      </c>
      <c r="Z33" s="35">
        <f t="shared" si="9"/>
        <v>105.5</v>
      </c>
      <c r="AA33" s="35">
        <f t="shared" si="10"/>
        <v>37.5</v>
      </c>
    </row>
    <row r="34" spans="1:27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 t="e">
        <f>SUMIF(#REF!,$E34,#REF!)</f>
        <v>#REF!</v>
      </c>
      <c r="J34" s="16" t="e">
        <f>SUMIF(#REF!,$E34,#REF!)</f>
        <v>#REF!</v>
      </c>
      <c r="K34" s="16" t="e">
        <f>SUMIF(#REF!,$E34,#REF!)</f>
        <v>#REF!</v>
      </c>
      <c r="L34" s="36">
        <f t="shared" si="1"/>
        <v>0</v>
      </c>
      <c r="M34" s="35" t="e">
        <f t="shared" si="2"/>
        <v>#REF!</v>
      </c>
      <c r="N34" s="35" t="e">
        <f t="shared" si="13"/>
        <v>#REF!</v>
      </c>
      <c r="O34" s="35" t="e">
        <f t="shared" si="13"/>
        <v>#REF!</v>
      </c>
      <c r="P34" s="35" t="e">
        <f t="shared" si="13"/>
        <v>#REF!</v>
      </c>
      <c r="Q34" s="35" t="e">
        <f t="shared" si="13"/>
        <v>#REF!</v>
      </c>
      <c r="R34" s="35" t="e">
        <f t="shared" si="13"/>
        <v>#REF!</v>
      </c>
      <c r="S34" s="35" t="e">
        <f t="shared" si="13"/>
        <v>#REF!</v>
      </c>
      <c r="T34" s="17"/>
      <c r="U34" s="17">
        <f t="shared" si="4"/>
        <v>2.3825281270681668E-2</v>
      </c>
      <c r="V34" s="17">
        <f t="shared" si="5"/>
        <v>5.9134765017117962E-3</v>
      </c>
      <c r="W34" s="35">
        <f t="shared" si="6"/>
        <v>44</v>
      </c>
      <c r="X34" s="35">
        <f t="shared" si="7"/>
        <v>38</v>
      </c>
      <c r="Y34" s="35">
        <f t="shared" si="8"/>
        <v>30.5</v>
      </c>
      <c r="Z34" s="35">
        <f t="shared" si="9"/>
        <v>150.5</v>
      </c>
      <c r="AA34" s="35">
        <f t="shared" si="10"/>
        <v>18.5</v>
      </c>
    </row>
    <row r="35" spans="1:27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 t="e">
        <f>SUMIF(#REF!,$E35,#REF!)</f>
        <v>#REF!</v>
      </c>
      <c r="J35" s="16" t="e">
        <f>SUMIF(#REF!,$E35,#REF!)</f>
        <v>#REF!</v>
      </c>
      <c r="K35" s="16" t="e">
        <f>SUMIF(#REF!,$E35,#REF!)</f>
        <v>#REF!</v>
      </c>
      <c r="L35" s="36">
        <f t="shared" si="1"/>
        <v>0</v>
      </c>
      <c r="M35" s="35" t="e">
        <f t="shared" si="2"/>
        <v>#REF!</v>
      </c>
      <c r="N35" s="35" t="e">
        <f t="shared" si="13"/>
        <v>#REF!</v>
      </c>
      <c r="O35" s="35" t="e">
        <f t="shared" si="13"/>
        <v>#REF!</v>
      </c>
      <c r="P35" s="35" t="e">
        <f t="shared" si="13"/>
        <v>#REF!</v>
      </c>
      <c r="Q35" s="35" t="e">
        <f t="shared" si="13"/>
        <v>#REF!</v>
      </c>
      <c r="R35" s="35" t="e">
        <f t="shared" si="13"/>
        <v>#REF!</v>
      </c>
      <c r="S35" s="35" t="e">
        <f t="shared" si="13"/>
        <v>#REF!</v>
      </c>
      <c r="T35" s="17"/>
      <c r="U35" s="17">
        <f t="shared" si="4"/>
        <v>2.4156187954996692E-2</v>
      </c>
      <c r="V35" s="17">
        <f t="shared" si="5"/>
        <v>1.4005602240896359E-2</v>
      </c>
      <c r="W35" s="35">
        <f t="shared" si="6"/>
        <v>45</v>
      </c>
      <c r="X35" s="35">
        <f t="shared" si="7"/>
        <v>45</v>
      </c>
      <c r="Y35" s="35">
        <f t="shared" si="8"/>
        <v>30.5</v>
      </c>
      <c r="Z35" s="35">
        <f t="shared" si="9"/>
        <v>165.5</v>
      </c>
      <c r="AA35" s="35">
        <f t="shared" si="10"/>
        <v>11</v>
      </c>
    </row>
    <row r="36" spans="1:27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 t="e">
        <f>SUMIF(#REF!,$E36,#REF!)</f>
        <v>#REF!</v>
      </c>
      <c r="J36" s="16" t="e">
        <f>SUMIF(#REF!,$E36,#REF!)</f>
        <v>#REF!</v>
      </c>
      <c r="K36" s="16" t="e">
        <f>SUMIF(#REF!,$E36,#REF!)</f>
        <v>#REF!</v>
      </c>
      <c r="L36" s="36">
        <f t="shared" si="1"/>
        <v>0</v>
      </c>
      <c r="M36" s="35" t="e">
        <f t="shared" si="2"/>
        <v>#REF!</v>
      </c>
      <c r="N36" s="35" t="e">
        <f t="shared" si="13"/>
        <v>#REF!</v>
      </c>
      <c r="O36" s="35" t="e">
        <f t="shared" si="13"/>
        <v>#REF!</v>
      </c>
      <c r="P36" s="35" t="e">
        <f t="shared" si="13"/>
        <v>#REF!</v>
      </c>
      <c r="Q36" s="35" t="e">
        <f t="shared" si="13"/>
        <v>#REF!</v>
      </c>
      <c r="R36" s="35" t="e">
        <f t="shared" si="13"/>
        <v>#REF!</v>
      </c>
      <c r="S36" s="35" t="e">
        <f t="shared" si="13"/>
        <v>#REF!</v>
      </c>
      <c r="T36" s="17"/>
      <c r="U36" s="17">
        <f t="shared" si="4"/>
        <v>3.5737921906022499E-2</v>
      </c>
      <c r="V36" s="17">
        <f t="shared" si="5"/>
        <v>1.1204481792717087E-2</v>
      </c>
      <c r="W36" s="35">
        <f t="shared" si="6"/>
        <v>49</v>
      </c>
      <c r="X36" s="35">
        <f t="shared" si="7"/>
        <v>41</v>
      </c>
      <c r="Y36" s="35">
        <f t="shared" si="8"/>
        <v>30.5</v>
      </c>
      <c r="Z36" s="35">
        <f t="shared" si="9"/>
        <v>161.5</v>
      </c>
      <c r="AA36" s="35">
        <f t="shared" si="10"/>
        <v>12</v>
      </c>
    </row>
    <row r="37" spans="1:27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 t="e">
        <f>SUMIF(#REF!,$E37,#REF!)</f>
        <v>#REF!</v>
      </c>
      <c r="J37" s="16" t="e">
        <f>SUMIF(#REF!,$E37,#REF!)</f>
        <v>#REF!</v>
      </c>
      <c r="K37" s="16" t="e">
        <f>SUMIF(#REF!,$E37,#REF!)</f>
        <v>#REF!</v>
      </c>
      <c r="L37" s="36">
        <f t="shared" si="1"/>
        <v>0</v>
      </c>
      <c r="M37" s="35" t="e">
        <f t="shared" si="2"/>
        <v>#REF!</v>
      </c>
      <c r="N37" s="35" t="e">
        <f t="shared" ref="N37:S46" si="14">M37*$L37</f>
        <v>#REF!</v>
      </c>
      <c r="O37" s="35" t="e">
        <f t="shared" si="14"/>
        <v>#REF!</v>
      </c>
      <c r="P37" s="35" t="e">
        <f t="shared" si="14"/>
        <v>#REF!</v>
      </c>
      <c r="Q37" s="35" t="e">
        <f t="shared" si="14"/>
        <v>#REF!</v>
      </c>
      <c r="R37" s="35" t="e">
        <f t="shared" si="14"/>
        <v>#REF!</v>
      </c>
      <c r="S37" s="35" t="e">
        <f t="shared" si="14"/>
        <v>#REF!</v>
      </c>
      <c r="T37" s="17"/>
      <c r="U37" s="17">
        <f t="shared" si="4"/>
        <v>0</v>
      </c>
      <c r="V37" s="17">
        <f t="shared" si="5"/>
        <v>3.1123560535325243E-4</v>
      </c>
      <c r="W37" s="35">
        <f t="shared" si="6"/>
        <v>6.5</v>
      </c>
      <c r="X37" s="35">
        <f t="shared" si="7"/>
        <v>16.5</v>
      </c>
      <c r="Y37" s="35">
        <f t="shared" si="8"/>
        <v>30.5</v>
      </c>
      <c r="Z37" s="35">
        <f t="shared" si="9"/>
        <v>70</v>
      </c>
      <c r="AA37" s="35">
        <f t="shared" si="10"/>
        <v>52</v>
      </c>
    </row>
    <row r="38" spans="1:27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 t="e">
        <f>SUMIF(#REF!,$E38,#REF!)</f>
        <v>#REF!</v>
      </c>
      <c r="J38" s="16" t="e">
        <f>SUMIF(#REF!,$E38,#REF!)</f>
        <v>#REF!</v>
      </c>
      <c r="K38" s="16" t="e">
        <f>SUMIF(#REF!,$E38,#REF!)</f>
        <v>#REF!</v>
      </c>
      <c r="L38" s="36">
        <f t="shared" si="1"/>
        <v>0</v>
      </c>
      <c r="M38" s="35" t="e">
        <f t="shared" si="2"/>
        <v>#REF!</v>
      </c>
      <c r="N38" s="35" t="e">
        <f t="shared" si="14"/>
        <v>#REF!</v>
      </c>
      <c r="O38" s="35" t="e">
        <f t="shared" si="14"/>
        <v>#REF!</v>
      </c>
      <c r="P38" s="35" t="e">
        <f t="shared" si="14"/>
        <v>#REF!</v>
      </c>
      <c r="Q38" s="35" t="e">
        <f t="shared" si="14"/>
        <v>#REF!</v>
      </c>
      <c r="R38" s="35" t="e">
        <f t="shared" si="14"/>
        <v>#REF!</v>
      </c>
      <c r="S38" s="35" t="e">
        <f t="shared" si="14"/>
        <v>#REF!</v>
      </c>
      <c r="T38" s="17"/>
      <c r="U38" s="17">
        <f t="shared" si="4"/>
        <v>0</v>
      </c>
      <c r="V38" s="17">
        <f t="shared" si="5"/>
        <v>0</v>
      </c>
      <c r="W38" s="35">
        <f t="shared" si="6"/>
        <v>6.5</v>
      </c>
      <c r="X38" s="35">
        <f t="shared" si="7"/>
        <v>7</v>
      </c>
      <c r="Y38" s="35">
        <f t="shared" si="8"/>
        <v>30.5</v>
      </c>
      <c r="Z38" s="35">
        <f t="shared" si="9"/>
        <v>51</v>
      </c>
      <c r="AA38" s="35">
        <f t="shared" si="10"/>
        <v>59</v>
      </c>
    </row>
    <row r="39" spans="1:27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 t="e">
        <f>SUMIF(#REF!,$E39,#REF!)</f>
        <v>#REF!</v>
      </c>
      <c r="J39" s="16" t="e">
        <f>SUMIF(#REF!,$E39,#REF!)</f>
        <v>#REF!</v>
      </c>
      <c r="K39" s="16" t="e">
        <f>SUMIF(#REF!,$E39,#REF!)</f>
        <v>#REF!</v>
      </c>
      <c r="L39" s="36">
        <f t="shared" ref="L39:L66" si="15">IFERROR((I39-H39)/H39/5+1,0)</f>
        <v>0</v>
      </c>
      <c r="M39" s="35" t="e">
        <f t="shared" ref="M39:M70" si="16">I39*L39</f>
        <v>#REF!</v>
      </c>
      <c r="N39" s="35" t="e">
        <f t="shared" si="14"/>
        <v>#REF!</v>
      </c>
      <c r="O39" s="35" t="e">
        <f t="shared" si="14"/>
        <v>#REF!</v>
      </c>
      <c r="P39" s="35" t="e">
        <f t="shared" si="14"/>
        <v>#REF!</v>
      </c>
      <c r="Q39" s="35" t="e">
        <f t="shared" si="14"/>
        <v>#REF!</v>
      </c>
      <c r="R39" s="35" t="e">
        <f t="shared" si="14"/>
        <v>#REF!</v>
      </c>
      <c r="S39" s="35" t="e">
        <f t="shared" si="14"/>
        <v>#REF!</v>
      </c>
      <c r="T39" s="17"/>
      <c r="U39" s="17">
        <f t="shared" ref="U39:U67" si="17">F39/$F$67</f>
        <v>8.6035737921906028E-3</v>
      </c>
      <c r="V39" s="17">
        <f t="shared" ref="V39:V67" si="18">H39/$H$67</f>
        <v>0</v>
      </c>
      <c r="W39" s="35">
        <f t="shared" ref="W39:W66" si="19">_xlfn.RANK.AVG(F39,$F$7:$F$66,1)</f>
        <v>21</v>
      </c>
      <c r="X39" s="35">
        <f t="shared" ref="X39:X66" si="20">_xlfn.RANK.AVG(H39,$H$7:$H$66,1)</f>
        <v>7</v>
      </c>
      <c r="Y39" s="35">
        <f t="shared" si="8"/>
        <v>30.5</v>
      </c>
      <c r="Z39" s="35">
        <f t="shared" si="9"/>
        <v>65.5</v>
      </c>
      <c r="AA39" s="35">
        <f t="shared" si="10"/>
        <v>55</v>
      </c>
    </row>
    <row r="40" spans="1:27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 t="e">
        <f>SUMIF(#REF!,$E40,#REF!)</f>
        <v>#REF!</v>
      </c>
      <c r="J40" s="16" t="e">
        <f>SUMIF(#REF!,$E40,#REF!)</f>
        <v>#REF!</v>
      </c>
      <c r="K40" s="16" t="e">
        <f>SUMIF(#REF!,$E40,#REF!)</f>
        <v>#REF!</v>
      </c>
      <c r="L40" s="36">
        <f t="shared" si="15"/>
        <v>0</v>
      </c>
      <c r="M40" s="35" t="e">
        <f t="shared" si="16"/>
        <v>#REF!</v>
      </c>
      <c r="N40" s="35" t="e">
        <f t="shared" si="14"/>
        <v>#REF!</v>
      </c>
      <c r="O40" s="35" t="e">
        <f t="shared" si="14"/>
        <v>#REF!</v>
      </c>
      <c r="P40" s="35" t="e">
        <f t="shared" si="14"/>
        <v>#REF!</v>
      </c>
      <c r="Q40" s="35" t="e">
        <f t="shared" si="14"/>
        <v>#REF!</v>
      </c>
      <c r="R40" s="35" t="e">
        <f t="shared" si="14"/>
        <v>#REF!</v>
      </c>
      <c r="S40" s="35" t="e">
        <f t="shared" si="14"/>
        <v>#REF!</v>
      </c>
      <c r="T40" s="17"/>
      <c r="U40" s="17">
        <f t="shared" si="17"/>
        <v>1.2905360688285903E-2</v>
      </c>
      <c r="V40" s="17">
        <f t="shared" si="18"/>
        <v>1.2449424214130097E-3</v>
      </c>
      <c r="W40" s="35">
        <f t="shared" si="19"/>
        <v>29</v>
      </c>
      <c r="X40" s="35">
        <f t="shared" si="20"/>
        <v>25</v>
      </c>
      <c r="Y40" s="35">
        <f t="shared" si="8"/>
        <v>30.5</v>
      </c>
      <c r="Z40" s="35">
        <f t="shared" si="9"/>
        <v>109.5</v>
      </c>
      <c r="AA40" s="35">
        <f t="shared" si="10"/>
        <v>36</v>
      </c>
    </row>
    <row r="41" spans="1:27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 t="e">
        <f>SUMIF(#REF!,$E41,#REF!)</f>
        <v>#REF!</v>
      </c>
      <c r="J41" s="16" t="e">
        <f>SUMIF(#REF!,$E41,#REF!)</f>
        <v>#REF!</v>
      </c>
      <c r="K41" s="16" t="e">
        <f>SUMIF(#REF!,$E41,#REF!)</f>
        <v>#REF!</v>
      </c>
      <c r="L41" s="36">
        <f t="shared" si="15"/>
        <v>0</v>
      </c>
      <c r="M41" s="35" t="e">
        <f t="shared" si="16"/>
        <v>#REF!</v>
      </c>
      <c r="N41" s="35" t="e">
        <f t="shared" si="14"/>
        <v>#REF!</v>
      </c>
      <c r="O41" s="35" t="e">
        <f t="shared" si="14"/>
        <v>#REF!</v>
      </c>
      <c r="P41" s="35" t="e">
        <f t="shared" si="14"/>
        <v>#REF!</v>
      </c>
      <c r="Q41" s="35" t="e">
        <f t="shared" si="14"/>
        <v>#REF!</v>
      </c>
      <c r="R41" s="35" t="e">
        <f t="shared" si="14"/>
        <v>#REF!</v>
      </c>
      <c r="S41" s="35" t="e">
        <f t="shared" si="14"/>
        <v>#REF!</v>
      </c>
      <c r="T41" s="17"/>
      <c r="U41" s="17">
        <f t="shared" si="17"/>
        <v>2.3163467902051621E-2</v>
      </c>
      <c r="V41" s="17">
        <f t="shared" si="18"/>
        <v>3.1123560535325243E-4</v>
      </c>
      <c r="W41" s="35">
        <f t="shared" si="19"/>
        <v>42</v>
      </c>
      <c r="X41" s="35">
        <f t="shared" si="20"/>
        <v>16.5</v>
      </c>
      <c r="Y41" s="35">
        <f t="shared" si="8"/>
        <v>30.5</v>
      </c>
      <c r="Z41" s="35">
        <f t="shared" si="9"/>
        <v>105.5</v>
      </c>
      <c r="AA41" s="35">
        <f t="shared" si="10"/>
        <v>37.5</v>
      </c>
    </row>
    <row r="42" spans="1:27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 t="e">
        <f>SUMIF(#REF!,$E42,#REF!)</f>
        <v>#REF!</v>
      </c>
      <c r="J42" s="16" t="e">
        <f>SUMIF(#REF!,$E42,#REF!)</f>
        <v>#REF!</v>
      </c>
      <c r="K42" s="16" t="e">
        <f>SUMIF(#REF!,$E42,#REF!)</f>
        <v>#REF!</v>
      </c>
      <c r="L42" s="36">
        <f t="shared" si="15"/>
        <v>0</v>
      </c>
      <c r="M42" s="35" t="e">
        <f t="shared" si="16"/>
        <v>#REF!</v>
      </c>
      <c r="N42" s="35" t="e">
        <f t="shared" si="14"/>
        <v>#REF!</v>
      </c>
      <c r="O42" s="35" t="e">
        <f t="shared" si="14"/>
        <v>#REF!</v>
      </c>
      <c r="P42" s="35" t="e">
        <f t="shared" si="14"/>
        <v>#REF!</v>
      </c>
      <c r="Q42" s="35" t="e">
        <f t="shared" si="14"/>
        <v>#REF!</v>
      </c>
      <c r="R42" s="35" t="e">
        <f t="shared" si="14"/>
        <v>#REF!</v>
      </c>
      <c r="S42" s="35" t="e">
        <f t="shared" si="14"/>
        <v>#REF!</v>
      </c>
      <c r="T42" s="17"/>
      <c r="U42" s="17">
        <f t="shared" si="17"/>
        <v>2.3494374586366645E-2</v>
      </c>
      <c r="V42" s="17">
        <f t="shared" si="18"/>
        <v>3.1123560535325241E-3</v>
      </c>
      <c r="W42" s="35">
        <f t="shared" si="19"/>
        <v>43</v>
      </c>
      <c r="X42" s="35">
        <f t="shared" si="20"/>
        <v>32</v>
      </c>
      <c r="Y42" s="35">
        <f t="shared" si="8"/>
        <v>30.5</v>
      </c>
      <c r="Z42" s="35">
        <f t="shared" si="9"/>
        <v>137.5</v>
      </c>
      <c r="AA42" s="35">
        <f t="shared" si="10"/>
        <v>26</v>
      </c>
    </row>
    <row r="43" spans="1:27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 t="e">
        <f>SUMIF(#REF!,$E43,#REF!)</f>
        <v>#REF!</v>
      </c>
      <c r="J43" s="16" t="e">
        <f>SUMIF(#REF!,$E43,#REF!)</f>
        <v>#REF!</v>
      </c>
      <c r="K43" s="16" t="e">
        <f>SUMIF(#REF!,$E43,#REF!)</f>
        <v>#REF!</v>
      </c>
      <c r="L43" s="36">
        <f t="shared" si="15"/>
        <v>0</v>
      </c>
      <c r="M43" s="35" t="e">
        <f t="shared" si="16"/>
        <v>#REF!</v>
      </c>
      <c r="N43" s="35" t="e">
        <f t="shared" si="14"/>
        <v>#REF!</v>
      </c>
      <c r="O43" s="35" t="e">
        <f t="shared" si="14"/>
        <v>#REF!</v>
      </c>
      <c r="P43" s="35" t="e">
        <f t="shared" si="14"/>
        <v>#REF!</v>
      </c>
      <c r="Q43" s="35" t="e">
        <f t="shared" si="14"/>
        <v>#REF!</v>
      </c>
      <c r="R43" s="35" t="e">
        <f t="shared" si="14"/>
        <v>#REF!</v>
      </c>
      <c r="S43" s="35" t="e">
        <f t="shared" si="14"/>
        <v>#REF!</v>
      </c>
      <c r="T43" s="17"/>
      <c r="U43" s="17">
        <f t="shared" si="17"/>
        <v>3.2759761747187296E-2</v>
      </c>
      <c r="V43" s="17">
        <f t="shared" si="18"/>
        <v>0</v>
      </c>
      <c r="W43" s="35">
        <f t="shared" si="19"/>
        <v>47</v>
      </c>
      <c r="X43" s="35">
        <f t="shared" si="20"/>
        <v>7</v>
      </c>
      <c r="Y43" s="35">
        <f t="shared" si="8"/>
        <v>30.5</v>
      </c>
      <c r="Z43" s="35">
        <f t="shared" si="9"/>
        <v>91.5</v>
      </c>
      <c r="AA43" s="35">
        <f t="shared" si="10"/>
        <v>42</v>
      </c>
    </row>
    <row r="44" spans="1:27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 t="e">
        <f>SUMIF(#REF!,$E44,#REF!)</f>
        <v>#REF!</v>
      </c>
      <c r="J44" s="16" t="e">
        <f>SUMIF(#REF!,$E44,#REF!)</f>
        <v>#REF!</v>
      </c>
      <c r="K44" s="16" t="e">
        <f>SUMIF(#REF!,$E44,#REF!)</f>
        <v>#REF!</v>
      </c>
      <c r="L44" s="36">
        <f t="shared" si="15"/>
        <v>0</v>
      </c>
      <c r="M44" s="35" t="e">
        <f t="shared" si="16"/>
        <v>#REF!</v>
      </c>
      <c r="N44" s="35" t="e">
        <f t="shared" si="14"/>
        <v>#REF!</v>
      </c>
      <c r="O44" s="35" t="e">
        <f t="shared" si="14"/>
        <v>#REF!</v>
      </c>
      <c r="P44" s="35" t="e">
        <f t="shared" si="14"/>
        <v>#REF!</v>
      </c>
      <c r="Q44" s="35" t="e">
        <f t="shared" si="14"/>
        <v>#REF!</v>
      </c>
      <c r="R44" s="35" t="e">
        <f t="shared" si="14"/>
        <v>#REF!</v>
      </c>
      <c r="S44" s="35" t="e">
        <f t="shared" si="14"/>
        <v>#REF!</v>
      </c>
      <c r="T44" s="17"/>
      <c r="U44" s="17">
        <f t="shared" si="17"/>
        <v>3.1767041694242222E-2</v>
      </c>
      <c r="V44" s="17">
        <f t="shared" si="18"/>
        <v>2.209772798008092E-2</v>
      </c>
      <c r="W44" s="35">
        <f t="shared" si="19"/>
        <v>46</v>
      </c>
      <c r="X44" s="35">
        <f t="shared" si="20"/>
        <v>51.5</v>
      </c>
      <c r="Y44" s="35">
        <f t="shared" si="8"/>
        <v>30.5</v>
      </c>
      <c r="Z44" s="35">
        <f t="shared" si="9"/>
        <v>179.5</v>
      </c>
      <c r="AA44" s="35">
        <f t="shared" si="10"/>
        <v>8</v>
      </c>
    </row>
    <row r="45" spans="1:27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 t="e">
        <f>SUMIF(#REF!,$E45,#REF!)</f>
        <v>#REF!</v>
      </c>
      <c r="J45" s="16" t="e">
        <f>SUMIF(#REF!,$E45,#REF!)</f>
        <v>#REF!</v>
      </c>
      <c r="K45" s="16" t="e">
        <f>SUMIF(#REF!,$E45,#REF!)</f>
        <v>#REF!</v>
      </c>
      <c r="L45" s="36">
        <f t="shared" si="15"/>
        <v>0</v>
      </c>
      <c r="M45" s="37" t="e">
        <f t="shared" si="16"/>
        <v>#REF!</v>
      </c>
      <c r="N45" s="37" t="e">
        <f t="shared" si="14"/>
        <v>#REF!</v>
      </c>
      <c r="O45" s="37" t="e">
        <f t="shared" si="14"/>
        <v>#REF!</v>
      </c>
      <c r="P45" s="37" t="e">
        <f t="shared" si="14"/>
        <v>#REF!</v>
      </c>
      <c r="Q45" s="37" t="e">
        <f t="shared" si="14"/>
        <v>#REF!</v>
      </c>
      <c r="R45" s="37" t="e">
        <f t="shared" si="14"/>
        <v>#REF!</v>
      </c>
      <c r="S45" s="37" t="e">
        <f t="shared" si="14"/>
        <v>#REF!</v>
      </c>
      <c r="T45" s="31"/>
      <c r="U45" s="31">
        <f t="shared" si="17"/>
        <v>7.0152217074784917E-2</v>
      </c>
      <c r="V45" s="31">
        <f t="shared" si="18"/>
        <v>6.8471833177715527E-3</v>
      </c>
      <c r="W45" s="35">
        <f t="shared" si="19"/>
        <v>60</v>
      </c>
      <c r="X45" s="35">
        <f t="shared" si="20"/>
        <v>39.5</v>
      </c>
      <c r="Y45" s="35">
        <f t="shared" si="8"/>
        <v>30.5</v>
      </c>
      <c r="Z45" s="35">
        <f t="shared" si="9"/>
        <v>169.5</v>
      </c>
      <c r="AA45" s="35">
        <f t="shared" si="10"/>
        <v>10</v>
      </c>
    </row>
    <row r="46" spans="1:27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 t="e">
        <f>SUMIF(#REF!,$E46,#REF!)</f>
        <v>#REF!</v>
      </c>
      <c r="J46" s="16" t="e">
        <f>SUMIF(#REF!,$E46,#REF!)</f>
        <v>#REF!</v>
      </c>
      <c r="K46" s="16" t="e">
        <f>SUMIF(#REF!,$E46,#REF!)</f>
        <v>#REF!</v>
      </c>
      <c r="L46" s="36">
        <f t="shared" si="15"/>
        <v>0</v>
      </c>
      <c r="M46" s="35" t="e">
        <f t="shared" si="16"/>
        <v>#REF!</v>
      </c>
      <c r="N46" s="35" t="e">
        <f t="shared" si="14"/>
        <v>#REF!</v>
      </c>
      <c r="O46" s="35" t="e">
        <f t="shared" si="14"/>
        <v>#REF!</v>
      </c>
      <c r="P46" s="35" t="e">
        <f t="shared" si="14"/>
        <v>#REF!</v>
      </c>
      <c r="Q46" s="35" t="e">
        <f t="shared" si="14"/>
        <v>#REF!</v>
      </c>
      <c r="R46" s="35" t="e">
        <f t="shared" si="14"/>
        <v>#REF!</v>
      </c>
      <c r="S46" s="35" t="e">
        <f t="shared" si="14"/>
        <v>#REF!</v>
      </c>
      <c r="T46" s="17"/>
      <c r="U46" s="17">
        <f t="shared" si="17"/>
        <v>6.6181336863004633E-4</v>
      </c>
      <c r="V46" s="17">
        <f t="shared" si="18"/>
        <v>1.8051665110488641E-2</v>
      </c>
      <c r="W46" s="35">
        <f t="shared" si="19"/>
        <v>13</v>
      </c>
      <c r="X46" s="35">
        <f t="shared" si="20"/>
        <v>48</v>
      </c>
      <c r="Y46" s="35">
        <f t="shared" si="8"/>
        <v>30.5</v>
      </c>
      <c r="Z46" s="35">
        <f t="shared" si="9"/>
        <v>139.5</v>
      </c>
      <c r="AA46" s="35">
        <f t="shared" si="10"/>
        <v>24.5</v>
      </c>
    </row>
    <row r="47" spans="1:27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 t="e">
        <f>SUMIF(#REF!,$E47,#REF!)</f>
        <v>#REF!</v>
      </c>
      <c r="J47" s="16" t="e">
        <f>SUMIF(#REF!,$E47,#REF!)</f>
        <v>#REF!</v>
      </c>
      <c r="K47" s="16" t="e">
        <f>SUMIF(#REF!,$E47,#REF!)</f>
        <v>#REF!</v>
      </c>
      <c r="L47" s="36">
        <f t="shared" si="15"/>
        <v>0</v>
      </c>
      <c r="M47" s="35" t="e">
        <f t="shared" si="16"/>
        <v>#REF!</v>
      </c>
      <c r="N47" s="35" t="e">
        <f t="shared" ref="N47:S56" si="21">M47*$L47</f>
        <v>#REF!</v>
      </c>
      <c r="O47" s="35" t="e">
        <f t="shared" si="21"/>
        <v>#REF!</v>
      </c>
      <c r="P47" s="35" t="e">
        <f t="shared" si="21"/>
        <v>#REF!</v>
      </c>
      <c r="Q47" s="35" t="e">
        <f t="shared" si="21"/>
        <v>#REF!</v>
      </c>
      <c r="R47" s="35" t="e">
        <f t="shared" si="21"/>
        <v>#REF!</v>
      </c>
      <c r="S47" s="35" t="e">
        <f t="shared" si="21"/>
        <v>#REF!</v>
      </c>
      <c r="T47" s="17"/>
      <c r="U47" s="17">
        <f t="shared" si="17"/>
        <v>4.9636002647253478E-3</v>
      </c>
      <c r="V47" s="17">
        <f t="shared" si="18"/>
        <v>3.4235916588857764E-3</v>
      </c>
      <c r="W47" s="35">
        <f t="shared" si="19"/>
        <v>18</v>
      </c>
      <c r="X47" s="35">
        <f t="shared" si="20"/>
        <v>34</v>
      </c>
      <c r="Y47" s="35">
        <f t="shared" si="8"/>
        <v>30.5</v>
      </c>
      <c r="Z47" s="35">
        <f t="shared" si="9"/>
        <v>116.5</v>
      </c>
      <c r="AA47" s="35">
        <f t="shared" si="10"/>
        <v>31</v>
      </c>
    </row>
    <row r="48" spans="1:27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 t="e">
        <f>SUMIF(#REF!,$E48,#REF!)</f>
        <v>#REF!</v>
      </c>
      <c r="J48" s="16" t="e">
        <f>SUMIF(#REF!,$E48,#REF!)</f>
        <v>#REF!</v>
      </c>
      <c r="K48" s="16" t="e">
        <f>SUMIF(#REF!,$E48,#REF!)</f>
        <v>#REF!</v>
      </c>
      <c r="L48" s="36">
        <f t="shared" si="15"/>
        <v>0</v>
      </c>
      <c r="M48" s="35" t="e">
        <f t="shared" si="16"/>
        <v>#REF!</v>
      </c>
      <c r="N48" s="35" t="e">
        <f t="shared" si="21"/>
        <v>#REF!</v>
      </c>
      <c r="O48" s="35" t="e">
        <f t="shared" si="21"/>
        <v>#REF!</v>
      </c>
      <c r="P48" s="35" t="e">
        <f t="shared" si="21"/>
        <v>#REF!</v>
      </c>
      <c r="Q48" s="35" t="e">
        <f t="shared" si="21"/>
        <v>#REF!</v>
      </c>
      <c r="R48" s="35" t="e">
        <f t="shared" si="21"/>
        <v>#REF!</v>
      </c>
      <c r="S48" s="35" t="e">
        <f t="shared" si="21"/>
        <v>#REF!</v>
      </c>
      <c r="T48" s="17"/>
      <c r="U48" s="17">
        <f t="shared" si="17"/>
        <v>5.2945069490403706E-3</v>
      </c>
      <c r="V48" s="17">
        <f t="shared" si="18"/>
        <v>3.1123560535325243E-4</v>
      </c>
      <c r="W48" s="35">
        <f t="shared" si="19"/>
        <v>19</v>
      </c>
      <c r="X48" s="35">
        <f t="shared" si="20"/>
        <v>16.5</v>
      </c>
      <c r="Y48" s="35">
        <f t="shared" si="8"/>
        <v>30.5</v>
      </c>
      <c r="Z48" s="35">
        <f t="shared" si="9"/>
        <v>82.5</v>
      </c>
      <c r="AA48" s="35">
        <f t="shared" si="10"/>
        <v>46</v>
      </c>
    </row>
    <row r="49" spans="1:27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 t="e">
        <f>SUMIF(#REF!,$E49,#REF!)</f>
        <v>#REF!</v>
      </c>
      <c r="J49" s="16" t="e">
        <f>SUMIF(#REF!,$E49,#REF!)</f>
        <v>#REF!</v>
      </c>
      <c r="K49" s="16" t="e">
        <f>SUMIF(#REF!,$E49,#REF!)</f>
        <v>#REF!</v>
      </c>
      <c r="L49" s="36">
        <f t="shared" si="15"/>
        <v>0</v>
      </c>
      <c r="M49" s="35" t="e">
        <f t="shared" si="16"/>
        <v>#REF!</v>
      </c>
      <c r="N49" s="35" t="e">
        <f t="shared" si="21"/>
        <v>#REF!</v>
      </c>
      <c r="O49" s="35" t="e">
        <f t="shared" si="21"/>
        <v>#REF!</v>
      </c>
      <c r="P49" s="35" t="e">
        <f t="shared" si="21"/>
        <v>#REF!</v>
      </c>
      <c r="Q49" s="35" t="e">
        <f t="shared" si="21"/>
        <v>#REF!</v>
      </c>
      <c r="R49" s="35" t="e">
        <f t="shared" si="21"/>
        <v>#REF!</v>
      </c>
      <c r="S49" s="35" t="e">
        <f t="shared" si="21"/>
        <v>#REF!</v>
      </c>
      <c r="T49" s="17"/>
      <c r="U49" s="17">
        <f t="shared" si="17"/>
        <v>1.6876240900066182E-2</v>
      </c>
      <c r="V49" s="17">
        <f t="shared" si="18"/>
        <v>3.4235916588857764E-3</v>
      </c>
      <c r="W49" s="35">
        <f t="shared" si="19"/>
        <v>34.5</v>
      </c>
      <c r="X49" s="35">
        <f t="shared" si="20"/>
        <v>34</v>
      </c>
      <c r="Y49" s="35">
        <f t="shared" si="8"/>
        <v>30.5</v>
      </c>
      <c r="Z49" s="35">
        <f t="shared" si="9"/>
        <v>133</v>
      </c>
      <c r="AA49" s="35">
        <f t="shared" si="10"/>
        <v>27</v>
      </c>
    </row>
    <row r="50" spans="1:27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 t="e">
        <f>SUMIF(#REF!,$E50,#REF!)</f>
        <v>#REF!</v>
      </c>
      <c r="J50" s="16" t="e">
        <f>SUMIF(#REF!,$E50,#REF!)</f>
        <v>#REF!</v>
      </c>
      <c r="K50" s="16" t="e">
        <f>SUMIF(#REF!,$E50,#REF!)</f>
        <v>#REF!</v>
      </c>
      <c r="L50" s="36">
        <f t="shared" si="15"/>
        <v>0</v>
      </c>
      <c r="M50" s="35" t="e">
        <f t="shared" si="16"/>
        <v>#REF!</v>
      </c>
      <c r="N50" s="35" t="e">
        <f t="shared" si="21"/>
        <v>#REF!</v>
      </c>
      <c r="O50" s="35" t="e">
        <f t="shared" si="21"/>
        <v>#REF!</v>
      </c>
      <c r="P50" s="35" t="e">
        <f t="shared" si="21"/>
        <v>#REF!</v>
      </c>
      <c r="Q50" s="35" t="e">
        <f t="shared" si="21"/>
        <v>#REF!</v>
      </c>
      <c r="R50" s="35" t="e">
        <f t="shared" si="21"/>
        <v>#REF!</v>
      </c>
      <c r="S50" s="35" t="e">
        <f t="shared" si="21"/>
        <v>#REF!</v>
      </c>
      <c r="T50" s="17"/>
      <c r="U50" s="17">
        <f t="shared" si="17"/>
        <v>0</v>
      </c>
      <c r="V50" s="17">
        <f t="shared" si="18"/>
        <v>8.9635854341736695E-2</v>
      </c>
      <c r="W50" s="35">
        <f t="shared" si="19"/>
        <v>6.5</v>
      </c>
      <c r="X50" s="35">
        <f t="shared" si="20"/>
        <v>58</v>
      </c>
      <c r="Y50" s="35">
        <f t="shared" si="8"/>
        <v>30.5</v>
      </c>
      <c r="Z50" s="35">
        <f t="shared" si="9"/>
        <v>153</v>
      </c>
      <c r="AA50" s="35">
        <f t="shared" si="10"/>
        <v>15</v>
      </c>
    </row>
    <row r="51" spans="1:27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 t="e">
        <f>SUMIF(#REF!,$E51,#REF!)</f>
        <v>#REF!</v>
      </c>
      <c r="J51" s="16" t="e">
        <f>SUMIF(#REF!,$E51,#REF!)</f>
        <v>#REF!</v>
      </c>
      <c r="K51" s="16" t="e">
        <f>SUMIF(#REF!,$E51,#REF!)</f>
        <v>#REF!</v>
      </c>
      <c r="L51" s="36">
        <f t="shared" si="15"/>
        <v>0</v>
      </c>
      <c r="M51" s="35" t="e">
        <f t="shared" si="16"/>
        <v>#REF!</v>
      </c>
      <c r="N51" s="35" t="e">
        <f t="shared" si="21"/>
        <v>#REF!</v>
      </c>
      <c r="O51" s="35" t="e">
        <f t="shared" si="21"/>
        <v>#REF!</v>
      </c>
      <c r="P51" s="35" t="e">
        <f t="shared" si="21"/>
        <v>#REF!</v>
      </c>
      <c r="Q51" s="35" t="e">
        <f t="shared" si="21"/>
        <v>#REF!</v>
      </c>
      <c r="R51" s="35" t="e">
        <f t="shared" si="21"/>
        <v>#REF!</v>
      </c>
      <c r="S51" s="35" t="e">
        <f t="shared" si="21"/>
        <v>#REF!</v>
      </c>
      <c r="T51" s="17"/>
      <c r="U51" s="17">
        <f t="shared" si="17"/>
        <v>1.9523494374586368E-2</v>
      </c>
      <c r="V51" s="17">
        <f t="shared" si="18"/>
        <v>5.6022408963585436E-2</v>
      </c>
      <c r="W51" s="35">
        <f t="shared" si="19"/>
        <v>39</v>
      </c>
      <c r="X51" s="35">
        <f t="shared" si="20"/>
        <v>57</v>
      </c>
      <c r="Y51" s="35">
        <f t="shared" si="8"/>
        <v>30.5</v>
      </c>
      <c r="Z51" s="35">
        <f t="shared" si="9"/>
        <v>183.5</v>
      </c>
      <c r="AA51" s="35">
        <f t="shared" si="10"/>
        <v>5</v>
      </c>
    </row>
    <row r="52" spans="1:27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 t="e">
        <f>SUMIF(#REF!,$E52,#REF!)</f>
        <v>#REF!</v>
      </c>
      <c r="J52" s="16" t="e">
        <f>SUMIF(#REF!,$E52,#REF!)</f>
        <v>#REF!</v>
      </c>
      <c r="K52" s="16" t="e">
        <f>SUMIF(#REF!,$E52,#REF!)</f>
        <v>#REF!</v>
      </c>
      <c r="L52" s="36">
        <f t="shared" si="15"/>
        <v>0</v>
      </c>
      <c r="M52" s="35" t="e">
        <f t="shared" si="16"/>
        <v>#REF!</v>
      </c>
      <c r="N52" s="35" t="e">
        <f t="shared" si="21"/>
        <v>#REF!</v>
      </c>
      <c r="O52" s="35" t="e">
        <f t="shared" si="21"/>
        <v>#REF!</v>
      </c>
      <c r="P52" s="35" t="e">
        <f t="shared" si="21"/>
        <v>#REF!</v>
      </c>
      <c r="Q52" s="35" t="e">
        <f t="shared" si="21"/>
        <v>#REF!</v>
      </c>
      <c r="R52" s="35" t="e">
        <f t="shared" si="21"/>
        <v>#REF!</v>
      </c>
      <c r="S52" s="35" t="e">
        <f t="shared" si="21"/>
        <v>#REF!</v>
      </c>
      <c r="T52" s="17"/>
      <c r="U52" s="17">
        <f t="shared" si="17"/>
        <v>5.2614162806088681E-2</v>
      </c>
      <c r="V52" s="17">
        <f t="shared" si="18"/>
        <v>1.2449424214130096E-2</v>
      </c>
      <c r="W52" s="35">
        <f t="shared" si="19"/>
        <v>57</v>
      </c>
      <c r="X52" s="35">
        <f t="shared" si="20"/>
        <v>44</v>
      </c>
      <c r="Y52" s="35">
        <f t="shared" si="8"/>
        <v>30.5</v>
      </c>
      <c r="Z52" s="35">
        <f t="shared" si="9"/>
        <v>175.5</v>
      </c>
      <c r="AA52" s="35">
        <f t="shared" si="10"/>
        <v>9</v>
      </c>
    </row>
    <row r="53" spans="1:27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 t="e">
        <f>SUMIF(#REF!,$E53,#REF!)</f>
        <v>#REF!</v>
      </c>
      <c r="J53" s="16" t="e">
        <f>SUMIF(#REF!,$E53,#REF!)</f>
        <v>#REF!</v>
      </c>
      <c r="K53" s="16" t="e">
        <f>SUMIF(#REF!,$E53,#REF!)</f>
        <v>#REF!</v>
      </c>
      <c r="L53" s="36">
        <f t="shared" si="15"/>
        <v>0</v>
      </c>
      <c r="M53" s="35" t="e">
        <f t="shared" si="16"/>
        <v>#REF!</v>
      </c>
      <c r="N53" s="35" t="e">
        <f t="shared" si="21"/>
        <v>#REF!</v>
      </c>
      <c r="O53" s="35" t="e">
        <f t="shared" si="21"/>
        <v>#REF!</v>
      </c>
      <c r="P53" s="35" t="e">
        <f t="shared" si="21"/>
        <v>#REF!</v>
      </c>
      <c r="Q53" s="35" t="e">
        <f t="shared" si="21"/>
        <v>#REF!</v>
      </c>
      <c r="R53" s="35" t="e">
        <f t="shared" si="21"/>
        <v>#REF!</v>
      </c>
      <c r="S53" s="35" t="e">
        <f t="shared" si="21"/>
        <v>#REF!</v>
      </c>
      <c r="T53" s="17"/>
      <c r="U53" s="17">
        <f t="shared" si="17"/>
        <v>6.1217736598279282E-2</v>
      </c>
      <c r="V53" s="17">
        <f t="shared" si="18"/>
        <v>0</v>
      </c>
      <c r="W53" s="35">
        <f t="shared" si="19"/>
        <v>58</v>
      </c>
      <c r="X53" s="35">
        <f t="shared" si="20"/>
        <v>7</v>
      </c>
      <c r="Y53" s="35">
        <f t="shared" si="8"/>
        <v>30.5</v>
      </c>
      <c r="Z53" s="35">
        <f t="shared" si="9"/>
        <v>102.5</v>
      </c>
      <c r="AA53" s="35">
        <f t="shared" si="10"/>
        <v>40</v>
      </c>
    </row>
    <row r="54" spans="1:27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 t="e">
        <f>SUMIF(#REF!,$E54,#REF!)</f>
        <v>#REF!</v>
      </c>
      <c r="J54" s="16" t="e">
        <f>SUMIF(#REF!,$E54,#REF!)</f>
        <v>#REF!</v>
      </c>
      <c r="K54" s="16" t="e">
        <f>SUMIF(#REF!,$E54,#REF!)</f>
        <v>#REF!</v>
      </c>
      <c r="L54" s="36">
        <f t="shared" si="15"/>
        <v>0</v>
      </c>
      <c r="M54" s="35" t="e">
        <f t="shared" si="16"/>
        <v>#REF!</v>
      </c>
      <c r="N54" s="35" t="e">
        <f t="shared" si="21"/>
        <v>#REF!</v>
      </c>
      <c r="O54" s="35" t="e">
        <f t="shared" si="21"/>
        <v>#REF!</v>
      </c>
      <c r="P54" s="35" t="e">
        <f t="shared" si="21"/>
        <v>#REF!</v>
      </c>
      <c r="Q54" s="35" t="e">
        <f t="shared" si="21"/>
        <v>#REF!</v>
      </c>
      <c r="R54" s="35" t="e">
        <f t="shared" si="21"/>
        <v>#REF!</v>
      </c>
      <c r="S54" s="35" t="e">
        <f t="shared" si="21"/>
        <v>#REF!</v>
      </c>
      <c r="T54" s="31"/>
      <c r="U54" s="31">
        <f t="shared" si="17"/>
        <v>0</v>
      </c>
      <c r="V54" s="17">
        <f t="shared" si="18"/>
        <v>0</v>
      </c>
      <c r="W54" s="35">
        <f t="shared" si="19"/>
        <v>6.5</v>
      </c>
      <c r="X54" s="35">
        <f t="shared" si="20"/>
        <v>7</v>
      </c>
      <c r="Y54" s="35">
        <f t="shared" si="8"/>
        <v>30.5</v>
      </c>
      <c r="Z54" s="35">
        <f t="shared" si="9"/>
        <v>51</v>
      </c>
      <c r="AA54" s="35">
        <f t="shared" si="10"/>
        <v>59</v>
      </c>
    </row>
    <row r="55" spans="1:27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 t="e">
        <f>SUMIF(#REF!,$E55,#REF!)</f>
        <v>#REF!</v>
      </c>
      <c r="J55" s="16" t="e">
        <f>SUMIF(#REF!,$E55,#REF!)</f>
        <v>#REF!</v>
      </c>
      <c r="K55" s="16" t="e">
        <f>SUMIF(#REF!,$E55,#REF!)</f>
        <v>#REF!</v>
      </c>
      <c r="L55" s="36">
        <f t="shared" si="15"/>
        <v>0</v>
      </c>
      <c r="M55" s="35" t="e">
        <f t="shared" si="16"/>
        <v>#REF!</v>
      </c>
      <c r="N55" s="35" t="e">
        <f t="shared" si="21"/>
        <v>#REF!</v>
      </c>
      <c r="O55" s="35" t="e">
        <f t="shared" si="21"/>
        <v>#REF!</v>
      </c>
      <c r="P55" s="35" t="e">
        <f t="shared" si="21"/>
        <v>#REF!</v>
      </c>
      <c r="Q55" s="35" t="e">
        <f t="shared" si="21"/>
        <v>#REF!</v>
      </c>
      <c r="R55" s="35" t="e">
        <f t="shared" si="21"/>
        <v>#REF!</v>
      </c>
      <c r="S55" s="35" t="e">
        <f t="shared" si="21"/>
        <v>#REF!</v>
      </c>
      <c r="T55" s="17"/>
      <c r="U55" s="17">
        <f t="shared" si="17"/>
        <v>4.6326935804103242E-3</v>
      </c>
      <c r="V55" s="17">
        <f t="shared" si="18"/>
        <v>9.3370681605975728E-4</v>
      </c>
      <c r="W55" s="35">
        <f t="shared" si="19"/>
        <v>17</v>
      </c>
      <c r="X55" s="35">
        <f t="shared" si="20"/>
        <v>23</v>
      </c>
      <c r="Y55" s="35">
        <f t="shared" si="8"/>
        <v>30.5</v>
      </c>
      <c r="Z55" s="35">
        <f t="shared" si="9"/>
        <v>93.5</v>
      </c>
      <c r="AA55" s="35">
        <f t="shared" si="10"/>
        <v>41</v>
      </c>
    </row>
    <row r="56" spans="1:27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 t="e">
        <f>SUMIF(#REF!,$E56,#REF!)</f>
        <v>#REF!</v>
      </c>
      <c r="J56" s="16" t="e">
        <f>SUMIF(#REF!,$E56,#REF!)</f>
        <v>#REF!</v>
      </c>
      <c r="K56" s="16" t="e">
        <f>SUMIF(#REF!,$E56,#REF!)</f>
        <v>#REF!</v>
      </c>
      <c r="L56" s="36">
        <f t="shared" si="15"/>
        <v>0</v>
      </c>
      <c r="M56" s="35" t="e">
        <f t="shared" si="16"/>
        <v>#REF!</v>
      </c>
      <c r="N56" s="35" t="e">
        <f t="shared" si="21"/>
        <v>#REF!</v>
      </c>
      <c r="O56" s="35" t="e">
        <f t="shared" si="21"/>
        <v>#REF!</v>
      </c>
      <c r="P56" s="35" t="e">
        <f t="shared" si="21"/>
        <v>#REF!</v>
      </c>
      <c r="Q56" s="35" t="e">
        <f t="shared" si="21"/>
        <v>#REF!</v>
      </c>
      <c r="R56" s="35" t="e">
        <f t="shared" si="21"/>
        <v>#REF!</v>
      </c>
      <c r="S56" s="35" t="e">
        <f t="shared" si="21"/>
        <v>#REF!</v>
      </c>
      <c r="T56" s="17"/>
      <c r="U56" s="17">
        <f t="shared" si="17"/>
        <v>5.9563203176704171E-3</v>
      </c>
      <c r="V56" s="17">
        <f t="shared" si="18"/>
        <v>0</v>
      </c>
      <c r="W56" s="35">
        <f t="shared" si="19"/>
        <v>20</v>
      </c>
      <c r="X56" s="35">
        <f t="shared" si="20"/>
        <v>7</v>
      </c>
      <c r="Y56" s="35">
        <f t="shared" si="8"/>
        <v>30.5</v>
      </c>
      <c r="Z56" s="35">
        <f t="shared" si="9"/>
        <v>64.5</v>
      </c>
      <c r="AA56" s="35">
        <f t="shared" si="10"/>
        <v>56</v>
      </c>
    </row>
    <row r="57" spans="1:27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 t="e">
        <f>SUMIF(#REF!,$E57,#REF!)</f>
        <v>#REF!</v>
      </c>
      <c r="J57" s="16" t="e">
        <f>SUMIF(#REF!,$E57,#REF!)</f>
        <v>#REF!</v>
      </c>
      <c r="K57" s="16" t="e">
        <f>SUMIF(#REF!,$E57,#REF!)</f>
        <v>#REF!</v>
      </c>
      <c r="L57" s="36">
        <f t="shared" si="15"/>
        <v>0</v>
      </c>
      <c r="M57" s="35" t="e">
        <f t="shared" si="16"/>
        <v>#REF!</v>
      </c>
      <c r="N57" s="35" t="e">
        <f t="shared" ref="N57:S66" si="22">M57*$L57</f>
        <v>#REF!</v>
      </c>
      <c r="O57" s="35" t="e">
        <f t="shared" si="22"/>
        <v>#REF!</v>
      </c>
      <c r="P57" s="35" t="e">
        <f t="shared" si="22"/>
        <v>#REF!</v>
      </c>
      <c r="Q57" s="35" t="e">
        <f t="shared" si="22"/>
        <v>#REF!</v>
      </c>
      <c r="R57" s="35" t="e">
        <f t="shared" si="22"/>
        <v>#REF!</v>
      </c>
      <c r="S57" s="35" t="e">
        <f t="shared" si="22"/>
        <v>#REF!</v>
      </c>
      <c r="T57" s="17"/>
      <c r="U57" s="17">
        <f t="shared" si="17"/>
        <v>1.2243547319655858E-2</v>
      </c>
      <c r="V57" s="17">
        <f t="shared" si="18"/>
        <v>0</v>
      </c>
      <c r="W57" s="35">
        <f t="shared" si="19"/>
        <v>27</v>
      </c>
      <c r="X57" s="35">
        <f t="shared" si="20"/>
        <v>7</v>
      </c>
      <c r="Y57" s="35">
        <f t="shared" si="8"/>
        <v>30.5</v>
      </c>
      <c r="Z57" s="35">
        <f t="shared" si="9"/>
        <v>71.5</v>
      </c>
      <c r="AA57" s="35">
        <f t="shared" si="10"/>
        <v>49.5</v>
      </c>
    </row>
    <row r="58" spans="1:27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 t="e">
        <f>SUMIF(#REF!,$E58,#REF!)</f>
        <v>#REF!</v>
      </c>
      <c r="J58" s="16" t="e">
        <f>SUMIF(#REF!,$E58,#REF!)</f>
        <v>#REF!</v>
      </c>
      <c r="K58" s="16" t="e">
        <f>SUMIF(#REF!,$E58,#REF!)</f>
        <v>#REF!</v>
      </c>
      <c r="L58" s="36">
        <f t="shared" si="15"/>
        <v>0</v>
      </c>
      <c r="M58" s="35" t="e">
        <f t="shared" si="16"/>
        <v>#REF!</v>
      </c>
      <c r="N58" s="35" t="e">
        <f t="shared" si="22"/>
        <v>#REF!</v>
      </c>
      <c r="O58" s="35" t="e">
        <f t="shared" si="22"/>
        <v>#REF!</v>
      </c>
      <c r="P58" s="35" t="e">
        <f t="shared" si="22"/>
        <v>#REF!</v>
      </c>
      <c r="Q58" s="35" t="e">
        <f t="shared" si="22"/>
        <v>#REF!</v>
      </c>
      <c r="R58" s="35" t="e">
        <f t="shared" si="22"/>
        <v>#REF!</v>
      </c>
      <c r="S58" s="35" t="e">
        <f t="shared" si="22"/>
        <v>#REF!</v>
      </c>
      <c r="T58" s="17"/>
      <c r="U58" s="17">
        <f t="shared" si="17"/>
        <v>1.2243547319655858E-2</v>
      </c>
      <c r="V58" s="17">
        <f t="shared" si="18"/>
        <v>3.1123560535325243E-4</v>
      </c>
      <c r="W58" s="35">
        <f t="shared" si="19"/>
        <v>27</v>
      </c>
      <c r="X58" s="35">
        <f t="shared" si="20"/>
        <v>16.5</v>
      </c>
      <c r="Y58" s="35">
        <f t="shared" si="8"/>
        <v>30.5</v>
      </c>
      <c r="Z58" s="35">
        <f t="shared" si="9"/>
        <v>90.5</v>
      </c>
      <c r="AA58" s="35">
        <f t="shared" si="10"/>
        <v>44</v>
      </c>
    </row>
    <row r="59" spans="1:27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 t="e">
        <f>SUMIF(#REF!,$E59,#REF!)</f>
        <v>#REF!</v>
      </c>
      <c r="J59" s="16" t="e">
        <f>SUMIF(#REF!,$E59,#REF!)</f>
        <v>#REF!</v>
      </c>
      <c r="K59" s="16" t="e">
        <f>SUMIF(#REF!,$E59,#REF!)</f>
        <v>#REF!</v>
      </c>
      <c r="L59" s="36">
        <f t="shared" si="15"/>
        <v>0</v>
      </c>
      <c r="M59" s="37" t="e">
        <f t="shared" si="16"/>
        <v>#REF!</v>
      </c>
      <c r="N59" s="37" t="e">
        <f t="shared" si="22"/>
        <v>#REF!</v>
      </c>
      <c r="O59" s="37" t="e">
        <f t="shared" si="22"/>
        <v>#REF!</v>
      </c>
      <c r="P59" s="37" t="e">
        <f t="shared" si="22"/>
        <v>#REF!</v>
      </c>
      <c r="Q59" s="37" t="e">
        <f t="shared" si="22"/>
        <v>#REF!</v>
      </c>
      <c r="R59" s="37" t="e">
        <f t="shared" si="22"/>
        <v>#REF!</v>
      </c>
      <c r="S59" s="37" t="e">
        <f t="shared" si="22"/>
        <v>#REF!</v>
      </c>
      <c r="T59" s="31"/>
      <c r="U59" s="31">
        <f t="shared" si="17"/>
        <v>1.2243547319655858E-2</v>
      </c>
      <c r="V59" s="17">
        <f t="shared" si="18"/>
        <v>0</v>
      </c>
      <c r="W59" s="35">
        <f t="shared" si="19"/>
        <v>27</v>
      </c>
      <c r="X59" s="35">
        <f t="shared" si="20"/>
        <v>7</v>
      </c>
      <c r="Y59" s="35">
        <f t="shared" si="8"/>
        <v>30.5</v>
      </c>
      <c r="Z59" s="35">
        <f t="shared" si="9"/>
        <v>71.5</v>
      </c>
      <c r="AA59" s="35">
        <f t="shared" si="10"/>
        <v>49.5</v>
      </c>
    </row>
    <row r="60" spans="1:27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 t="e">
        <f>SUMIF(#REF!,$E60,#REF!)</f>
        <v>#REF!</v>
      </c>
      <c r="J60" s="16" t="e">
        <f>SUMIF(#REF!,$E60,#REF!)</f>
        <v>#REF!</v>
      </c>
      <c r="K60" s="16" t="e">
        <f>SUMIF(#REF!,$E60,#REF!)</f>
        <v>#REF!</v>
      </c>
      <c r="L60" s="36">
        <f t="shared" si="15"/>
        <v>0</v>
      </c>
      <c r="M60" s="35" t="e">
        <f t="shared" si="16"/>
        <v>#REF!</v>
      </c>
      <c r="N60" s="35" t="e">
        <f t="shared" si="22"/>
        <v>#REF!</v>
      </c>
      <c r="O60" s="35" t="e">
        <f t="shared" si="22"/>
        <v>#REF!</v>
      </c>
      <c r="P60" s="35" t="e">
        <f t="shared" si="22"/>
        <v>#REF!</v>
      </c>
      <c r="Q60" s="35" t="e">
        <f t="shared" si="22"/>
        <v>#REF!</v>
      </c>
      <c r="R60" s="35" t="e">
        <f t="shared" si="22"/>
        <v>#REF!</v>
      </c>
      <c r="S60" s="35" t="e">
        <f t="shared" si="22"/>
        <v>#REF!</v>
      </c>
      <c r="T60" s="17"/>
      <c r="U60" s="17">
        <f t="shared" si="17"/>
        <v>2.0847121111846459E-2</v>
      </c>
      <c r="V60" s="17">
        <f t="shared" si="18"/>
        <v>0</v>
      </c>
      <c r="W60" s="35">
        <f t="shared" si="19"/>
        <v>40</v>
      </c>
      <c r="X60" s="35">
        <f t="shared" si="20"/>
        <v>7</v>
      </c>
      <c r="Y60" s="35">
        <f t="shared" si="8"/>
        <v>30.5</v>
      </c>
      <c r="Z60" s="35">
        <f t="shared" si="9"/>
        <v>84.5</v>
      </c>
      <c r="AA60" s="35">
        <f t="shared" si="10"/>
        <v>45</v>
      </c>
    </row>
    <row r="61" spans="1:27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 t="e">
        <f>SUMIF(#REF!,$E61,#REF!)</f>
        <v>#REF!</v>
      </c>
      <c r="J61" s="16" t="e">
        <f>SUMIF(#REF!,$E61,#REF!)</f>
        <v>#REF!</v>
      </c>
      <c r="K61" s="16" t="e">
        <f>SUMIF(#REF!,$E61,#REF!)</f>
        <v>#REF!</v>
      </c>
      <c r="L61" s="36">
        <f t="shared" si="15"/>
        <v>0</v>
      </c>
      <c r="M61" s="35" t="e">
        <f t="shared" si="16"/>
        <v>#REF!</v>
      </c>
      <c r="N61" s="35" t="e">
        <f t="shared" si="22"/>
        <v>#REF!</v>
      </c>
      <c r="O61" s="35" t="e">
        <f t="shared" si="22"/>
        <v>#REF!</v>
      </c>
      <c r="P61" s="35" t="e">
        <f t="shared" si="22"/>
        <v>#REF!</v>
      </c>
      <c r="Q61" s="35" t="e">
        <f t="shared" si="22"/>
        <v>#REF!</v>
      </c>
      <c r="R61" s="35" t="e">
        <f t="shared" si="22"/>
        <v>#REF!</v>
      </c>
      <c r="S61" s="35" t="e">
        <f t="shared" si="22"/>
        <v>#REF!</v>
      </c>
      <c r="T61" s="17"/>
      <c r="U61" s="17">
        <f t="shared" si="17"/>
        <v>0</v>
      </c>
      <c r="V61" s="17">
        <f t="shared" si="18"/>
        <v>5.259881730469966E-2</v>
      </c>
      <c r="W61" s="35">
        <f t="shared" si="19"/>
        <v>6.5</v>
      </c>
      <c r="X61" s="35">
        <f t="shared" si="20"/>
        <v>56</v>
      </c>
      <c r="Y61" s="35">
        <f t="shared" si="8"/>
        <v>30.5</v>
      </c>
      <c r="Z61" s="35">
        <f t="shared" si="9"/>
        <v>149</v>
      </c>
      <c r="AA61" s="35">
        <f t="shared" si="10"/>
        <v>20</v>
      </c>
    </row>
    <row r="62" spans="1:27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 t="e">
        <f>SUMIF(#REF!,$E62,#REF!)</f>
        <v>#REF!</v>
      </c>
      <c r="J62" s="16" t="e">
        <f>SUMIF(#REF!,$E62,#REF!)</f>
        <v>#REF!</v>
      </c>
      <c r="K62" s="16" t="e">
        <f>SUMIF(#REF!,$E62,#REF!)</f>
        <v>#REF!</v>
      </c>
      <c r="L62" s="36">
        <f t="shared" si="15"/>
        <v>0</v>
      </c>
      <c r="M62" s="35" t="e">
        <f t="shared" si="16"/>
        <v>#REF!</v>
      </c>
      <c r="N62" s="35" t="e">
        <f t="shared" si="22"/>
        <v>#REF!</v>
      </c>
      <c r="O62" s="35" t="e">
        <f t="shared" si="22"/>
        <v>#REF!</v>
      </c>
      <c r="P62" s="35" t="e">
        <f t="shared" si="22"/>
        <v>#REF!</v>
      </c>
      <c r="Q62" s="35" t="e">
        <f t="shared" si="22"/>
        <v>#REF!</v>
      </c>
      <c r="R62" s="35" t="e">
        <f t="shared" si="22"/>
        <v>#REF!</v>
      </c>
      <c r="S62" s="35" t="e">
        <f t="shared" si="22"/>
        <v>#REF!</v>
      </c>
      <c r="T62" s="17"/>
      <c r="U62" s="17">
        <f t="shared" si="17"/>
        <v>1.886168100595632E-2</v>
      </c>
      <c r="V62" s="17">
        <f t="shared" si="18"/>
        <v>1.1826953003423592E-2</v>
      </c>
      <c r="W62" s="35">
        <f t="shared" si="19"/>
        <v>36.5</v>
      </c>
      <c r="X62" s="35">
        <f t="shared" si="20"/>
        <v>42</v>
      </c>
      <c r="Y62" s="35">
        <f t="shared" si="8"/>
        <v>30.5</v>
      </c>
      <c r="Z62" s="35">
        <f t="shared" si="9"/>
        <v>151</v>
      </c>
      <c r="AA62" s="35">
        <f t="shared" si="10"/>
        <v>17</v>
      </c>
    </row>
    <row r="63" spans="1:27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 t="e">
        <f>SUMIF(#REF!,$E63,#REF!)</f>
        <v>#REF!</v>
      </c>
      <c r="J63" s="16" t="e">
        <f>SUMIF(#REF!,$E63,#REF!)</f>
        <v>#REF!</v>
      </c>
      <c r="K63" s="16" t="e">
        <f>SUMIF(#REF!,$E63,#REF!)</f>
        <v>#REF!</v>
      </c>
      <c r="L63" s="36">
        <f t="shared" si="15"/>
        <v>0</v>
      </c>
      <c r="M63" s="35" t="e">
        <f t="shared" si="16"/>
        <v>#REF!</v>
      </c>
      <c r="N63" s="35" t="e">
        <f t="shared" si="22"/>
        <v>#REF!</v>
      </c>
      <c r="O63" s="35" t="e">
        <f t="shared" si="22"/>
        <v>#REF!</v>
      </c>
      <c r="P63" s="35" t="e">
        <f t="shared" si="22"/>
        <v>#REF!</v>
      </c>
      <c r="Q63" s="35" t="e">
        <f t="shared" si="22"/>
        <v>#REF!</v>
      </c>
      <c r="R63" s="35" t="e">
        <f t="shared" si="22"/>
        <v>#REF!</v>
      </c>
      <c r="S63" s="35" t="e">
        <f t="shared" si="22"/>
        <v>#REF!</v>
      </c>
      <c r="T63" s="17"/>
      <c r="U63" s="17">
        <f t="shared" si="17"/>
        <v>1.886168100595632E-2</v>
      </c>
      <c r="V63" s="17">
        <f t="shared" si="18"/>
        <v>1.5873015873015872E-2</v>
      </c>
      <c r="W63" s="35">
        <f t="shared" si="19"/>
        <v>36.5</v>
      </c>
      <c r="X63" s="35">
        <f t="shared" si="20"/>
        <v>47</v>
      </c>
      <c r="Y63" s="35">
        <f t="shared" si="8"/>
        <v>30.5</v>
      </c>
      <c r="Z63" s="35">
        <f t="shared" si="9"/>
        <v>161</v>
      </c>
      <c r="AA63" s="35">
        <f t="shared" si="10"/>
        <v>13</v>
      </c>
    </row>
    <row r="64" spans="1:27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 t="e">
        <f>SUMIF(#REF!,$E64,#REF!)</f>
        <v>#REF!</v>
      </c>
      <c r="J64" s="16" t="e">
        <f>SUMIF(#REF!,$E64,#REF!)</f>
        <v>#REF!</v>
      </c>
      <c r="K64" s="16" t="e">
        <f>SUMIF(#REF!,$E64,#REF!)</f>
        <v>#REF!</v>
      </c>
      <c r="L64" s="36">
        <f t="shared" si="15"/>
        <v>0</v>
      </c>
      <c r="M64" s="35" t="e">
        <f t="shared" si="16"/>
        <v>#REF!</v>
      </c>
      <c r="N64" s="35" t="e">
        <f t="shared" si="22"/>
        <v>#REF!</v>
      </c>
      <c r="O64" s="35" t="e">
        <f t="shared" si="22"/>
        <v>#REF!</v>
      </c>
      <c r="P64" s="35" t="e">
        <f t="shared" si="22"/>
        <v>#REF!</v>
      </c>
      <c r="Q64" s="35" t="e">
        <f t="shared" si="22"/>
        <v>#REF!</v>
      </c>
      <c r="R64" s="35" t="e">
        <f t="shared" si="22"/>
        <v>#REF!</v>
      </c>
      <c r="S64" s="35" t="e">
        <f t="shared" si="22"/>
        <v>#REF!</v>
      </c>
      <c r="T64" s="17"/>
      <c r="U64" s="17">
        <f t="shared" si="17"/>
        <v>0</v>
      </c>
      <c r="V64" s="17">
        <f t="shared" si="18"/>
        <v>1.556178026766262E-3</v>
      </c>
      <c r="W64" s="35">
        <f t="shared" si="19"/>
        <v>6.5</v>
      </c>
      <c r="X64" s="35">
        <f t="shared" si="20"/>
        <v>27</v>
      </c>
      <c r="Y64" s="35">
        <f t="shared" si="8"/>
        <v>30.5</v>
      </c>
      <c r="Z64" s="35">
        <f t="shared" si="9"/>
        <v>91</v>
      </c>
      <c r="AA64" s="35">
        <f t="shared" si="10"/>
        <v>43</v>
      </c>
    </row>
    <row r="65" spans="1:27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 t="e">
        <f>SUMIF(#REF!,$E65,#REF!)</f>
        <v>#REF!</v>
      </c>
      <c r="J65" s="16" t="e">
        <f>SUMIF(#REF!,$E65,#REF!)</f>
        <v>#REF!</v>
      </c>
      <c r="K65" s="16" t="e">
        <f>SUMIF(#REF!,$E65,#REF!)</f>
        <v>#REF!</v>
      </c>
      <c r="L65" s="36">
        <f t="shared" si="15"/>
        <v>0</v>
      </c>
      <c r="M65" s="35" t="e">
        <f t="shared" si="16"/>
        <v>#REF!</v>
      </c>
      <c r="N65" s="35" t="e">
        <f t="shared" si="22"/>
        <v>#REF!</v>
      </c>
      <c r="O65" s="35" t="e">
        <f t="shared" si="22"/>
        <v>#REF!</v>
      </c>
      <c r="P65" s="35" t="e">
        <f t="shared" si="22"/>
        <v>#REF!</v>
      </c>
      <c r="Q65" s="35" t="e">
        <f t="shared" si="22"/>
        <v>#REF!</v>
      </c>
      <c r="R65" s="35" t="e">
        <f t="shared" si="22"/>
        <v>#REF!</v>
      </c>
      <c r="S65" s="35" t="e">
        <f t="shared" si="22"/>
        <v>#REF!</v>
      </c>
      <c r="T65" s="17"/>
      <c r="U65" s="17">
        <f t="shared" si="17"/>
        <v>6.5519523494374593E-2</v>
      </c>
      <c r="V65" s="17">
        <f t="shared" si="18"/>
        <v>0.37161531279178339</v>
      </c>
      <c r="W65" s="35">
        <f t="shared" si="19"/>
        <v>59</v>
      </c>
      <c r="X65" s="35">
        <f t="shared" si="20"/>
        <v>60</v>
      </c>
      <c r="Y65" s="35">
        <f t="shared" si="8"/>
        <v>30.5</v>
      </c>
      <c r="Z65" s="35">
        <f t="shared" si="9"/>
        <v>209.5</v>
      </c>
      <c r="AA65" s="35">
        <f t="shared" si="10"/>
        <v>1</v>
      </c>
    </row>
    <row r="66" spans="1:27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 t="e">
        <f>SUMIF(#REF!,$E66,#REF!)</f>
        <v>#REF!</v>
      </c>
      <c r="J66" s="18" t="e">
        <f>SUMIF(#REF!,$E66,#REF!)</f>
        <v>#REF!</v>
      </c>
      <c r="K66" s="18" t="e">
        <f>SUMIF(#REF!,$E66,#REF!)</f>
        <v>#REF!</v>
      </c>
      <c r="L66" s="39">
        <f t="shared" si="15"/>
        <v>0</v>
      </c>
      <c r="M66" s="38" t="e">
        <f t="shared" si="16"/>
        <v>#REF!</v>
      </c>
      <c r="N66" s="38" t="e">
        <f t="shared" si="22"/>
        <v>#REF!</v>
      </c>
      <c r="O66" s="38" t="e">
        <f t="shared" si="22"/>
        <v>#REF!</v>
      </c>
      <c r="P66" s="38" t="e">
        <f t="shared" si="22"/>
        <v>#REF!</v>
      </c>
      <c r="Q66" s="38" t="e">
        <f t="shared" si="22"/>
        <v>#REF!</v>
      </c>
      <c r="R66" s="38" t="e">
        <f t="shared" si="22"/>
        <v>#REF!</v>
      </c>
      <c r="S66" s="38" t="e">
        <f t="shared" si="22"/>
        <v>#REF!</v>
      </c>
      <c r="T66" s="31"/>
      <c r="U66" s="19">
        <f t="shared" si="17"/>
        <v>1.9192587690271344E-2</v>
      </c>
      <c r="V66" s="19">
        <f t="shared" si="18"/>
        <v>6.8471833177715527E-3</v>
      </c>
      <c r="W66" s="38">
        <f t="shared" si="19"/>
        <v>38</v>
      </c>
      <c r="X66" s="38">
        <f t="shared" si="20"/>
        <v>39.5</v>
      </c>
      <c r="Y66" s="38">
        <f t="shared" si="8"/>
        <v>30.5</v>
      </c>
      <c r="Z66" s="38">
        <f t="shared" si="9"/>
        <v>147.5</v>
      </c>
      <c r="AA66" s="38">
        <f t="shared" si="10"/>
        <v>21.5</v>
      </c>
    </row>
    <row r="67" spans="1:27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/>
      <c r="J67" s="12" t="e">
        <f>SUM(J7:J66)</f>
        <v>#REF!</v>
      </c>
      <c r="K67" s="12" t="e">
        <f>SUM(K7:K66)</f>
        <v>#REF!</v>
      </c>
      <c r="L67" s="42">
        <f>AVERAGE(L7:L66)</f>
        <v>0</v>
      </c>
      <c r="M67" s="12" t="e">
        <f t="shared" ref="M67:S67" si="23">SUM(M7:M66)-M7-M49</f>
        <v>#REF!</v>
      </c>
      <c r="N67" s="12" t="e">
        <f t="shared" si="23"/>
        <v>#REF!</v>
      </c>
      <c r="O67" s="12" t="e">
        <f t="shared" si="23"/>
        <v>#REF!</v>
      </c>
      <c r="P67" s="12" t="e">
        <f t="shared" si="23"/>
        <v>#REF!</v>
      </c>
      <c r="Q67" s="12" t="e">
        <f t="shared" si="23"/>
        <v>#REF!</v>
      </c>
      <c r="R67" s="12" t="e">
        <f t="shared" si="23"/>
        <v>#REF!</v>
      </c>
      <c r="S67" s="12" t="e">
        <f t="shared" si="23"/>
        <v>#REF!</v>
      </c>
      <c r="T67" s="20"/>
      <c r="U67" s="41">
        <f t="shared" si="17"/>
        <v>1</v>
      </c>
      <c r="V67" s="33">
        <f t="shared" si="18"/>
        <v>1</v>
      </c>
      <c r="W67" s="12"/>
      <c r="X67" s="12"/>
      <c r="Y67" s="12"/>
      <c r="Z67" s="12"/>
      <c r="AA67" s="12"/>
    </row>
    <row r="70" spans="1:27" x14ac:dyDescent="0.2">
      <c r="U70" s="40" t="s">
        <v>5527</v>
      </c>
    </row>
    <row r="71" spans="1:27" x14ac:dyDescent="0.2">
      <c r="U71" s="2">
        <v>1</v>
      </c>
      <c r="V71" s="2" t="s">
        <v>5523</v>
      </c>
    </row>
    <row r="72" spans="1:27" x14ac:dyDescent="0.2">
      <c r="U72" s="2">
        <f>U71+1</f>
        <v>2</v>
      </c>
      <c r="V72" s="2" t="s">
        <v>5524</v>
      </c>
    </row>
    <row r="73" spans="1:27" x14ac:dyDescent="0.2">
      <c r="U73" s="2">
        <f t="shared" ref="U73:U75" si="24">U72+1</f>
        <v>3</v>
      </c>
      <c r="V73" s="2" t="s">
        <v>5525</v>
      </c>
    </row>
    <row r="74" spans="1:27" x14ac:dyDescent="0.2">
      <c r="U74" s="2">
        <f t="shared" si="24"/>
        <v>4</v>
      </c>
      <c r="V74" s="2" t="s">
        <v>5530</v>
      </c>
    </row>
    <row r="75" spans="1:27" x14ac:dyDescent="0.2">
      <c r="U75" s="2">
        <f t="shared" si="24"/>
        <v>5</v>
      </c>
      <c r="V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W70:W129">
    <sortCondition ref="W70:W129"/>
  </sortState>
  <mergeCells count="1">
    <mergeCell ref="M5:S5"/>
  </mergeCells>
  <conditionalFormatting sqref="V7:V66 H7:K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V67:W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Tracker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2020-03-30T20:24:55Z</dcterms:modified>
</cp:coreProperties>
</file>