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Side Projects/Care Hospice/"/>
    </mc:Choice>
  </mc:AlternateContent>
  <xr:revisionPtr revIDLastSave="0" documentId="8_{AA5FC31E-DBF0-2849-99A7-7E20EB863E4A}" xr6:coauthVersionLast="36" xr6:coauthVersionMax="36" xr10:uidLastSave="{00000000-0000-0000-0000-000000000000}"/>
  <bookViews>
    <workbookView xWindow="1140" yWindow="480" windowWidth="25940" windowHeight="15900" xr2:uid="{3B0C3629-35A3-483F-9663-FF0B23E587DE}"/>
  </bookViews>
  <sheets>
    <sheet name="COVID Tracker" sheetId="1" r:id="rId1"/>
    <sheet name="Raw 03-24-2020" sheetId="4" r:id="rId2"/>
    <sheet name="Source" sheetId="2" r:id="rId3"/>
  </sheets>
  <definedNames>
    <definedName name="_xlnm._FilterDatabase" localSheetId="1" hidden="1">'Raw 03-24-2020'!$A$1:$L$1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2" i="1" l="1"/>
  <c r="T73" i="1" s="1"/>
  <c r="T74" i="1" s="1"/>
  <c r="T75" i="1" s="1"/>
  <c r="H9" i="1" l="1"/>
  <c r="H10" i="1"/>
  <c r="I10" i="1"/>
  <c r="J10" i="1"/>
  <c r="H24" i="1"/>
  <c r="I24" i="1"/>
  <c r="J24" i="1"/>
  <c r="H25" i="1"/>
  <c r="I25" i="1"/>
  <c r="J25" i="1"/>
  <c r="H26" i="1"/>
  <c r="I26" i="1"/>
  <c r="J26" i="1"/>
  <c r="H27" i="1"/>
  <c r="I27" i="1"/>
  <c r="J27" i="1"/>
  <c r="H37" i="1"/>
  <c r="I37" i="1"/>
  <c r="J37" i="1"/>
  <c r="H38" i="1"/>
  <c r="I38" i="1"/>
  <c r="J38" i="1"/>
  <c r="H50" i="1"/>
  <c r="I50" i="1"/>
  <c r="J50" i="1"/>
  <c r="H54" i="1"/>
  <c r="I54" i="1"/>
  <c r="J54" i="1"/>
  <c r="H61" i="1"/>
  <c r="I61" i="1"/>
  <c r="J61" i="1"/>
  <c r="H64" i="1"/>
  <c r="I64" i="1"/>
  <c r="J64" i="1"/>
  <c r="H46" i="1"/>
  <c r="I46" i="1"/>
  <c r="J46" i="1"/>
  <c r="H18" i="1"/>
  <c r="I18" i="1"/>
  <c r="J18" i="1"/>
  <c r="H19" i="1"/>
  <c r="I19" i="1"/>
  <c r="J19" i="1"/>
  <c r="H28" i="1"/>
  <c r="I28" i="1"/>
  <c r="J28" i="1"/>
  <c r="H55" i="1"/>
  <c r="I55" i="1"/>
  <c r="J55" i="1"/>
  <c r="H47" i="1"/>
  <c r="I47" i="1"/>
  <c r="J47" i="1"/>
  <c r="H48" i="1"/>
  <c r="I48" i="1"/>
  <c r="J48" i="1"/>
  <c r="H56" i="1"/>
  <c r="I56" i="1"/>
  <c r="J56" i="1"/>
  <c r="H39" i="1"/>
  <c r="I39" i="1"/>
  <c r="J39" i="1"/>
  <c r="H29" i="1"/>
  <c r="I29" i="1"/>
  <c r="J29" i="1"/>
  <c r="H30" i="1"/>
  <c r="I30" i="1"/>
  <c r="J30" i="1"/>
  <c r="H20" i="1"/>
  <c r="I20" i="1"/>
  <c r="J20" i="1"/>
  <c r="H11" i="1"/>
  <c r="I11" i="1"/>
  <c r="J11" i="1"/>
  <c r="H57" i="1"/>
  <c r="I57" i="1"/>
  <c r="J57" i="1"/>
  <c r="H58" i="1"/>
  <c r="I58" i="1"/>
  <c r="J58" i="1"/>
  <c r="H59" i="1"/>
  <c r="I59" i="1"/>
  <c r="J59" i="1"/>
  <c r="H40" i="1"/>
  <c r="I40" i="1"/>
  <c r="J40" i="1"/>
  <c r="H12" i="1"/>
  <c r="I12" i="1"/>
  <c r="J12" i="1"/>
  <c r="H31" i="1"/>
  <c r="I31" i="1"/>
  <c r="J31" i="1"/>
  <c r="H32" i="1"/>
  <c r="I32" i="1"/>
  <c r="J32" i="1"/>
  <c r="H33" i="1"/>
  <c r="I33" i="1"/>
  <c r="J33" i="1"/>
  <c r="H13" i="1"/>
  <c r="I13" i="1"/>
  <c r="J13" i="1"/>
  <c r="H49" i="1"/>
  <c r="I49" i="1"/>
  <c r="J49" i="1"/>
  <c r="H62" i="1"/>
  <c r="I62" i="1"/>
  <c r="J62" i="1"/>
  <c r="H63" i="1"/>
  <c r="I63" i="1"/>
  <c r="J63" i="1"/>
  <c r="H66" i="1"/>
  <c r="I66" i="1"/>
  <c r="J66" i="1"/>
  <c r="H51" i="1"/>
  <c r="I51" i="1"/>
  <c r="J51" i="1"/>
  <c r="H60" i="1"/>
  <c r="I60" i="1"/>
  <c r="J60" i="1"/>
  <c r="H14" i="1"/>
  <c r="I14" i="1"/>
  <c r="J14" i="1"/>
  <c r="H41" i="1"/>
  <c r="I41" i="1"/>
  <c r="J41" i="1"/>
  <c r="H42" i="1"/>
  <c r="I42" i="1"/>
  <c r="J42" i="1"/>
  <c r="H34" i="1"/>
  <c r="I34" i="1"/>
  <c r="J34" i="1"/>
  <c r="H35" i="1"/>
  <c r="I35" i="1"/>
  <c r="J35" i="1"/>
  <c r="H44" i="1"/>
  <c r="I44" i="1"/>
  <c r="J44" i="1"/>
  <c r="H43" i="1"/>
  <c r="I43" i="1"/>
  <c r="J43" i="1"/>
  <c r="H15" i="1"/>
  <c r="I15" i="1"/>
  <c r="J15" i="1"/>
  <c r="H36" i="1"/>
  <c r="I36" i="1"/>
  <c r="J36" i="1"/>
  <c r="H7" i="1"/>
  <c r="K7" i="1" s="1"/>
  <c r="I7" i="1"/>
  <c r="J7" i="1"/>
  <c r="H8" i="1"/>
  <c r="I8" i="1"/>
  <c r="J8" i="1"/>
  <c r="H16" i="1"/>
  <c r="I16" i="1"/>
  <c r="J16" i="1"/>
  <c r="H21" i="1"/>
  <c r="I21" i="1"/>
  <c r="J21" i="1"/>
  <c r="H22" i="1"/>
  <c r="I22" i="1"/>
  <c r="J22" i="1"/>
  <c r="H23" i="1"/>
  <c r="I23" i="1"/>
  <c r="J23" i="1"/>
  <c r="H17" i="1"/>
  <c r="I17" i="1"/>
  <c r="J17" i="1"/>
  <c r="H52" i="1"/>
  <c r="I52" i="1"/>
  <c r="J52" i="1"/>
  <c r="H53" i="1"/>
  <c r="I53" i="1"/>
  <c r="J53" i="1"/>
  <c r="H65" i="1"/>
  <c r="I65" i="1"/>
  <c r="J65" i="1"/>
  <c r="H45" i="1"/>
  <c r="I45" i="1"/>
  <c r="J45" i="1"/>
  <c r="I9" i="1"/>
  <c r="J9" i="1"/>
  <c r="W21" i="1" l="1"/>
  <c r="K21" i="1"/>
  <c r="W36" i="1"/>
  <c r="K36" i="1"/>
  <c r="W35" i="1"/>
  <c r="K35" i="1"/>
  <c r="K14" i="1"/>
  <c r="W14" i="1"/>
  <c r="K63" i="1"/>
  <c r="W63" i="1"/>
  <c r="W33" i="1"/>
  <c r="K33" i="1"/>
  <c r="K40" i="1"/>
  <c r="W40" i="1"/>
  <c r="W11" i="1"/>
  <c r="K11" i="1"/>
  <c r="K39" i="1"/>
  <c r="W39" i="1"/>
  <c r="W55" i="1"/>
  <c r="K55" i="1"/>
  <c r="W46" i="1"/>
  <c r="K46" i="1"/>
  <c r="K50" i="1"/>
  <c r="W50" i="1"/>
  <c r="K26" i="1"/>
  <c r="W26" i="1"/>
  <c r="W52" i="1"/>
  <c r="K52" i="1"/>
  <c r="W45" i="1"/>
  <c r="K45" i="1"/>
  <c r="W17" i="1"/>
  <c r="K17" i="1"/>
  <c r="W16" i="1"/>
  <c r="K16" i="1"/>
  <c r="K15" i="1"/>
  <c r="W15" i="1"/>
  <c r="W34" i="1"/>
  <c r="K34" i="1"/>
  <c r="W60" i="1"/>
  <c r="K60" i="1"/>
  <c r="W62" i="1"/>
  <c r="K62" i="1"/>
  <c r="W32" i="1"/>
  <c r="K32" i="1"/>
  <c r="W59" i="1"/>
  <c r="K59" i="1"/>
  <c r="W20" i="1"/>
  <c r="K20" i="1"/>
  <c r="W56" i="1"/>
  <c r="K56" i="1"/>
  <c r="W28" i="1"/>
  <c r="K28" i="1"/>
  <c r="K64" i="1"/>
  <c r="W64" i="1"/>
  <c r="K38" i="1"/>
  <c r="W38" i="1"/>
  <c r="W25" i="1"/>
  <c r="K25" i="1"/>
  <c r="W23" i="1"/>
  <c r="K23" i="1"/>
  <c r="W8" i="1"/>
  <c r="K8" i="1"/>
  <c r="K43" i="1"/>
  <c r="W43" i="1"/>
  <c r="W42" i="1"/>
  <c r="K42" i="1"/>
  <c r="K51" i="1"/>
  <c r="W51" i="1"/>
  <c r="K49" i="1"/>
  <c r="W49" i="1"/>
  <c r="W31" i="1"/>
  <c r="K31" i="1"/>
  <c r="W58" i="1"/>
  <c r="K58" i="1"/>
  <c r="K30" i="1"/>
  <c r="W30" i="1"/>
  <c r="W48" i="1"/>
  <c r="K48" i="1"/>
  <c r="W19" i="1"/>
  <c r="K19" i="1"/>
  <c r="K61" i="1"/>
  <c r="W61" i="1"/>
  <c r="K37" i="1"/>
  <c r="W37" i="1"/>
  <c r="W24" i="1"/>
  <c r="K24" i="1"/>
  <c r="W65" i="1"/>
  <c r="K65" i="1"/>
  <c r="W53" i="1"/>
  <c r="K53" i="1"/>
  <c r="W22" i="1"/>
  <c r="K22" i="1"/>
  <c r="W7" i="1"/>
  <c r="W44" i="1"/>
  <c r="K44" i="1"/>
  <c r="W41" i="1"/>
  <c r="K41" i="1"/>
  <c r="K66" i="1"/>
  <c r="W66" i="1"/>
  <c r="K13" i="1"/>
  <c r="W13" i="1"/>
  <c r="W12" i="1"/>
  <c r="K12" i="1"/>
  <c r="W57" i="1"/>
  <c r="K57" i="1"/>
  <c r="W29" i="1"/>
  <c r="K29" i="1"/>
  <c r="W47" i="1"/>
  <c r="K47" i="1"/>
  <c r="W18" i="1"/>
  <c r="K18" i="1"/>
  <c r="K54" i="1"/>
  <c r="W54" i="1"/>
  <c r="W27" i="1"/>
  <c r="K27" i="1"/>
  <c r="W10" i="1"/>
  <c r="K10" i="1"/>
  <c r="W9" i="1"/>
  <c r="K9" i="1"/>
  <c r="B128" i="1"/>
  <c r="B3" i="1"/>
  <c r="L6" i="1" s="1"/>
  <c r="M6" i="1" s="1"/>
  <c r="N6" i="1" s="1"/>
  <c r="O6" i="1" s="1"/>
  <c r="P6" i="1" s="1"/>
  <c r="Q6" i="1" s="1"/>
  <c r="R6" i="1" s="1"/>
  <c r="D41" i="1"/>
  <c r="D43" i="1"/>
  <c r="D17" i="1"/>
  <c r="D16" i="1"/>
  <c r="D14" i="1"/>
  <c r="D11" i="1"/>
  <c r="D13" i="1"/>
  <c r="D12" i="1"/>
  <c r="D9" i="1"/>
  <c r="D10" i="1"/>
  <c r="D15" i="1"/>
  <c r="X31" i="1" l="1"/>
  <c r="X33" i="1"/>
  <c r="X37" i="1"/>
  <c r="X15" i="1"/>
  <c r="X50" i="1"/>
  <c r="X10" i="1"/>
  <c r="X57" i="1"/>
  <c r="X7" i="1"/>
  <c r="X25" i="1"/>
  <c r="X59" i="1"/>
  <c r="X16" i="1"/>
  <c r="X46" i="1"/>
  <c r="X61" i="1"/>
  <c r="X49" i="1"/>
  <c r="X63" i="1"/>
  <c r="X23" i="1"/>
  <c r="X27" i="1"/>
  <c r="X12" i="1"/>
  <c r="X22" i="1"/>
  <c r="X19" i="1"/>
  <c r="X32" i="1"/>
  <c r="X17" i="1"/>
  <c r="X55" i="1"/>
  <c r="X20" i="1"/>
  <c r="X51" i="1"/>
  <c r="X38" i="1"/>
  <c r="X14" i="1"/>
  <c r="X53" i="1"/>
  <c r="X48" i="1"/>
  <c r="X42" i="1"/>
  <c r="X62" i="1"/>
  <c r="X45" i="1"/>
  <c r="X35" i="1"/>
  <c r="X29" i="1"/>
  <c r="X54" i="1"/>
  <c r="X13" i="1"/>
  <c r="X64" i="1"/>
  <c r="X39" i="1"/>
  <c r="X44" i="1"/>
  <c r="X18" i="1"/>
  <c r="X65" i="1"/>
  <c r="X28" i="1"/>
  <c r="X60" i="1"/>
  <c r="X52" i="1"/>
  <c r="X11" i="1"/>
  <c r="X36" i="1"/>
  <c r="X66" i="1"/>
  <c r="X30" i="1"/>
  <c r="X43" i="1"/>
  <c r="X9" i="1"/>
  <c r="X47" i="1"/>
  <c r="X41" i="1"/>
  <c r="X24" i="1"/>
  <c r="X58" i="1"/>
  <c r="X8" i="1"/>
  <c r="X56" i="1"/>
  <c r="X34" i="1"/>
  <c r="X21" i="1"/>
  <c r="X26" i="1"/>
  <c r="X40" i="1"/>
  <c r="L37" i="1"/>
  <c r="M37" i="1" s="1"/>
  <c r="N37" i="1" s="1"/>
  <c r="O37" i="1" s="1"/>
  <c r="P37" i="1" s="1"/>
  <c r="Q37" i="1" s="1"/>
  <c r="R37" i="1" s="1"/>
  <c r="H5" i="1"/>
  <c r="G5" i="1" s="1"/>
  <c r="G67" i="1" s="1"/>
  <c r="B15" i="2" s="1"/>
  <c r="T42" i="1"/>
  <c r="V66" i="1" l="1"/>
  <c r="Y66" i="1" s="1"/>
  <c r="V46" i="1"/>
  <c r="Y46" i="1" s="1"/>
  <c r="V29" i="1"/>
  <c r="Y29" i="1" s="1"/>
  <c r="V11" i="1"/>
  <c r="Y11" i="1" s="1"/>
  <c r="V14" i="1"/>
  <c r="Y14" i="1" s="1"/>
  <c r="V48" i="1"/>
  <c r="Y48" i="1" s="1"/>
  <c r="V9" i="1"/>
  <c r="Y9" i="1" s="1"/>
  <c r="V12" i="1"/>
  <c r="Y12" i="1" s="1"/>
  <c r="V59" i="1"/>
  <c r="Y59" i="1" s="1"/>
  <c r="V31" i="1"/>
  <c r="Y31" i="1" s="1"/>
  <c r="V18" i="1"/>
  <c r="Y18" i="1" s="1"/>
  <c r="V20" i="1"/>
  <c r="Y20" i="1" s="1"/>
  <c r="V60" i="1"/>
  <c r="Y60" i="1" s="1"/>
  <c r="V34" i="1"/>
  <c r="Y34" i="1" s="1"/>
  <c r="V21" i="1"/>
  <c r="Y21" i="1" s="1"/>
  <c r="V37" i="1"/>
  <c r="Y37" i="1" s="1"/>
  <c r="V45" i="1"/>
  <c r="Y45" i="1" s="1"/>
  <c r="V30" i="1"/>
  <c r="Y30" i="1" s="1"/>
  <c r="V56" i="1"/>
  <c r="Y56" i="1" s="1"/>
  <c r="V35" i="1"/>
  <c r="Y35" i="1" s="1"/>
  <c r="V50" i="1"/>
  <c r="Y50" i="1" s="1"/>
  <c r="V27" i="1"/>
  <c r="Y27" i="1" s="1"/>
  <c r="V62" i="1"/>
  <c r="Y62" i="1" s="1"/>
  <c r="V19" i="1"/>
  <c r="Y19" i="1" s="1"/>
  <c r="V61" i="1"/>
  <c r="Y61" i="1" s="1"/>
  <c r="V51" i="1"/>
  <c r="Y51" i="1" s="1"/>
  <c r="V55" i="1"/>
  <c r="Y55" i="1" s="1"/>
  <c r="V44" i="1"/>
  <c r="Y44" i="1" s="1"/>
  <c r="V8" i="1"/>
  <c r="Y8" i="1" s="1"/>
  <c r="V28" i="1"/>
  <c r="Y28" i="1" s="1"/>
  <c r="V52" i="1"/>
  <c r="Y52" i="1" s="1"/>
  <c r="V13" i="1"/>
  <c r="Y13" i="1" s="1"/>
  <c r="V64" i="1"/>
  <c r="Y64" i="1" s="1"/>
  <c r="V47" i="1"/>
  <c r="Y47" i="1" s="1"/>
  <c r="V25" i="1"/>
  <c r="Y25" i="1" s="1"/>
  <c r="V15" i="1"/>
  <c r="Y15" i="1" s="1"/>
  <c r="V33" i="1"/>
  <c r="Y33" i="1" s="1"/>
  <c r="V22" i="1"/>
  <c r="Y22" i="1" s="1"/>
  <c r="V23" i="1"/>
  <c r="Y23" i="1" s="1"/>
  <c r="V24" i="1"/>
  <c r="Y24" i="1" s="1"/>
  <c r="V40" i="1"/>
  <c r="Y40" i="1" s="1"/>
  <c r="V39" i="1"/>
  <c r="Y39" i="1" s="1"/>
  <c r="V43" i="1"/>
  <c r="Y43" i="1" s="1"/>
  <c r="V58" i="1"/>
  <c r="Y58" i="1" s="1"/>
  <c r="V42" i="1"/>
  <c r="Y42" i="1" s="1"/>
  <c r="V38" i="1"/>
  <c r="Y38" i="1" s="1"/>
  <c r="V49" i="1"/>
  <c r="Y49" i="1" s="1"/>
  <c r="V53" i="1"/>
  <c r="Y53" i="1" s="1"/>
  <c r="V36" i="1"/>
  <c r="Y36" i="1" s="1"/>
  <c r="V17" i="1"/>
  <c r="Y17" i="1" s="1"/>
  <c r="V26" i="1"/>
  <c r="Y26" i="1" s="1"/>
  <c r="V63" i="1"/>
  <c r="Y63" i="1" s="1"/>
  <c r="V65" i="1"/>
  <c r="Y65" i="1" s="1"/>
  <c r="V41" i="1"/>
  <c r="Y41" i="1" s="1"/>
  <c r="V32" i="1"/>
  <c r="Y32" i="1" s="1"/>
  <c r="V54" i="1"/>
  <c r="Y54" i="1" s="1"/>
  <c r="V16" i="1"/>
  <c r="Y16" i="1" s="1"/>
  <c r="V57" i="1"/>
  <c r="Y57" i="1" s="1"/>
  <c r="V7" i="1"/>
  <c r="Y7" i="1" s="1"/>
  <c r="V10" i="1"/>
  <c r="Y10" i="1" s="1"/>
  <c r="L44" i="1"/>
  <c r="M44" i="1" s="1"/>
  <c r="N44" i="1" s="1"/>
  <c r="O44" i="1" s="1"/>
  <c r="P44" i="1" s="1"/>
  <c r="Q44" i="1" s="1"/>
  <c r="R44" i="1" s="1"/>
  <c r="L66" i="1"/>
  <c r="M66" i="1" s="1"/>
  <c r="N66" i="1" s="1"/>
  <c r="O66" i="1" s="1"/>
  <c r="P66" i="1" s="1"/>
  <c r="Q66" i="1" s="1"/>
  <c r="R66" i="1" s="1"/>
  <c r="L49" i="1"/>
  <c r="M49" i="1" s="1"/>
  <c r="N49" i="1" s="1"/>
  <c r="O49" i="1" s="1"/>
  <c r="P49" i="1" s="1"/>
  <c r="Q49" i="1" s="1"/>
  <c r="R49" i="1" s="1"/>
  <c r="L8" i="1"/>
  <c r="M8" i="1" s="1"/>
  <c r="N8" i="1" s="1"/>
  <c r="O8" i="1" s="1"/>
  <c r="P8" i="1" s="1"/>
  <c r="Q8" i="1" s="1"/>
  <c r="R8" i="1" s="1"/>
  <c r="T20" i="1"/>
  <c r="T60" i="1"/>
  <c r="T30" i="1"/>
  <c r="T66" i="1"/>
  <c r="T15" i="1"/>
  <c r="T14" i="1"/>
  <c r="T24" i="1"/>
  <c r="T7" i="1"/>
  <c r="T28" i="1"/>
  <c r="T44" i="1"/>
  <c r="T37" i="1"/>
  <c r="T45" i="1"/>
  <c r="T52" i="1"/>
  <c r="T55" i="1"/>
  <c r="T25" i="1"/>
  <c r="T12" i="1"/>
  <c r="T51" i="1"/>
  <c r="T46" i="1"/>
  <c r="T40" i="1"/>
  <c r="T9" i="1"/>
  <c r="T50" i="1"/>
  <c r="T10" i="1"/>
  <c r="T65" i="1"/>
  <c r="T11" i="1"/>
  <c r="T56" i="1"/>
  <c r="T39" i="1"/>
  <c r="T57" i="1"/>
  <c r="T67" i="1"/>
  <c r="T41" i="1"/>
  <c r="T32" i="1"/>
  <c r="T18" i="1"/>
  <c r="T58" i="1"/>
  <c r="T19" i="1"/>
  <c r="T31" i="1"/>
  <c r="T63" i="1"/>
  <c r="T8" i="1"/>
  <c r="T13" i="1"/>
  <c r="T27" i="1"/>
  <c r="T49" i="1"/>
  <c r="T43" i="1"/>
  <c r="T34" i="1"/>
  <c r="T22" i="1"/>
  <c r="T48" i="1"/>
  <c r="T62" i="1"/>
  <c r="T53" i="1"/>
  <c r="T38" i="1"/>
  <c r="T29" i="1"/>
  <c r="T59" i="1"/>
  <c r="T64" i="1"/>
  <c r="T36" i="1"/>
  <c r="T21" i="1"/>
  <c r="T23" i="1"/>
  <c r="T47" i="1"/>
  <c r="T61" i="1"/>
  <c r="T17" i="1"/>
  <c r="T26" i="1"/>
  <c r="T33" i="1"/>
  <c r="T54" i="1"/>
  <c r="T16" i="1"/>
  <c r="T35" i="1"/>
  <c r="Z26" i="1" l="1"/>
  <c r="Z55" i="1"/>
  <c r="Z10" i="1"/>
  <c r="Z53" i="1"/>
  <c r="Z15" i="1"/>
  <c r="Z19" i="1"/>
  <c r="Z20" i="1"/>
  <c r="Z7" i="1"/>
  <c r="Z49" i="1"/>
  <c r="Z25" i="1"/>
  <c r="Z62" i="1"/>
  <c r="Z18" i="1"/>
  <c r="Z47" i="1"/>
  <c r="Z27" i="1"/>
  <c r="Z31" i="1"/>
  <c r="Z42" i="1"/>
  <c r="Z50" i="1"/>
  <c r="Z59" i="1"/>
  <c r="Z13" i="1"/>
  <c r="Z35" i="1"/>
  <c r="Z12" i="1"/>
  <c r="Z16" i="1"/>
  <c r="Z32" i="1"/>
  <c r="Z43" i="1"/>
  <c r="Z52" i="1"/>
  <c r="Z56" i="1"/>
  <c r="Z9" i="1"/>
  <c r="Z57" i="1"/>
  <c r="Z54" i="1"/>
  <c r="Z41" i="1"/>
  <c r="Z39" i="1"/>
  <c r="Z28" i="1"/>
  <c r="Z30" i="1"/>
  <c r="Z48" i="1"/>
  <c r="Z64" i="1"/>
  <c r="Z65" i="1"/>
  <c r="Z40" i="1"/>
  <c r="Z8" i="1"/>
  <c r="Z45" i="1"/>
  <c r="Z14" i="1"/>
  <c r="Z38" i="1"/>
  <c r="Z58" i="1"/>
  <c r="Z63" i="1"/>
  <c r="Z24" i="1"/>
  <c r="Z44" i="1"/>
  <c r="Z37" i="1"/>
  <c r="Z11" i="1"/>
  <c r="Z23" i="1"/>
  <c r="Z21" i="1"/>
  <c r="Z29" i="1"/>
  <c r="Z17" i="1"/>
  <c r="Z22" i="1"/>
  <c r="Z51" i="1"/>
  <c r="Z34" i="1"/>
  <c r="Z46" i="1"/>
  <c r="Z36" i="1"/>
  <c r="Z33" i="1"/>
  <c r="Z61" i="1"/>
  <c r="Z60" i="1"/>
  <c r="Z66" i="1"/>
  <c r="A10" i="2" l="1"/>
  <c r="H67" i="1"/>
  <c r="U9" i="1" l="1"/>
  <c r="B16" i="2"/>
  <c r="B17" i="2" s="1"/>
  <c r="B18" i="2" s="1"/>
  <c r="B4" i="1" s="1"/>
  <c r="U67" i="1"/>
  <c r="U21" i="1"/>
  <c r="U62" i="1"/>
  <c r="U48" i="1"/>
  <c r="U33" i="1"/>
  <c r="U53" i="1"/>
  <c r="U63" i="1"/>
  <c r="U49" i="1"/>
  <c r="U30" i="1"/>
  <c r="U23" i="1"/>
  <c r="U7" i="1"/>
  <c r="U43" i="1"/>
  <c r="U51" i="1"/>
  <c r="U37" i="1"/>
  <c r="U20" i="1"/>
  <c r="U15" i="1"/>
  <c r="U34" i="1"/>
  <c r="U40" i="1"/>
  <c r="U28" i="1"/>
  <c r="U16" i="1"/>
  <c r="U58" i="1"/>
  <c r="U10" i="1"/>
  <c r="U36" i="1"/>
  <c r="U11" i="1"/>
  <c r="U60" i="1"/>
  <c r="U44" i="1"/>
  <c r="U12" i="1"/>
  <c r="U38" i="1"/>
  <c r="U56" i="1"/>
  <c r="U29" i="1"/>
  <c r="U66" i="1"/>
  <c r="U26" i="1"/>
  <c r="U54" i="1"/>
  <c r="U46" i="1"/>
  <c r="U22" i="1"/>
  <c r="U64" i="1"/>
  <c r="U61" i="1"/>
  <c r="U47" i="1"/>
  <c r="U27" i="1"/>
  <c r="U8" i="1"/>
  <c r="U65" i="1"/>
  <c r="U52" i="1"/>
  <c r="U31" i="1"/>
  <c r="U19" i="1"/>
  <c r="U57" i="1"/>
  <c r="U50" i="1"/>
  <c r="U42" i="1"/>
  <c r="U24" i="1"/>
  <c r="U17" i="1"/>
  <c r="U41" i="1"/>
  <c r="U39" i="1"/>
  <c r="U25" i="1"/>
  <c r="U14" i="1"/>
  <c r="U55" i="1"/>
  <c r="U32" i="1"/>
  <c r="U35" i="1"/>
  <c r="U13" i="1"/>
  <c r="U59" i="1"/>
  <c r="U45" i="1"/>
  <c r="U18" i="1"/>
  <c r="L7" i="1"/>
  <c r="I67" i="1"/>
  <c r="J67" i="1"/>
  <c r="L24" i="1" l="1"/>
  <c r="M24" i="1" s="1"/>
  <c r="N24" i="1" s="1"/>
  <c r="O24" i="1" s="1"/>
  <c r="P24" i="1" s="1"/>
  <c r="Q24" i="1" s="1"/>
  <c r="R24" i="1" s="1"/>
  <c r="L54" i="1"/>
  <c r="M54" i="1" s="1"/>
  <c r="N54" i="1" s="1"/>
  <c r="O54" i="1" s="1"/>
  <c r="P54" i="1" s="1"/>
  <c r="Q54" i="1" s="1"/>
  <c r="R54" i="1" s="1"/>
  <c r="L10" i="1"/>
  <c r="M10" i="1" s="1"/>
  <c r="N10" i="1" s="1"/>
  <c r="O10" i="1" s="1"/>
  <c r="P10" i="1" s="1"/>
  <c r="Q10" i="1" s="1"/>
  <c r="R10" i="1" s="1"/>
  <c r="L65" i="1"/>
  <c r="M65" i="1" s="1"/>
  <c r="N65" i="1" s="1"/>
  <c r="O65" i="1" s="1"/>
  <c r="P65" i="1" s="1"/>
  <c r="Q65" i="1" s="1"/>
  <c r="R65" i="1" s="1"/>
  <c r="L23" i="1"/>
  <c r="M23" i="1" s="1"/>
  <c r="N23" i="1" s="1"/>
  <c r="O23" i="1" s="1"/>
  <c r="P23" i="1" s="1"/>
  <c r="Q23" i="1" s="1"/>
  <c r="R23" i="1" s="1"/>
  <c r="L55" i="1"/>
  <c r="M55" i="1" s="1"/>
  <c r="N55" i="1" s="1"/>
  <c r="O55" i="1" s="1"/>
  <c r="P55" i="1" s="1"/>
  <c r="Q55" i="1" s="1"/>
  <c r="R55" i="1" s="1"/>
  <c r="L19" i="1"/>
  <c r="M19" i="1" s="1"/>
  <c r="N19" i="1" s="1"/>
  <c r="O19" i="1" s="1"/>
  <c r="P19" i="1" s="1"/>
  <c r="Q19" i="1" s="1"/>
  <c r="R19" i="1" s="1"/>
  <c r="L16" i="1"/>
  <c r="M16" i="1" s="1"/>
  <c r="N16" i="1" s="1"/>
  <c r="O16" i="1" s="1"/>
  <c r="P16" i="1" s="1"/>
  <c r="Q16" i="1" s="1"/>
  <c r="R16" i="1" s="1"/>
  <c r="L62" i="1"/>
  <c r="M62" i="1" s="1"/>
  <c r="N62" i="1" s="1"/>
  <c r="O62" i="1" s="1"/>
  <c r="P62" i="1" s="1"/>
  <c r="Q62" i="1" s="1"/>
  <c r="R62" i="1" s="1"/>
  <c r="L39" i="1"/>
  <c r="M39" i="1" s="1"/>
  <c r="N39" i="1" s="1"/>
  <c r="O39" i="1" s="1"/>
  <c r="P39" i="1" s="1"/>
  <c r="Q39" i="1" s="1"/>
  <c r="R39" i="1" s="1"/>
  <c r="L34" i="1"/>
  <c r="M34" i="1" s="1"/>
  <c r="N34" i="1" s="1"/>
  <c r="O34" i="1" s="1"/>
  <c r="P34" i="1" s="1"/>
  <c r="Q34" i="1" s="1"/>
  <c r="R34" i="1" s="1"/>
  <c r="L25" i="1"/>
  <c r="M25" i="1" s="1"/>
  <c r="N25" i="1" s="1"/>
  <c r="O25" i="1" s="1"/>
  <c r="P25" i="1" s="1"/>
  <c r="Q25" i="1" s="1"/>
  <c r="R25" i="1" s="1"/>
  <c r="L12" i="1"/>
  <c r="M12" i="1" s="1"/>
  <c r="N12" i="1" s="1"/>
  <c r="O12" i="1" s="1"/>
  <c r="P12" i="1" s="1"/>
  <c r="Q12" i="1" s="1"/>
  <c r="R12" i="1" s="1"/>
  <c r="L45" i="1"/>
  <c r="M45" i="1" s="1"/>
  <c r="N45" i="1" s="1"/>
  <c r="O45" i="1" s="1"/>
  <c r="P45" i="1" s="1"/>
  <c r="Q45" i="1" s="1"/>
  <c r="R45" i="1" s="1"/>
  <c r="L33" i="1"/>
  <c r="M33" i="1" s="1"/>
  <c r="N33" i="1" s="1"/>
  <c r="O33" i="1" s="1"/>
  <c r="P33" i="1" s="1"/>
  <c r="Q33" i="1" s="1"/>
  <c r="R33" i="1" s="1"/>
  <c r="L26" i="1"/>
  <c r="M26" i="1" s="1"/>
  <c r="N26" i="1" s="1"/>
  <c r="O26" i="1" s="1"/>
  <c r="P26" i="1" s="1"/>
  <c r="Q26" i="1" s="1"/>
  <c r="R26" i="1" s="1"/>
  <c r="L18" i="1"/>
  <c r="M18" i="1" s="1"/>
  <c r="N18" i="1" s="1"/>
  <c r="O18" i="1" s="1"/>
  <c r="P18" i="1" s="1"/>
  <c r="Q18" i="1" s="1"/>
  <c r="R18" i="1" s="1"/>
  <c r="L52" i="1"/>
  <c r="M52" i="1" s="1"/>
  <c r="N52" i="1" s="1"/>
  <c r="O52" i="1" s="1"/>
  <c r="P52" i="1" s="1"/>
  <c r="Q52" i="1" s="1"/>
  <c r="R52" i="1" s="1"/>
  <c r="L43" i="1"/>
  <c r="M43" i="1" s="1"/>
  <c r="N43" i="1" s="1"/>
  <c r="O43" i="1" s="1"/>
  <c r="P43" i="1" s="1"/>
  <c r="Q43" i="1" s="1"/>
  <c r="R43" i="1" s="1"/>
  <c r="L27" i="1"/>
  <c r="M27" i="1" s="1"/>
  <c r="N27" i="1" s="1"/>
  <c r="O27" i="1" s="1"/>
  <c r="P27" i="1" s="1"/>
  <c r="Q27" i="1" s="1"/>
  <c r="R27" i="1" s="1"/>
  <c r="L20" i="1"/>
  <c r="M20" i="1" s="1"/>
  <c r="N20" i="1" s="1"/>
  <c r="O20" i="1" s="1"/>
  <c r="P20" i="1" s="1"/>
  <c r="Q20" i="1" s="1"/>
  <c r="R20" i="1" s="1"/>
  <c r="L17" i="1"/>
  <c r="M17" i="1" s="1"/>
  <c r="N17" i="1" s="1"/>
  <c r="O17" i="1" s="1"/>
  <c r="P17" i="1" s="1"/>
  <c r="Q17" i="1" s="1"/>
  <c r="R17" i="1" s="1"/>
  <c r="L35" i="1"/>
  <c r="M35" i="1" s="1"/>
  <c r="N35" i="1" s="1"/>
  <c r="O35" i="1" s="1"/>
  <c r="P35" i="1" s="1"/>
  <c r="Q35" i="1" s="1"/>
  <c r="R35" i="1" s="1"/>
  <c r="L13" i="1"/>
  <c r="M13" i="1" s="1"/>
  <c r="N13" i="1" s="1"/>
  <c r="O13" i="1" s="1"/>
  <c r="P13" i="1" s="1"/>
  <c r="Q13" i="1" s="1"/>
  <c r="R13" i="1" s="1"/>
  <c r="L29" i="1"/>
  <c r="M29" i="1" s="1"/>
  <c r="N29" i="1" s="1"/>
  <c r="O29" i="1" s="1"/>
  <c r="P29" i="1" s="1"/>
  <c r="Q29" i="1" s="1"/>
  <c r="R29" i="1" s="1"/>
  <c r="L64" i="1"/>
  <c r="M64" i="1" s="1"/>
  <c r="N64" i="1" s="1"/>
  <c r="O64" i="1" s="1"/>
  <c r="P64" i="1" s="1"/>
  <c r="Q64" i="1" s="1"/>
  <c r="R64" i="1" s="1"/>
  <c r="L28" i="1"/>
  <c r="M28" i="1" s="1"/>
  <c r="N28" i="1" s="1"/>
  <c r="O28" i="1" s="1"/>
  <c r="P28" i="1" s="1"/>
  <c r="Q28" i="1" s="1"/>
  <c r="R28" i="1" s="1"/>
  <c r="L60" i="1"/>
  <c r="M60" i="1" s="1"/>
  <c r="N60" i="1" s="1"/>
  <c r="O60" i="1" s="1"/>
  <c r="P60" i="1" s="1"/>
  <c r="Q60" i="1" s="1"/>
  <c r="R60" i="1" s="1"/>
  <c r="L42" i="1"/>
  <c r="M42" i="1" s="1"/>
  <c r="N42" i="1" s="1"/>
  <c r="O42" i="1" s="1"/>
  <c r="P42" i="1" s="1"/>
  <c r="Q42" i="1" s="1"/>
  <c r="R42" i="1" s="1"/>
  <c r="L36" i="1"/>
  <c r="M36" i="1" s="1"/>
  <c r="N36" i="1" s="1"/>
  <c r="O36" i="1" s="1"/>
  <c r="P36" i="1" s="1"/>
  <c r="Q36" i="1" s="1"/>
  <c r="R36" i="1" s="1"/>
  <c r="L56" i="1"/>
  <c r="M56" i="1" s="1"/>
  <c r="N56" i="1" s="1"/>
  <c r="O56" i="1" s="1"/>
  <c r="P56" i="1" s="1"/>
  <c r="Q56" i="1" s="1"/>
  <c r="R56" i="1" s="1"/>
  <c r="L38" i="1"/>
  <c r="M38" i="1" s="1"/>
  <c r="N38" i="1" s="1"/>
  <c r="O38" i="1" s="1"/>
  <c r="P38" i="1" s="1"/>
  <c r="Q38" i="1" s="1"/>
  <c r="R38" i="1" s="1"/>
  <c r="L32" i="1"/>
  <c r="M32" i="1" s="1"/>
  <c r="N32" i="1" s="1"/>
  <c r="O32" i="1" s="1"/>
  <c r="P32" i="1" s="1"/>
  <c r="Q32" i="1" s="1"/>
  <c r="R32" i="1" s="1"/>
  <c r="L61" i="1"/>
  <c r="M61" i="1" s="1"/>
  <c r="N61" i="1" s="1"/>
  <c r="O61" i="1" s="1"/>
  <c r="P61" i="1" s="1"/>
  <c r="Q61" i="1" s="1"/>
  <c r="R61" i="1" s="1"/>
  <c r="L48" i="1"/>
  <c r="M48" i="1" s="1"/>
  <c r="N48" i="1" s="1"/>
  <c r="O48" i="1" s="1"/>
  <c r="P48" i="1" s="1"/>
  <c r="Q48" i="1" s="1"/>
  <c r="R48" i="1" s="1"/>
  <c r="L30" i="1"/>
  <c r="M30" i="1" s="1"/>
  <c r="N30" i="1" s="1"/>
  <c r="O30" i="1" s="1"/>
  <c r="P30" i="1" s="1"/>
  <c r="Q30" i="1" s="1"/>
  <c r="R30" i="1" s="1"/>
  <c r="L59" i="1"/>
  <c r="M59" i="1" s="1"/>
  <c r="N59" i="1" s="1"/>
  <c r="O59" i="1" s="1"/>
  <c r="P59" i="1" s="1"/>
  <c r="Q59" i="1" s="1"/>
  <c r="R59" i="1" s="1"/>
  <c r="L50" i="1"/>
  <c r="M50" i="1" s="1"/>
  <c r="N50" i="1" s="1"/>
  <c r="O50" i="1" s="1"/>
  <c r="P50" i="1" s="1"/>
  <c r="Q50" i="1" s="1"/>
  <c r="R50" i="1" s="1"/>
  <c r="L40" i="1"/>
  <c r="M40" i="1" s="1"/>
  <c r="N40" i="1" s="1"/>
  <c r="O40" i="1" s="1"/>
  <c r="P40" i="1" s="1"/>
  <c r="Q40" i="1" s="1"/>
  <c r="R40" i="1" s="1"/>
  <c r="L11" i="1"/>
  <c r="M11" i="1" s="1"/>
  <c r="N11" i="1" s="1"/>
  <c r="O11" i="1" s="1"/>
  <c r="P11" i="1" s="1"/>
  <c r="Q11" i="1" s="1"/>
  <c r="R11" i="1" s="1"/>
  <c r="L47" i="1"/>
  <c r="M47" i="1" s="1"/>
  <c r="N47" i="1" s="1"/>
  <c r="O47" i="1" s="1"/>
  <c r="P47" i="1" s="1"/>
  <c r="Q47" i="1" s="1"/>
  <c r="R47" i="1" s="1"/>
  <c r="L53" i="1"/>
  <c r="M53" i="1" s="1"/>
  <c r="N53" i="1" s="1"/>
  <c r="O53" i="1" s="1"/>
  <c r="P53" i="1" s="1"/>
  <c r="Q53" i="1" s="1"/>
  <c r="R53" i="1" s="1"/>
  <c r="L21" i="1"/>
  <c r="M21" i="1" s="1"/>
  <c r="N21" i="1" s="1"/>
  <c r="O21" i="1" s="1"/>
  <c r="P21" i="1" s="1"/>
  <c r="Q21" i="1" s="1"/>
  <c r="R21" i="1" s="1"/>
  <c r="L31" i="1"/>
  <c r="M31" i="1" s="1"/>
  <c r="N31" i="1" s="1"/>
  <c r="O31" i="1" s="1"/>
  <c r="P31" i="1" s="1"/>
  <c r="Q31" i="1" s="1"/>
  <c r="R31" i="1" s="1"/>
  <c r="L46" i="1"/>
  <c r="M46" i="1" s="1"/>
  <c r="N46" i="1" s="1"/>
  <c r="O46" i="1" s="1"/>
  <c r="P46" i="1" s="1"/>
  <c r="Q46" i="1" s="1"/>
  <c r="R46" i="1" s="1"/>
  <c r="L51" i="1"/>
  <c r="M51" i="1" s="1"/>
  <c r="N51" i="1" s="1"/>
  <c r="O51" i="1" s="1"/>
  <c r="P51" i="1" s="1"/>
  <c r="Q51" i="1" s="1"/>
  <c r="R51" i="1" s="1"/>
  <c r="L14" i="1"/>
  <c r="M14" i="1" s="1"/>
  <c r="N14" i="1" s="1"/>
  <c r="O14" i="1" s="1"/>
  <c r="P14" i="1" s="1"/>
  <c r="Q14" i="1" s="1"/>
  <c r="R14" i="1" s="1"/>
  <c r="L57" i="1"/>
  <c r="M57" i="1" s="1"/>
  <c r="N57" i="1" s="1"/>
  <c r="O57" i="1" s="1"/>
  <c r="P57" i="1" s="1"/>
  <c r="Q57" i="1" s="1"/>
  <c r="R57" i="1" s="1"/>
  <c r="L22" i="1"/>
  <c r="M22" i="1" s="1"/>
  <c r="N22" i="1" s="1"/>
  <c r="O22" i="1" s="1"/>
  <c r="P22" i="1" s="1"/>
  <c r="Q22" i="1" s="1"/>
  <c r="R22" i="1" s="1"/>
  <c r="L15" i="1"/>
  <c r="M15" i="1" s="1"/>
  <c r="N15" i="1" s="1"/>
  <c r="O15" i="1" s="1"/>
  <c r="P15" i="1" s="1"/>
  <c r="Q15" i="1" s="1"/>
  <c r="R15" i="1" s="1"/>
  <c r="L63" i="1"/>
  <c r="M63" i="1" s="1"/>
  <c r="N63" i="1" s="1"/>
  <c r="O63" i="1" s="1"/>
  <c r="P63" i="1" s="1"/>
  <c r="Q63" i="1" s="1"/>
  <c r="R63" i="1" s="1"/>
  <c r="L58" i="1"/>
  <c r="M58" i="1" s="1"/>
  <c r="N58" i="1" s="1"/>
  <c r="O58" i="1" s="1"/>
  <c r="P58" i="1" s="1"/>
  <c r="Q58" i="1" s="1"/>
  <c r="R58" i="1" s="1"/>
  <c r="L41" i="1"/>
  <c r="M41" i="1" s="1"/>
  <c r="N41" i="1" s="1"/>
  <c r="O41" i="1" s="1"/>
  <c r="P41" i="1" s="1"/>
  <c r="Q41" i="1" s="1"/>
  <c r="R41" i="1" s="1"/>
  <c r="L9" i="1"/>
  <c r="M9" i="1" s="1"/>
  <c r="N9" i="1" s="1"/>
  <c r="O9" i="1" s="1"/>
  <c r="P9" i="1" s="1"/>
  <c r="Q9" i="1" s="1"/>
  <c r="R9" i="1" s="1"/>
  <c r="K67" i="1"/>
  <c r="M7" i="1"/>
  <c r="A4" i="2"/>
  <c r="A5" i="2" s="1"/>
  <c r="A6" i="2" s="1"/>
  <c r="A7" i="2" s="1"/>
  <c r="A8" i="2" s="1"/>
  <c r="A9" i="2" s="1"/>
  <c r="L67" i="1" l="1"/>
  <c r="N7" i="1"/>
  <c r="M67" i="1"/>
  <c r="O7" i="1" l="1"/>
  <c r="N67" i="1"/>
  <c r="P7" i="1" l="1"/>
  <c r="O67" i="1"/>
  <c r="Q7" i="1" l="1"/>
  <c r="P67" i="1"/>
  <c r="R7" i="1" l="1"/>
  <c r="R67" i="1" s="1"/>
  <c r="Q67" i="1"/>
</calcChain>
</file>

<file path=xl/sharedStrings.xml><?xml version="1.0" encoding="utf-8"?>
<sst xmlns="http://schemas.openxmlformats.org/spreadsheetml/2006/main" count="13603" uniqueCount="5533">
  <si>
    <t>Agency</t>
  </si>
  <si>
    <t>Location</t>
  </si>
  <si>
    <t>County</t>
  </si>
  <si>
    <t>Alpha Omega Hospice</t>
  </si>
  <si>
    <t>Hurst, TX</t>
  </si>
  <si>
    <t>Tarrant</t>
  </si>
  <si>
    <t>Brownwood, TX</t>
  </si>
  <si>
    <t>Brown</t>
  </si>
  <si>
    <t>Altus Hospice</t>
  </si>
  <si>
    <t>Austin</t>
  </si>
  <si>
    <t>Williamson</t>
  </si>
  <si>
    <t>Beaumont</t>
  </si>
  <si>
    <t>Jefferson</t>
  </si>
  <si>
    <t>Corpus Christi</t>
  </si>
  <si>
    <t>Houston - North</t>
  </si>
  <si>
    <t>Harris</t>
  </si>
  <si>
    <t>Houston - South</t>
  </si>
  <si>
    <t>Fort Bend</t>
  </si>
  <si>
    <t>Laredo</t>
  </si>
  <si>
    <t>Webb</t>
  </si>
  <si>
    <t>San Antonio</t>
  </si>
  <si>
    <t>Bexar</t>
  </si>
  <si>
    <t>Marble Falls</t>
  </si>
  <si>
    <t>Burnet</t>
  </si>
  <si>
    <t>Alice</t>
  </si>
  <si>
    <t>Jim Wells</t>
  </si>
  <si>
    <t>Brookhaven Hospice</t>
  </si>
  <si>
    <t>Westborough, MA</t>
  </si>
  <si>
    <t>Worcester</t>
  </si>
  <si>
    <t>Braintree, MA</t>
  </si>
  <si>
    <t>Norfolk</t>
  </si>
  <si>
    <t>Middleboro, MA</t>
  </si>
  <si>
    <t>Plymouth</t>
  </si>
  <si>
    <t>North Reading, MA</t>
  </si>
  <si>
    <t>Middlesex</t>
  </si>
  <si>
    <t>Hampton Falls, NH</t>
  </si>
  <si>
    <t>Rockingham</t>
  </si>
  <si>
    <t>Bedford, NH</t>
  </si>
  <si>
    <t>Hillsborough</t>
  </si>
  <si>
    <t>Crescent Hospice</t>
  </si>
  <si>
    <t>Aiken, SC</t>
  </si>
  <si>
    <t>Aiken</t>
  </si>
  <si>
    <t>Anderson, SC</t>
  </si>
  <si>
    <t>Anderson</t>
  </si>
  <si>
    <t>Bennettsville, SC</t>
  </si>
  <si>
    <t>Marlboro</t>
  </si>
  <si>
    <t>Charleston, SC</t>
  </si>
  <si>
    <t>Charleston</t>
  </si>
  <si>
    <t>Columbia, SC</t>
  </si>
  <si>
    <t>Richland</t>
  </si>
  <si>
    <t>Conway, SC</t>
  </si>
  <si>
    <t>Horry</t>
  </si>
  <si>
    <t>Greenville, SC</t>
  </si>
  <si>
    <t>Greenville</t>
  </si>
  <si>
    <t>Spartanburg, SC</t>
  </si>
  <si>
    <t>Spartanburg</t>
  </si>
  <si>
    <t>Hartsville, SC</t>
  </si>
  <si>
    <t>Darlington</t>
  </si>
  <si>
    <t>Murrells Inlet, SC</t>
  </si>
  <si>
    <t>Georgetown</t>
  </si>
  <si>
    <t>Rock Hill, SC</t>
  </si>
  <si>
    <t>York</t>
  </si>
  <si>
    <t>Sumter, SC</t>
  </si>
  <si>
    <t>Sumter</t>
  </si>
  <si>
    <t>Union, SC</t>
  </si>
  <si>
    <t>Union</t>
  </si>
  <si>
    <t>Dierksen Hospice</t>
  </si>
  <si>
    <t>Marion, AR</t>
  </si>
  <si>
    <t>Crittenden</t>
  </si>
  <si>
    <t>Hot Springs, AR</t>
  </si>
  <si>
    <t>Garland</t>
  </si>
  <si>
    <t>Jonesboro, AR</t>
  </si>
  <si>
    <t>Craighead</t>
  </si>
  <si>
    <t>Mt. Pleasant, TX</t>
  </si>
  <si>
    <t>Titus</t>
  </si>
  <si>
    <t>Texarkana, AR</t>
  </si>
  <si>
    <t>Miller</t>
  </si>
  <si>
    <t>Nashville, AR</t>
  </si>
  <si>
    <t>Howard</t>
  </si>
  <si>
    <t>Texarkana, TX</t>
  </si>
  <si>
    <t>Bowie</t>
  </si>
  <si>
    <t>Envoy Hospice</t>
  </si>
  <si>
    <t>Ft. Worth, TX</t>
  </si>
  <si>
    <t>Frontier Hospice</t>
  </si>
  <si>
    <t>Moore, OK</t>
  </si>
  <si>
    <t>Cleveland</t>
  </si>
  <si>
    <t>Heritage Hospice</t>
  </si>
  <si>
    <t>Bridgeville, PA</t>
  </si>
  <si>
    <t>Allegheny</t>
  </si>
  <si>
    <t>Ebensburg, PA</t>
  </si>
  <si>
    <t>Cambria</t>
  </si>
  <si>
    <t>Greensburg, PA</t>
  </si>
  <si>
    <t>Westmoreland</t>
  </si>
  <si>
    <t>New Kensington, PA</t>
  </si>
  <si>
    <t>Holisticare Hospice</t>
  </si>
  <si>
    <t>Berwyn, PA</t>
  </si>
  <si>
    <t>Chester</t>
  </si>
  <si>
    <t>Toms River, NJ</t>
  </si>
  <si>
    <t>Ocean</t>
  </si>
  <si>
    <t>Marlboro, NJ</t>
  </si>
  <si>
    <t>Monmouth</t>
  </si>
  <si>
    <t>Hospice of the South Coast</t>
  </si>
  <si>
    <t>San Diego, CA</t>
  </si>
  <si>
    <t>San Diego</t>
  </si>
  <si>
    <t>Legacy Hospice</t>
  </si>
  <si>
    <t>Charlottesville, VA</t>
  </si>
  <si>
    <t>Albemarle</t>
  </si>
  <si>
    <t>Fishersville, VA</t>
  </si>
  <si>
    <t>Augusta</t>
  </si>
  <si>
    <t>Harrisonburg, VA</t>
  </si>
  <si>
    <t>Harrisonburg (city)</t>
  </si>
  <si>
    <t>Newport News, VA</t>
  </si>
  <si>
    <t>Newport News (city)</t>
  </si>
  <si>
    <t>Norfolk, VA</t>
  </si>
  <si>
    <t>Norfolk (city)</t>
  </si>
  <si>
    <t>Richmond, VA</t>
  </si>
  <si>
    <t>Henrico</t>
  </si>
  <si>
    <t>Roanoke, VA</t>
  </si>
  <si>
    <t>Roanoke (city)</t>
  </si>
  <si>
    <t>Lifeway Hospice</t>
  </si>
  <si>
    <t>Carrollton, TX</t>
  </si>
  <si>
    <t>Denton</t>
  </si>
  <si>
    <t>Dallas, TX</t>
  </si>
  <si>
    <t>Dallas</t>
  </si>
  <si>
    <t xml:space="preserve">Lighthouse Hospice </t>
  </si>
  <si>
    <t>Cherry Hill, NJ</t>
  </si>
  <si>
    <t>Camden</t>
  </si>
  <si>
    <t xml:space="preserve">Sanctuary Hospice </t>
  </si>
  <si>
    <t>Chicago, IL</t>
  </si>
  <si>
    <t>Cook</t>
  </si>
  <si>
    <t>Rockfort, IL</t>
  </si>
  <si>
    <t>Tidewater Hospice</t>
  </si>
  <si>
    <t>Bluffton, SC</t>
  </si>
  <si>
    <t>Beaufort</t>
  </si>
  <si>
    <t>Essex</t>
  </si>
  <si>
    <t>Alameda</t>
  </si>
  <si>
    <t>Sonoma</t>
  </si>
  <si>
    <t>Napa</t>
  </si>
  <si>
    <t>Santa Cruz</t>
  </si>
  <si>
    <t>Kent</t>
  </si>
  <si>
    <t>Bristol</t>
  </si>
  <si>
    <t>Snohomish</t>
  </si>
  <si>
    <t>Indiana</t>
  </si>
  <si>
    <t>Winnebago</t>
  </si>
  <si>
    <t>https://systems.jhu.edu/research/public-health/ncov/</t>
  </si>
  <si>
    <t>https://github.com/CSSEGISandData/COVID-19</t>
  </si>
  <si>
    <t>Steps:</t>
  </si>
  <si>
    <t>Click clone or dowload button to download zip</t>
  </si>
  <si>
    <t>Open csse_covid_19_data</t>
  </si>
  <si>
    <t>Open daily reports</t>
  </si>
  <si>
    <t>Open report on latest date</t>
  </si>
  <si>
    <t>Match county in column B with Care County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</si>
  <si>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</si>
  <si>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</si>
  <si>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</si>
  <si>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</si>
  <si>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</si>
  <si>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</si>
  <si>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</si>
  <si>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</si>
  <si>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</si>
  <si>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</si>
  <si>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</si>
  <si>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</si>
  <si>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</si>
  <si>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</si>
  <si>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</si>
  <si>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</si>
  <si>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</si>
  <si>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</si>
  <si>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</si>
  <si>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</si>
  <si>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</si>
  <si>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</si>
  <si>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</si>
  <si>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</si>
  <si>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</si>
  <si>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</si>
  <si>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</si>
  <si>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</si>
  <si>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</si>
  <si>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</si>
  <si>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</si>
  <si>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</si>
  <si>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</si>
  <si>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</si>
  <si>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</si>
  <si>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</si>
  <si>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</si>
  <si>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</si>
  <si>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</si>
  <si>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</si>
  <si>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</si>
  <si>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</si>
  <si>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</si>
  <si>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</si>
  <si>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</si>
  <si>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</si>
  <si>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</si>
  <si>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</si>
  <si>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</si>
  <si>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</si>
  <si>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</si>
  <si>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</si>
  <si>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</si>
  <si>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</si>
  <si>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</si>
  <si>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</si>
  <si>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</si>
  <si>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</si>
  <si>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</si>
  <si>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</si>
  <si>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</si>
  <si>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</si>
  <si>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</si>
  <si>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</si>
  <si>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</si>
  <si>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</si>
  <si>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</si>
  <si>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</si>
  <si>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</si>
  <si>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</si>
  <si>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</si>
  <si>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</si>
  <si>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</si>
  <si>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</si>
  <si>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</si>
  <si>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</si>
  <si>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</si>
  <si>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</si>
  <si>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</si>
  <si>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</si>
  <si>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</si>
  <si>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</si>
  <si>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</si>
  <si>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</si>
  <si>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</si>
  <si>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</si>
  <si>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</si>
  <si>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</si>
  <si>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</si>
  <si>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</si>
  <si>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</si>
  <si>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</si>
  <si>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</si>
  <si>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</si>
  <si>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</si>
  <si>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</si>
  <si>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</si>
  <si>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</si>
  <si>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</si>
  <si>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</si>
  <si>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</si>
  <si>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</si>
  <si>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</si>
  <si>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</si>
  <si>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</si>
  <si>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</si>
  <si>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</si>
  <si>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</si>
  <si>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</si>
  <si>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</si>
  <si>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</si>
  <si>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</si>
  <si>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</si>
  <si>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</si>
  <si>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</si>
  <si>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</si>
  <si>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</si>
  <si>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</si>
  <si>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</si>
  <si>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</si>
  <si>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</si>
  <si>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</si>
  <si>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</si>
  <si>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</si>
  <si>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</si>
  <si>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</si>
  <si>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</si>
  <si>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</si>
  <si>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</si>
  <si>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</si>
  <si>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</si>
  <si>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</si>
  <si>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</si>
  <si>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</si>
  <si>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</si>
  <si>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</si>
  <si>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</si>
  <si>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</si>
  <si>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</si>
  <si>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</si>
  <si>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</si>
  <si>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</si>
  <si>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</si>
  <si>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</si>
  <si>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</si>
  <si>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</si>
  <si>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</si>
  <si>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</si>
  <si>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</si>
  <si>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</si>
  <si>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</si>
  <si>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</si>
  <si>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</si>
  <si>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</si>
  <si>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</si>
  <si>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</si>
  <si>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</si>
  <si>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</si>
  <si>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</si>
  <si>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</si>
  <si>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</si>
  <si>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</si>
  <si>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</si>
  <si>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</si>
  <si>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</si>
  <si>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</si>
  <si>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</si>
  <si>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</si>
  <si>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</si>
  <si>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</si>
  <si>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</si>
  <si>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</si>
  <si>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</si>
  <si>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</si>
  <si>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</si>
  <si>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</si>
  <si>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</si>
  <si>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</si>
  <si>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</si>
  <si>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</si>
  <si>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</si>
  <si>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</si>
  <si>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</si>
  <si>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</si>
  <si>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</si>
  <si>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</si>
  <si>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</si>
  <si>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</si>
  <si>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</si>
  <si>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</si>
  <si>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</si>
  <si>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</si>
  <si>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</si>
  <si>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</si>
  <si>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</si>
  <si>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</si>
  <si>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</si>
  <si>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</si>
  <si>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</si>
  <si>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</si>
  <si>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</si>
  <si>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</si>
  <si>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</si>
  <si>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</si>
  <si>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</si>
  <si>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</si>
  <si>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</si>
  <si>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</si>
  <si>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</si>
  <si>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</si>
  <si>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</si>
  <si>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</si>
  <si>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</si>
  <si>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</si>
  <si>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</si>
  <si>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</si>
  <si>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</si>
  <si>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</si>
  <si>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</si>
  <si>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</si>
  <si>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</si>
  <si>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</si>
  <si>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</si>
  <si>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</si>
  <si>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</si>
  <si>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</si>
  <si>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</si>
  <si>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Augusta, Virginia, US</t>
  </si>
  <si>
    <t>Aurora</t>
  </si>
  <si>
    <t>South Dakota</t>
  </si>
  <si>
    <t>Aurora, South Dakota, US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</si>
  <si>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</si>
  <si>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</si>
  <si>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</si>
  <si>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</si>
  <si>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</si>
  <si>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</si>
  <si>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</si>
  <si>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</si>
  <si>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</si>
  <si>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</si>
  <si>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</si>
  <si>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</si>
  <si>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</si>
  <si>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</si>
  <si>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</si>
  <si>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</si>
  <si>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</si>
  <si>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</si>
  <si>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</si>
  <si>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</si>
  <si>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</si>
  <si>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</si>
  <si>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</si>
  <si>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</si>
  <si>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</si>
  <si>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</si>
  <si>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</si>
  <si>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</si>
  <si>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</si>
  <si>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</si>
  <si>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</si>
  <si>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</si>
  <si>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</si>
  <si>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</si>
  <si>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</si>
  <si>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</si>
  <si>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</si>
  <si>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</si>
  <si>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</si>
  <si>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</si>
  <si>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</si>
  <si>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</si>
  <si>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</si>
  <si>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</si>
  <si>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</si>
  <si>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</si>
  <si>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</si>
  <si>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</si>
  <si>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</si>
  <si>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</si>
  <si>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</si>
  <si>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</si>
  <si>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</si>
  <si>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</si>
  <si>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</si>
  <si>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</si>
  <si>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</si>
  <si>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</si>
  <si>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</si>
  <si>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</si>
  <si>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</si>
  <si>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</si>
  <si>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</si>
  <si>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</si>
  <si>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</si>
  <si>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</si>
  <si>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</si>
  <si>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</si>
  <si>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</si>
  <si>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</si>
  <si>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</si>
  <si>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</si>
  <si>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</si>
  <si>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</si>
  <si>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</si>
  <si>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</si>
  <si>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</si>
  <si>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</si>
  <si>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</si>
  <si>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</si>
  <si>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</si>
  <si>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</si>
  <si>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</si>
  <si>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</si>
  <si>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</si>
  <si>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</si>
  <si>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</si>
  <si>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</si>
  <si>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</si>
  <si>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</si>
  <si>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</si>
  <si>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</si>
  <si>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</si>
  <si>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</si>
  <si>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</si>
  <si>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</si>
  <si>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</si>
  <si>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</si>
  <si>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</si>
  <si>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</si>
  <si>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</si>
  <si>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</si>
  <si>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</si>
  <si>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</si>
  <si>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</si>
  <si>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</si>
  <si>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</si>
  <si>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</si>
  <si>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</si>
  <si>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</si>
  <si>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</si>
  <si>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</si>
  <si>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</si>
  <si>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</si>
  <si>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</si>
  <si>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</si>
  <si>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</si>
  <si>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</si>
  <si>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</si>
  <si>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</si>
  <si>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</si>
  <si>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</si>
  <si>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</si>
  <si>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</si>
  <si>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</si>
  <si>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</si>
  <si>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</si>
  <si>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</si>
  <si>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</si>
  <si>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</si>
  <si>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</si>
  <si>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</si>
  <si>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</si>
  <si>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</si>
  <si>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</si>
  <si>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</si>
  <si>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</si>
  <si>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</si>
  <si>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</si>
  <si>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</si>
  <si>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</si>
  <si>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</si>
  <si>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</si>
  <si>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</si>
  <si>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</si>
  <si>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</si>
  <si>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</si>
  <si>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</si>
  <si>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</si>
  <si>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</si>
  <si>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</si>
  <si>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</si>
  <si>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</si>
  <si>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</si>
  <si>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</si>
  <si>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</si>
  <si>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</si>
  <si>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</si>
  <si>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</si>
  <si>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</si>
  <si>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</si>
  <si>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</si>
  <si>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</si>
  <si>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</si>
  <si>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</si>
  <si>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</si>
  <si>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</si>
  <si>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</si>
  <si>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</si>
  <si>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</si>
  <si>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</si>
  <si>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</si>
  <si>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</si>
  <si>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</si>
  <si>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</si>
  <si>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</si>
  <si>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</si>
  <si>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</si>
  <si>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</si>
  <si>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</si>
  <si>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</si>
  <si>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</si>
  <si>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</si>
  <si>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</si>
  <si>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</si>
  <si>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</si>
  <si>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</si>
  <si>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</si>
  <si>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</si>
  <si>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</si>
  <si>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</si>
  <si>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</si>
  <si>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</si>
  <si>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</si>
  <si>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</si>
  <si>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</si>
  <si>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</si>
  <si>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</si>
  <si>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</si>
  <si>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</si>
  <si>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</si>
  <si>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</si>
  <si>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</si>
  <si>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</si>
  <si>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</si>
  <si>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</si>
  <si>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</si>
  <si>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</si>
  <si>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</si>
  <si>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</si>
  <si>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</si>
  <si>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</si>
  <si>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</si>
  <si>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</si>
  <si>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</si>
  <si>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</si>
  <si>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</si>
  <si>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</si>
  <si>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</si>
  <si>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</si>
  <si>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</si>
  <si>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</si>
  <si>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</si>
  <si>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</si>
  <si>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</si>
  <si>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</si>
  <si>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</si>
  <si>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</si>
  <si>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</si>
  <si>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</si>
  <si>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</si>
  <si>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</si>
  <si>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</si>
  <si>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</si>
  <si>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</si>
  <si>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</si>
  <si>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</si>
  <si>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</si>
  <si>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</si>
  <si>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</si>
  <si>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</si>
  <si>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</si>
  <si>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</si>
  <si>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</si>
  <si>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</si>
  <si>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</si>
  <si>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</si>
  <si>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</si>
  <si>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</si>
  <si>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</si>
  <si>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</si>
  <si>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</si>
  <si>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</si>
  <si>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</si>
  <si>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</si>
  <si>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</si>
  <si>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</si>
  <si>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</si>
  <si>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</si>
  <si>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</si>
  <si>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</si>
  <si>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</si>
  <si>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</si>
  <si>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</si>
  <si>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</si>
  <si>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</si>
  <si>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</si>
  <si>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</si>
  <si>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</si>
  <si>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</si>
  <si>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</si>
  <si>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</si>
  <si>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</si>
  <si>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</si>
  <si>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</si>
  <si>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</si>
  <si>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</si>
  <si>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</si>
  <si>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</si>
  <si>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</si>
  <si>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</si>
  <si>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</si>
  <si>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</si>
  <si>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</si>
  <si>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</si>
  <si>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</si>
  <si>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</si>
  <si>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</si>
  <si>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</si>
  <si>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</si>
  <si>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</si>
  <si>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</si>
  <si>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</si>
  <si>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</si>
  <si>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</si>
  <si>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</si>
  <si>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</si>
  <si>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</si>
  <si>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</si>
  <si>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</si>
  <si>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</si>
  <si>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</si>
  <si>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</si>
  <si>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</si>
  <si>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</si>
  <si>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</si>
  <si>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</si>
  <si>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</si>
  <si>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</si>
  <si>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</si>
  <si>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</si>
  <si>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</si>
  <si>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</si>
  <si>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</si>
  <si>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</si>
  <si>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</si>
  <si>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</si>
  <si>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</si>
  <si>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</si>
  <si>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</si>
  <si>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</si>
  <si>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</si>
  <si>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</si>
  <si>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</si>
  <si>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</si>
  <si>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</si>
  <si>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</si>
  <si>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</si>
  <si>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</si>
  <si>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</si>
  <si>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</si>
  <si>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</si>
  <si>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</si>
  <si>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</si>
  <si>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</si>
  <si>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</si>
  <si>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</si>
  <si>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</si>
  <si>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</si>
  <si>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</si>
  <si>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</si>
  <si>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</si>
  <si>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</si>
  <si>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</si>
  <si>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</si>
  <si>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</si>
  <si>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</si>
  <si>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</si>
  <si>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</si>
  <si>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</si>
  <si>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</si>
  <si>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</si>
  <si>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</si>
  <si>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</si>
  <si>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</si>
  <si>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</si>
  <si>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</si>
  <si>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</si>
  <si>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</si>
  <si>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</si>
  <si>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</si>
  <si>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</si>
  <si>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</si>
  <si>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</si>
  <si>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</si>
  <si>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</si>
  <si>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</si>
  <si>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</si>
  <si>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</si>
  <si>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</si>
  <si>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</si>
  <si>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</si>
  <si>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</si>
  <si>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</si>
  <si>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</si>
  <si>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</si>
  <si>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</si>
  <si>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</si>
  <si>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</si>
  <si>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</si>
  <si>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</si>
  <si>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</si>
  <si>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</si>
  <si>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</si>
  <si>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</si>
  <si>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</si>
  <si>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</si>
  <si>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</si>
  <si>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</si>
  <si>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</si>
  <si>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</si>
  <si>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</si>
  <si>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</si>
  <si>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</si>
  <si>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</si>
  <si>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</si>
  <si>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</si>
  <si>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</si>
  <si>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</si>
  <si>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</si>
  <si>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</si>
  <si>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</si>
  <si>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</si>
  <si>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</si>
  <si>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</si>
  <si>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</si>
  <si>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</si>
  <si>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</si>
  <si>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</si>
  <si>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</si>
  <si>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</si>
  <si>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</si>
  <si>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</si>
  <si>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</si>
  <si>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</si>
  <si>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</si>
  <si>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</si>
  <si>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</si>
  <si>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</si>
  <si>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</si>
  <si>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</si>
  <si>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</si>
  <si>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</si>
  <si>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</si>
  <si>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</si>
  <si>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</si>
  <si>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</si>
  <si>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Cambria, Pennsylvania, US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</si>
  <si>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</si>
  <si>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</si>
  <si>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</si>
  <si>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</si>
  <si>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</si>
  <si>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</si>
  <si>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</si>
  <si>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</si>
  <si>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</si>
  <si>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</si>
  <si>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</si>
  <si>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</si>
  <si>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</si>
  <si>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</si>
  <si>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</si>
  <si>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</si>
  <si>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</si>
  <si>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</si>
  <si>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</si>
  <si>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</si>
  <si>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</si>
  <si>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</si>
  <si>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</si>
  <si>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</si>
  <si>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</si>
  <si>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</si>
  <si>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</si>
  <si>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</si>
  <si>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</si>
  <si>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</si>
  <si>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</si>
  <si>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</si>
  <si>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</si>
  <si>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</si>
  <si>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</si>
  <si>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</si>
  <si>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</si>
  <si>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</si>
  <si>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</si>
  <si>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</si>
  <si>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</si>
  <si>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</si>
  <si>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</si>
  <si>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</si>
  <si>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</si>
  <si>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</si>
  <si>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</si>
  <si>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</si>
  <si>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</si>
  <si>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</si>
  <si>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</si>
  <si>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</si>
  <si>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</si>
  <si>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</si>
  <si>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</si>
  <si>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</si>
  <si>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</si>
  <si>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</si>
  <si>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</si>
  <si>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</si>
  <si>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</si>
  <si>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</si>
  <si>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</si>
  <si>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</si>
  <si>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</si>
  <si>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</si>
  <si>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</si>
  <si>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</si>
  <si>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</si>
  <si>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</si>
  <si>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</si>
  <si>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</si>
  <si>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</si>
  <si>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</si>
  <si>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</si>
  <si>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</si>
  <si>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</si>
  <si>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</si>
  <si>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</si>
  <si>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</si>
  <si>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</si>
  <si>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</si>
  <si>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</si>
  <si>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</si>
  <si>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</si>
  <si>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</si>
  <si>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</si>
  <si>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</si>
  <si>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</si>
  <si>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</si>
  <si>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</si>
  <si>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</si>
  <si>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</si>
  <si>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</si>
  <si>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</si>
  <si>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</si>
  <si>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</si>
  <si>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</si>
  <si>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</si>
  <si>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</si>
  <si>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</si>
  <si>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</si>
  <si>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</si>
  <si>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</si>
  <si>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</si>
  <si>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</si>
  <si>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</si>
  <si>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</si>
  <si>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</si>
  <si>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</si>
  <si>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</si>
  <si>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</si>
  <si>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</si>
  <si>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</si>
  <si>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</si>
  <si>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</si>
  <si>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</si>
  <si>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</si>
  <si>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</si>
  <si>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</si>
  <si>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</si>
  <si>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</si>
  <si>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</si>
  <si>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</si>
  <si>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</si>
  <si>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</si>
  <si>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</si>
  <si>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</si>
  <si>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</si>
  <si>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</si>
  <si>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</si>
  <si>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</si>
  <si>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</si>
  <si>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</si>
  <si>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</si>
  <si>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</si>
  <si>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</si>
  <si>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</si>
  <si>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</si>
  <si>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</si>
  <si>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</si>
  <si>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</si>
  <si>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</si>
  <si>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</si>
  <si>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</si>
  <si>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</si>
  <si>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</si>
  <si>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</si>
  <si>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</si>
  <si>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</si>
  <si>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</si>
  <si>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</si>
  <si>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</si>
  <si>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</si>
  <si>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</si>
  <si>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</si>
  <si>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</si>
  <si>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</si>
  <si>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</si>
  <si>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</si>
  <si>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</si>
  <si>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</si>
  <si>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</si>
  <si>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</si>
  <si>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</si>
  <si>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</si>
  <si>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</si>
  <si>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</si>
  <si>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</si>
  <si>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</si>
  <si>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</si>
  <si>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</si>
  <si>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</si>
  <si>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</si>
  <si>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</si>
  <si>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</si>
  <si>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</si>
  <si>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</si>
  <si>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</si>
  <si>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</si>
  <si>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</si>
  <si>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</si>
  <si>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</si>
  <si>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</si>
  <si>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</si>
  <si>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</si>
  <si>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</si>
  <si>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</si>
  <si>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</si>
  <si>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</si>
  <si>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</si>
  <si>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</si>
  <si>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</si>
  <si>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</si>
  <si>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</si>
  <si>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</si>
  <si>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</si>
  <si>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</si>
  <si>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</si>
  <si>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</si>
  <si>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</si>
  <si>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</si>
  <si>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</si>
  <si>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</si>
  <si>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</si>
  <si>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</si>
  <si>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</si>
  <si>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</si>
  <si>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</si>
  <si>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</si>
  <si>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</si>
  <si>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</si>
  <si>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</si>
  <si>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</si>
  <si>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</si>
  <si>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</si>
  <si>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</si>
  <si>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</si>
  <si>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</si>
  <si>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</si>
  <si>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</si>
  <si>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</si>
  <si>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</si>
  <si>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</si>
  <si>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</si>
  <si>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</si>
  <si>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</si>
  <si>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</si>
  <si>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</si>
  <si>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</si>
  <si>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</si>
  <si>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</si>
  <si>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</si>
  <si>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</si>
  <si>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</si>
  <si>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</si>
  <si>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</si>
  <si>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</si>
  <si>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</si>
  <si>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</si>
  <si>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</si>
  <si>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</si>
  <si>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</si>
  <si>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</si>
  <si>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</si>
  <si>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</si>
  <si>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</si>
  <si>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</si>
  <si>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</si>
  <si>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</si>
  <si>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</si>
  <si>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</si>
  <si>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</si>
  <si>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</si>
  <si>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</si>
  <si>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</si>
  <si>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</si>
  <si>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</si>
  <si>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</si>
  <si>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</si>
  <si>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</si>
  <si>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</si>
  <si>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</si>
  <si>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</si>
  <si>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</si>
  <si>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</si>
  <si>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</si>
  <si>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</si>
  <si>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</si>
  <si>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</si>
  <si>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</si>
  <si>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</si>
  <si>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</si>
  <si>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</si>
  <si>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</si>
  <si>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</si>
  <si>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</si>
  <si>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</si>
  <si>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</si>
  <si>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</si>
  <si>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</si>
  <si>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</si>
  <si>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</si>
  <si>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</si>
  <si>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</si>
  <si>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</si>
  <si>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</si>
  <si>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</si>
  <si>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</si>
  <si>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</si>
  <si>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</si>
  <si>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</si>
  <si>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</si>
  <si>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</si>
  <si>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</si>
  <si>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</si>
  <si>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</si>
  <si>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</si>
  <si>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</si>
  <si>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</si>
  <si>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</si>
  <si>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</si>
  <si>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</si>
  <si>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</si>
  <si>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</si>
  <si>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</si>
  <si>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</si>
  <si>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</si>
  <si>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</si>
  <si>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</si>
  <si>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</si>
  <si>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</si>
  <si>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</si>
  <si>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</si>
  <si>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</si>
  <si>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</si>
  <si>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</si>
  <si>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</si>
  <si>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</si>
  <si>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</si>
  <si>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</si>
  <si>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</si>
  <si>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</si>
  <si>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</si>
  <si>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</si>
  <si>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</si>
  <si>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</si>
  <si>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</si>
  <si>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</si>
  <si>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</si>
  <si>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</si>
  <si>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</si>
  <si>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</si>
  <si>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</si>
  <si>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</si>
  <si>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</si>
  <si>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</si>
  <si>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</si>
  <si>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</si>
  <si>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</si>
  <si>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</si>
  <si>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</si>
  <si>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</si>
  <si>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</si>
  <si>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</si>
  <si>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</si>
  <si>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</si>
  <si>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</si>
  <si>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</si>
  <si>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</si>
  <si>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</si>
  <si>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</si>
  <si>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</si>
  <si>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</si>
  <si>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</si>
  <si>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</si>
  <si>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</si>
  <si>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</si>
  <si>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</si>
  <si>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</si>
  <si>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</si>
  <si>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</si>
  <si>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</si>
  <si>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</si>
  <si>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</si>
  <si>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</si>
  <si>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</si>
  <si>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</si>
  <si>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</si>
  <si>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</si>
  <si>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</si>
  <si>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</si>
  <si>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</si>
  <si>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</si>
  <si>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</si>
  <si>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</si>
  <si>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</si>
  <si>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</si>
  <si>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</si>
  <si>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</si>
  <si>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</si>
  <si>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</si>
  <si>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</si>
  <si>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</si>
  <si>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</si>
  <si>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</si>
  <si>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</si>
  <si>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</si>
  <si>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</si>
  <si>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</si>
  <si>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</si>
  <si>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</si>
  <si>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</si>
  <si>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</si>
  <si>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</si>
  <si>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</si>
  <si>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</si>
  <si>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</si>
  <si>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</si>
  <si>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</si>
  <si>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</si>
  <si>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</si>
  <si>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</si>
  <si>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</si>
  <si>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</si>
  <si>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</si>
  <si>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</si>
  <si>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</si>
  <si>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</si>
  <si>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</si>
  <si>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</si>
  <si>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</si>
  <si>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</si>
  <si>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</si>
  <si>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</si>
  <si>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</si>
  <si>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</si>
  <si>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</si>
  <si>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</si>
  <si>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</si>
  <si>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</si>
  <si>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</si>
  <si>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</si>
  <si>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</si>
  <si>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</si>
  <si>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</si>
  <si>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</si>
  <si>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</si>
  <si>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</si>
  <si>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</si>
  <si>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</si>
  <si>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</si>
  <si>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</si>
  <si>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</si>
  <si>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</si>
  <si>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</si>
  <si>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</si>
  <si>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</si>
  <si>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</si>
  <si>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</si>
  <si>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</si>
  <si>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</si>
  <si>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</si>
  <si>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</si>
  <si>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</si>
  <si>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</si>
  <si>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</si>
  <si>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</si>
  <si>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</si>
  <si>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</si>
  <si>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</si>
  <si>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</si>
  <si>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</si>
  <si>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</si>
  <si>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</si>
  <si>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</si>
  <si>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</si>
  <si>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</si>
  <si>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</si>
  <si>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</si>
  <si>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</si>
  <si>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</si>
  <si>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</si>
  <si>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</si>
  <si>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</si>
  <si>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</si>
  <si>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</si>
  <si>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</si>
  <si>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</si>
  <si>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</si>
  <si>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</si>
  <si>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</si>
  <si>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</si>
  <si>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</si>
  <si>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</si>
  <si>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</si>
  <si>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</si>
  <si>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</si>
  <si>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</si>
  <si>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</si>
  <si>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</si>
  <si>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</si>
  <si>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</si>
  <si>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</si>
  <si>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</si>
  <si>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</si>
  <si>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</si>
  <si>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</si>
  <si>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</si>
  <si>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</si>
  <si>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</si>
  <si>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</si>
  <si>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</si>
  <si>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</si>
  <si>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</si>
  <si>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</si>
  <si>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</si>
  <si>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</si>
  <si>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</si>
  <si>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</si>
  <si>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</si>
  <si>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</si>
  <si>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</si>
  <si>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</si>
  <si>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</si>
  <si>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</si>
  <si>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</si>
  <si>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</si>
  <si>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</si>
  <si>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</si>
  <si>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</si>
  <si>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</si>
  <si>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</si>
  <si>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</si>
  <si>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</si>
  <si>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</si>
  <si>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</si>
  <si>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</si>
  <si>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</si>
  <si>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</si>
  <si>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</si>
  <si>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</si>
  <si>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</si>
  <si>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</si>
  <si>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</si>
  <si>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</si>
  <si>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</si>
  <si>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</si>
  <si>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</si>
  <si>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</si>
  <si>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</si>
  <si>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</si>
  <si>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</si>
  <si>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</si>
  <si>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</si>
  <si>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</si>
  <si>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</si>
  <si>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</si>
  <si>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</si>
  <si>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</si>
  <si>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</si>
  <si>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</si>
  <si>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</si>
  <si>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</si>
  <si>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</si>
  <si>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</si>
  <si>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</si>
  <si>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</si>
  <si>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</si>
  <si>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</si>
  <si>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</si>
  <si>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</si>
  <si>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</si>
  <si>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</si>
  <si>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</si>
  <si>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</si>
  <si>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</si>
  <si>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</si>
  <si>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</si>
  <si>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</si>
  <si>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</si>
  <si>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</si>
  <si>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</si>
  <si>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</si>
  <si>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</si>
  <si>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</si>
  <si>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</si>
  <si>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</si>
  <si>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</si>
  <si>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</si>
  <si>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</si>
  <si>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</si>
  <si>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</si>
  <si>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</si>
  <si>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</si>
  <si>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</si>
  <si>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</si>
  <si>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</si>
  <si>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</si>
  <si>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</si>
  <si>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</si>
  <si>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</si>
  <si>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</si>
  <si>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</si>
  <si>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</si>
  <si>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</si>
  <si>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</si>
  <si>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</si>
  <si>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</si>
  <si>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</si>
  <si>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</si>
  <si>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</si>
  <si>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</si>
  <si>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</si>
  <si>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</si>
  <si>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</si>
  <si>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</si>
  <si>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</si>
  <si>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</si>
  <si>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</si>
  <si>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</si>
  <si>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</si>
  <si>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</si>
  <si>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</si>
  <si>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</si>
  <si>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</si>
  <si>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</si>
  <si>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</si>
  <si>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</si>
  <si>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</si>
  <si>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</si>
  <si>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</si>
  <si>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</si>
  <si>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</si>
  <si>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</si>
  <si>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</si>
  <si>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</si>
  <si>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</si>
  <si>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</si>
  <si>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</si>
  <si>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</si>
  <si>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</si>
  <si>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</si>
  <si>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</si>
  <si>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</si>
  <si>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</si>
  <si>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</si>
  <si>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</si>
  <si>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</si>
  <si>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</si>
  <si>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</si>
  <si>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</si>
  <si>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</si>
  <si>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</si>
  <si>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</si>
  <si>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</si>
  <si>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</si>
  <si>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</si>
  <si>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</si>
  <si>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</si>
  <si>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</si>
  <si>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</si>
  <si>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</si>
  <si>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</si>
  <si>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</si>
  <si>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</si>
  <si>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</si>
  <si>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</si>
  <si>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</si>
  <si>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</si>
  <si>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</si>
  <si>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</si>
  <si>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</si>
  <si>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</si>
  <si>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</si>
  <si>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</si>
  <si>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</si>
  <si>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</si>
  <si>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</si>
  <si>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</si>
  <si>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</si>
  <si>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</si>
  <si>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</si>
  <si>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</si>
  <si>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</si>
  <si>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</si>
  <si>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</si>
  <si>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</si>
  <si>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</si>
  <si>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</si>
  <si>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</si>
  <si>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</si>
  <si>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</si>
  <si>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</si>
  <si>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</si>
  <si>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</si>
  <si>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</si>
  <si>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</si>
  <si>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</si>
  <si>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</si>
  <si>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</si>
  <si>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</si>
  <si>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</si>
  <si>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</si>
  <si>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</si>
  <si>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</si>
  <si>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</si>
  <si>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</si>
  <si>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</si>
  <si>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</si>
  <si>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</si>
  <si>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</si>
  <si>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</si>
  <si>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</si>
  <si>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</si>
  <si>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</si>
  <si>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</si>
  <si>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</si>
  <si>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</si>
  <si>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</si>
  <si>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</si>
  <si>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</si>
  <si>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</si>
  <si>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</si>
  <si>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</si>
  <si>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</si>
  <si>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</si>
  <si>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</si>
  <si>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</si>
  <si>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</si>
  <si>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</si>
  <si>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</si>
  <si>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</si>
  <si>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</si>
  <si>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</si>
  <si>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</si>
  <si>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</si>
  <si>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</si>
  <si>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</si>
  <si>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</si>
  <si>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</si>
  <si>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</si>
  <si>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</si>
  <si>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</si>
  <si>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</si>
  <si>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</si>
  <si>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</si>
  <si>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</si>
  <si>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</si>
  <si>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</si>
  <si>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</si>
  <si>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</si>
  <si>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</si>
  <si>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</si>
  <si>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</si>
  <si>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</si>
  <si>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</si>
  <si>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</si>
  <si>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</si>
  <si>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</si>
  <si>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</si>
  <si>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</si>
  <si>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</si>
  <si>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</si>
  <si>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</si>
  <si>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</si>
  <si>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</si>
  <si>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</si>
  <si>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</si>
  <si>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</si>
  <si>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</si>
  <si>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</si>
  <si>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</si>
  <si>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</si>
  <si>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</si>
  <si>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</si>
  <si>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</si>
  <si>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</si>
  <si>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</si>
  <si>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</si>
  <si>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</si>
  <si>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</si>
  <si>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</si>
  <si>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</si>
  <si>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</si>
  <si>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</si>
  <si>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</si>
  <si>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</si>
  <si>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</si>
  <si>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</si>
  <si>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</si>
  <si>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</si>
  <si>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</si>
  <si>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</si>
  <si>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</si>
  <si>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</si>
  <si>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</si>
  <si>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</si>
  <si>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</si>
  <si>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</si>
  <si>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</si>
  <si>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</si>
  <si>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</si>
  <si>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</si>
  <si>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</si>
  <si>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</si>
  <si>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</si>
  <si>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</si>
  <si>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</si>
  <si>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</si>
  <si>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</si>
  <si>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</si>
  <si>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</si>
  <si>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</si>
  <si>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</si>
  <si>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</si>
  <si>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</si>
  <si>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</si>
  <si>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</si>
  <si>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</si>
  <si>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</si>
  <si>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</si>
  <si>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</si>
  <si>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</si>
  <si>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</si>
  <si>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</si>
  <si>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</si>
  <si>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</si>
  <si>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</si>
  <si>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</si>
  <si>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</si>
  <si>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</si>
  <si>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</si>
  <si>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</si>
  <si>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</si>
  <si>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</si>
  <si>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</si>
  <si>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</si>
  <si>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</si>
  <si>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</si>
  <si>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</si>
  <si>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</si>
  <si>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</si>
  <si>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</si>
  <si>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</si>
  <si>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</si>
  <si>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</si>
  <si>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</si>
  <si>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</si>
  <si>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</si>
  <si>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</si>
  <si>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</si>
  <si>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</si>
  <si>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</si>
  <si>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</si>
  <si>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</si>
  <si>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</si>
  <si>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</si>
  <si>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</si>
  <si>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</si>
  <si>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</si>
  <si>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</si>
  <si>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</si>
  <si>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</si>
  <si>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</si>
  <si>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</si>
  <si>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</si>
  <si>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</si>
  <si>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</si>
  <si>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</si>
  <si>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</si>
  <si>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</si>
  <si>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</si>
  <si>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</si>
  <si>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</si>
  <si>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</si>
  <si>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</si>
  <si>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</si>
  <si>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</si>
  <si>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</si>
  <si>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</si>
  <si>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</si>
  <si>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</si>
  <si>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</si>
  <si>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</si>
  <si>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</si>
  <si>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</si>
  <si>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</si>
  <si>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</si>
  <si>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</si>
  <si>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</si>
  <si>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</si>
  <si>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</si>
  <si>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</si>
  <si>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</si>
  <si>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</si>
  <si>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</si>
  <si>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</si>
  <si>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</si>
  <si>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</si>
  <si>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</si>
  <si>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</si>
  <si>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</si>
  <si>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</si>
  <si>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</si>
  <si>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</si>
  <si>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</si>
  <si>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</si>
  <si>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</si>
  <si>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</si>
  <si>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</si>
  <si>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</si>
  <si>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</si>
  <si>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</si>
  <si>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</si>
  <si>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</si>
  <si>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</si>
  <si>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</si>
  <si>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</si>
  <si>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</si>
  <si>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</si>
  <si>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</si>
  <si>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</si>
  <si>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</si>
  <si>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</si>
  <si>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</si>
  <si>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</si>
  <si>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</si>
  <si>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</si>
  <si>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</si>
  <si>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</si>
  <si>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</si>
  <si>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</si>
  <si>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</si>
  <si>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</si>
  <si>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</si>
  <si>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</si>
  <si>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</si>
  <si>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</si>
  <si>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</si>
  <si>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</si>
  <si>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</si>
  <si>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</si>
  <si>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</si>
  <si>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</si>
  <si>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</si>
  <si>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</si>
  <si>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</si>
  <si>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</si>
  <si>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</si>
  <si>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</si>
  <si>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</si>
  <si>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</si>
  <si>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</si>
  <si>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</si>
  <si>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</si>
  <si>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</si>
  <si>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</si>
  <si>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</si>
  <si>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</si>
  <si>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</si>
  <si>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</si>
  <si>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</si>
  <si>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</si>
  <si>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</si>
  <si>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</si>
  <si>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</si>
  <si>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</si>
  <si>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</si>
  <si>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</si>
  <si>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</si>
  <si>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</si>
  <si>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</si>
  <si>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</si>
  <si>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</si>
  <si>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</si>
  <si>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</si>
  <si>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</si>
  <si>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</si>
  <si>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</si>
  <si>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</si>
  <si>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</si>
  <si>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</si>
  <si>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</si>
  <si>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</si>
  <si>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</si>
  <si>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</si>
  <si>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</si>
  <si>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</si>
  <si>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</si>
  <si>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</si>
  <si>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</si>
  <si>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</si>
  <si>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</si>
  <si>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</si>
  <si>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</si>
  <si>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</si>
  <si>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</si>
  <si>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</si>
  <si>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</si>
  <si>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</si>
  <si>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</si>
  <si>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</si>
  <si>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</si>
  <si>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</si>
  <si>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</si>
  <si>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</si>
  <si>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</si>
  <si>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</si>
  <si>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</si>
  <si>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</si>
  <si>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</si>
  <si>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</si>
  <si>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</si>
  <si>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</si>
  <si>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</si>
  <si>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</si>
  <si>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</si>
  <si>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</si>
  <si>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</si>
  <si>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</si>
  <si>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</si>
  <si>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</si>
  <si>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</si>
  <si>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</si>
  <si>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</si>
  <si>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</si>
  <si>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</si>
  <si>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</si>
  <si>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</si>
  <si>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</si>
  <si>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</si>
  <si>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</si>
  <si>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</si>
  <si>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</si>
  <si>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</si>
  <si>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</si>
  <si>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</si>
  <si>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</si>
  <si>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</si>
  <si>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</si>
  <si>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</si>
  <si>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</si>
  <si>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</si>
  <si>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</si>
  <si>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</si>
  <si>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</si>
  <si>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</si>
  <si>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</si>
  <si>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</si>
  <si>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</si>
  <si>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</si>
  <si>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</si>
  <si>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</si>
  <si>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</si>
  <si>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</si>
  <si>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</si>
  <si>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</si>
  <si>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</si>
  <si>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</si>
  <si>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</si>
  <si>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</si>
  <si>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</si>
  <si>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</si>
  <si>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</si>
  <si>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</si>
  <si>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</si>
  <si>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</si>
  <si>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</si>
  <si>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</si>
  <si>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</si>
  <si>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</si>
  <si>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</si>
  <si>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</si>
  <si>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</si>
  <si>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</si>
  <si>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</si>
  <si>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</si>
  <si>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</si>
  <si>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</si>
  <si>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</si>
  <si>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</si>
  <si>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</si>
  <si>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</si>
  <si>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</si>
  <si>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</si>
  <si>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</si>
  <si>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</si>
  <si>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</si>
  <si>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</si>
  <si>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</si>
  <si>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</si>
  <si>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</si>
  <si>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</si>
  <si>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</si>
  <si>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</si>
  <si>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</si>
  <si>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</si>
  <si>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</si>
  <si>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</si>
  <si>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</si>
  <si>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</si>
  <si>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</si>
  <si>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</si>
  <si>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</si>
  <si>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</si>
  <si>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</si>
  <si>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</si>
  <si>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</si>
  <si>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</si>
  <si>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</si>
  <si>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</si>
  <si>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</si>
  <si>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</si>
  <si>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</si>
  <si>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</si>
  <si>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</si>
  <si>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</si>
  <si>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</si>
  <si>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</si>
  <si>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</si>
  <si>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</si>
  <si>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</si>
  <si>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</si>
  <si>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</si>
  <si>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</si>
  <si>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</si>
  <si>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</si>
  <si>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</si>
  <si>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</si>
  <si>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</si>
  <si>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</si>
  <si>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</si>
  <si>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</si>
  <si>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</si>
  <si>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</si>
  <si>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</si>
  <si>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</si>
  <si>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</si>
  <si>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</si>
  <si>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</si>
  <si>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</si>
  <si>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</si>
  <si>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</si>
  <si>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</si>
  <si>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</si>
  <si>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</si>
  <si>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</si>
  <si>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</si>
  <si>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</si>
  <si>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</si>
  <si>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</si>
  <si>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</si>
  <si>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</si>
  <si>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</si>
  <si>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</si>
  <si>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</si>
  <si>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</si>
  <si>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</si>
  <si>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</si>
  <si>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</si>
  <si>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</si>
  <si>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</si>
  <si>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</si>
  <si>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</si>
  <si>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</si>
  <si>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</si>
  <si>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</si>
  <si>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</si>
  <si>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</si>
  <si>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</si>
  <si>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</si>
  <si>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</si>
  <si>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</si>
  <si>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</si>
  <si>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</si>
  <si>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</si>
  <si>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</si>
  <si>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</si>
  <si>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</si>
  <si>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</si>
  <si>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</si>
  <si>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</si>
  <si>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</si>
  <si>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</si>
  <si>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</si>
  <si>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</si>
  <si>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</si>
  <si>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</si>
  <si>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</si>
  <si>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</si>
  <si>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</si>
  <si>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</si>
  <si>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</si>
  <si>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</si>
  <si>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</si>
  <si>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</si>
  <si>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</si>
  <si>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</si>
  <si>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</si>
  <si>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</si>
  <si>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</si>
  <si>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</si>
  <si>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</si>
  <si>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</si>
  <si>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</si>
  <si>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</si>
  <si>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</si>
  <si>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</si>
  <si>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</si>
  <si>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</si>
  <si>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</si>
  <si>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</si>
  <si>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</si>
  <si>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</si>
  <si>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</si>
  <si>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</si>
  <si>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</si>
  <si>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</si>
  <si>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</si>
  <si>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</si>
  <si>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</si>
  <si>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</si>
  <si>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</si>
  <si>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</si>
  <si>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</si>
  <si>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</si>
  <si>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</si>
  <si>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</si>
  <si>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</si>
  <si>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</si>
  <si>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</si>
  <si>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</si>
  <si>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</si>
  <si>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</si>
  <si>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</si>
  <si>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</si>
  <si>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</si>
  <si>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</si>
  <si>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</si>
  <si>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</si>
  <si>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</si>
  <si>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</si>
  <si>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</si>
  <si>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</si>
  <si>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</si>
  <si>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</si>
  <si>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</si>
  <si>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</si>
  <si>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</si>
  <si>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</si>
  <si>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</si>
  <si>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</si>
  <si>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</si>
  <si>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</si>
  <si>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</si>
  <si>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</si>
  <si>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</si>
  <si>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</si>
  <si>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</si>
  <si>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</si>
  <si>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</si>
  <si>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</si>
  <si>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</si>
  <si>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</si>
  <si>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</si>
  <si>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</si>
  <si>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</si>
  <si>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</si>
  <si>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</si>
  <si>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</si>
  <si>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</si>
  <si>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</si>
  <si>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</si>
  <si>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</si>
  <si>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</si>
  <si>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</si>
  <si>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</si>
  <si>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</si>
  <si>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</si>
  <si>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</si>
  <si>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</si>
  <si>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</si>
  <si>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</si>
  <si>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</si>
  <si>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</si>
  <si>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</si>
  <si>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</si>
  <si>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</si>
  <si>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</si>
  <si>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</si>
  <si>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</si>
  <si>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</si>
  <si>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</si>
  <si>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</si>
  <si>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</si>
  <si>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</si>
  <si>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</si>
  <si>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</si>
  <si>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</si>
  <si>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</si>
  <si>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</si>
  <si>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</si>
  <si>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</si>
  <si>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</si>
  <si>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</si>
  <si>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</si>
  <si>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</si>
  <si>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</si>
  <si>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</si>
  <si>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</si>
  <si>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</si>
  <si>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</si>
  <si>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</si>
  <si>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</si>
  <si>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</si>
  <si>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</si>
  <si>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</si>
  <si>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</si>
  <si>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</si>
  <si>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</si>
  <si>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</si>
  <si>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</si>
  <si>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</si>
  <si>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</si>
  <si>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</si>
  <si>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</si>
  <si>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</si>
  <si>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</si>
  <si>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</si>
  <si>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</si>
  <si>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</si>
  <si>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</si>
  <si>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</si>
  <si>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</si>
  <si>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</si>
  <si>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</si>
  <si>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</si>
  <si>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</si>
  <si>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</si>
  <si>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</si>
  <si>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</si>
  <si>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</si>
  <si>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</si>
  <si>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</si>
  <si>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</si>
  <si>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</si>
  <si>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</si>
  <si>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</si>
  <si>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</si>
  <si>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</si>
  <si>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</si>
  <si>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</si>
  <si>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</si>
  <si>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</si>
  <si>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</si>
  <si>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</si>
  <si>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</si>
  <si>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</si>
  <si>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</si>
  <si>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</si>
  <si>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</si>
  <si>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</si>
  <si>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</si>
  <si>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</si>
  <si>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</si>
  <si>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</si>
  <si>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</si>
  <si>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</si>
  <si>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</si>
  <si>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</si>
  <si>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</si>
  <si>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</si>
  <si>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</si>
  <si>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</si>
  <si>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</si>
  <si>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</si>
  <si>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</si>
  <si>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</si>
  <si>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</si>
  <si>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</si>
  <si>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</si>
  <si>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</si>
  <si>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</si>
  <si>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</si>
  <si>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</si>
  <si>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</si>
  <si>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</si>
  <si>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</si>
  <si>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</si>
  <si>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</si>
  <si>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</si>
  <si>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</si>
  <si>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</si>
  <si>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</si>
  <si>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</si>
  <si>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</si>
  <si>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</si>
  <si>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</si>
  <si>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</si>
  <si>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</si>
  <si>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</si>
  <si>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</si>
  <si>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</si>
  <si>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</si>
  <si>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</si>
  <si>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</si>
  <si>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</si>
  <si>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</si>
  <si>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</si>
  <si>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</si>
  <si>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</si>
  <si>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</si>
  <si>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</si>
  <si>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</si>
  <si>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</si>
  <si>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</si>
  <si>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</si>
  <si>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</si>
  <si>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</si>
  <si>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</si>
  <si>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</si>
  <si>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</si>
  <si>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</si>
  <si>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</si>
  <si>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</si>
  <si>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</si>
  <si>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</si>
  <si>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</si>
  <si>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</si>
  <si>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</si>
  <si>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</si>
  <si>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</si>
  <si>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</si>
  <si>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</si>
  <si>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</si>
  <si>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</si>
  <si>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</si>
  <si>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</si>
  <si>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</si>
  <si>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</si>
  <si>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</si>
  <si>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</si>
  <si>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</si>
  <si>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</si>
  <si>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</si>
  <si>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</si>
  <si>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</si>
  <si>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</si>
  <si>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</si>
  <si>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</si>
  <si>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</si>
  <si>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</si>
  <si>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</si>
  <si>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</si>
  <si>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</si>
  <si>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</si>
  <si>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</si>
  <si>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</si>
  <si>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</si>
  <si>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</si>
  <si>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</si>
  <si>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</si>
  <si>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</si>
  <si>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</si>
  <si>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</si>
  <si>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</si>
  <si>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</si>
  <si>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</si>
  <si>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</si>
  <si>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</si>
  <si>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</si>
  <si>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</si>
  <si>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</si>
  <si>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</si>
  <si>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</si>
  <si>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</si>
  <si>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</si>
  <si>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</si>
  <si>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</si>
  <si>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</si>
  <si>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</si>
  <si>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</si>
  <si>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</si>
  <si>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</si>
  <si>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</si>
  <si>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</si>
  <si>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</si>
  <si>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</si>
  <si>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</si>
  <si>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</si>
  <si>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</si>
  <si>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</si>
  <si>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</si>
  <si>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</si>
  <si>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</si>
  <si>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</si>
  <si>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</si>
  <si>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</si>
  <si>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</si>
  <si>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</si>
  <si>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</si>
  <si>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</si>
  <si>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</si>
  <si>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</si>
  <si>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</si>
  <si>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</si>
  <si>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</si>
  <si>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</si>
  <si>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</si>
  <si>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</si>
  <si>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</si>
  <si>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</si>
  <si>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</si>
  <si>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</si>
  <si>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</si>
  <si>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</si>
  <si>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</si>
  <si>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</si>
  <si>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</si>
  <si>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</si>
  <si>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</si>
  <si>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</si>
  <si>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</si>
  <si>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</si>
  <si>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</si>
  <si>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</si>
  <si>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</si>
  <si>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</si>
  <si>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</si>
  <si>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</si>
  <si>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</si>
  <si>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</si>
  <si>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</si>
  <si>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</si>
  <si>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</si>
  <si>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</si>
  <si>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</si>
  <si>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</si>
  <si>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</si>
  <si>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</si>
  <si>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</si>
  <si>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</si>
  <si>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</si>
  <si>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</si>
  <si>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</si>
  <si>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</si>
  <si>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</si>
  <si>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</si>
  <si>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</si>
  <si>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</si>
  <si>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</si>
  <si>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</si>
  <si>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</si>
  <si>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</si>
  <si>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</si>
  <si>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</si>
  <si>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</si>
  <si>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</si>
  <si>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</si>
  <si>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</si>
  <si>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</si>
  <si>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</si>
  <si>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</si>
  <si>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</si>
  <si>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</si>
  <si>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</si>
  <si>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</si>
  <si>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</si>
  <si>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</si>
  <si>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</si>
  <si>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</si>
  <si>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</si>
  <si>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</si>
  <si>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</si>
  <si>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</si>
  <si>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</si>
  <si>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</si>
  <si>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</si>
  <si>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</si>
  <si>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</si>
  <si>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</si>
  <si>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</si>
  <si>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</si>
  <si>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</si>
  <si>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</si>
  <si>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</si>
  <si>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</si>
  <si>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</si>
  <si>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</si>
  <si>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</si>
  <si>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</si>
  <si>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</si>
  <si>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</si>
  <si>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</si>
  <si>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</si>
  <si>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</si>
  <si>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</si>
  <si>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</si>
  <si>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</si>
  <si>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</si>
  <si>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</si>
  <si>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</si>
  <si>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</si>
  <si>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</si>
  <si>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</si>
  <si>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</si>
  <si>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</si>
  <si>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</si>
  <si>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</si>
  <si>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</si>
  <si>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</si>
  <si>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</si>
  <si>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</si>
  <si>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</si>
  <si>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</si>
  <si>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</si>
  <si>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</si>
  <si>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</si>
  <si>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</si>
  <si>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</si>
  <si>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</si>
  <si>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</si>
  <si>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</si>
  <si>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</si>
  <si>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</si>
  <si>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</si>
  <si>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</si>
  <si>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</si>
  <si>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</si>
  <si>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</si>
  <si>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</si>
  <si>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</si>
  <si>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</si>
  <si>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</si>
  <si>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</si>
  <si>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</si>
  <si>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</si>
  <si>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</si>
  <si>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</si>
  <si>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</si>
  <si>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</si>
  <si>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</si>
  <si>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</si>
  <si>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</si>
  <si>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</si>
  <si>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</si>
  <si>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</si>
  <si>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</si>
  <si>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</si>
  <si>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</si>
  <si>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</si>
  <si>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</si>
  <si>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</si>
  <si>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</si>
  <si>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</si>
  <si>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</si>
  <si>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</si>
  <si>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</si>
  <si>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</si>
  <si>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</si>
  <si>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</si>
  <si>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</si>
  <si>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</si>
  <si>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</si>
  <si>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</si>
  <si>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</si>
  <si>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</si>
  <si>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</si>
  <si>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</si>
  <si>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</si>
  <si>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</si>
  <si>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</si>
  <si>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</si>
  <si>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</si>
  <si>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</si>
  <si>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</si>
  <si>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</si>
  <si>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</si>
  <si>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</si>
  <si>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</si>
  <si>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</si>
  <si>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</si>
  <si>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</si>
  <si>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</si>
  <si>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</si>
  <si>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</si>
  <si>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</si>
  <si>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</si>
  <si>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</si>
  <si>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</si>
  <si>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</si>
  <si>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</si>
  <si>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</si>
  <si>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</si>
  <si>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</si>
  <si>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</si>
  <si>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</si>
  <si>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</si>
  <si>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</si>
  <si>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</si>
  <si>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</si>
  <si>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</si>
  <si>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</si>
  <si>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</si>
  <si>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</si>
  <si>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</si>
  <si>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</si>
  <si>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</si>
  <si>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</si>
  <si>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</si>
  <si>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</si>
  <si>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</si>
  <si>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</si>
  <si>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</si>
  <si>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</si>
  <si>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</si>
  <si>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</si>
  <si>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</si>
  <si>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</si>
  <si>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</si>
  <si>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</si>
  <si>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</si>
  <si>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</si>
  <si>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</si>
  <si>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</si>
  <si>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</si>
  <si>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</si>
  <si>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</si>
  <si>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</si>
  <si>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</si>
  <si>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</si>
  <si>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</si>
  <si>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</si>
  <si>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</si>
  <si>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</si>
  <si>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</si>
  <si>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</si>
  <si>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</si>
  <si>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</si>
  <si>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</si>
  <si>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</si>
  <si>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</si>
  <si>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</si>
  <si>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</si>
  <si>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</si>
  <si>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</si>
  <si>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</si>
  <si>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</si>
  <si>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</si>
  <si>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</si>
  <si>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</si>
  <si>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</si>
  <si>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</si>
  <si>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</si>
  <si>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</si>
  <si>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</si>
  <si>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</si>
  <si>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</si>
  <si>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</si>
  <si>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</si>
  <si>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</si>
  <si>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</si>
  <si>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</si>
  <si>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</si>
  <si>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</si>
  <si>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</si>
  <si>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</si>
  <si>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</si>
  <si>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</si>
  <si>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</si>
  <si>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</si>
  <si>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</si>
  <si>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</si>
  <si>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</si>
  <si>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</si>
  <si>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</si>
  <si>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</si>
  <si>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</si>
  <si>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</si>
  <si>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</si>
  <si>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</si>
  <si>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</si>
  <si>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</si>
  <si>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</si>
  <si>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</si>
  <si>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</si>
  <si>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</si>
  <si>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</si>
  <si>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</si>
  <si>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</si>
  <si>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</si>
  <si>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</si>
  <si>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</si>
  <si>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</si>
  <si>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</si>
  <si>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</si>
  <si>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</si>
  <si>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</si>
  <si>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</si>
  <si>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</si>
  <si>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</si>
  <si>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</si>
  <si>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</si>
  <si>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</si>
  <si>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</si>
  <si>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</si>
  <si>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</si>
  <si>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</si>
  <si>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</si>
  <si>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</si>
  <si>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</si>
  <si>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</si>
  <si>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</si>
  <si>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</si>
  <si>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</si>
  <si>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</si>
  <si>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</si>
  <si>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</si>
  <si>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</si>
  <si>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</si>
  <si>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</si>
  <si>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</si>
  <si>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</si>
  <si>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</si>
  <si>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</si>
  <si>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</si>
  <si>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</si>
  <si>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</si>
  <si>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</si>
  <si>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</si>
  <si>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</si>
  <si>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</si>
  <si>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</si>
  <si>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</si>
  <si>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</si>
  <si>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</si>
  <si>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</si>
  <si>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</si>
  <si>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</si>
  <si>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</si>
  <si>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</si>
  <si>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</si>
  <si>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</si>
  <si>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</si>
  <si>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</si>
  <si>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</si>
  <si>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</si>
  <si>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</si>
  <si>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</si>
  <si>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</si>
  <si>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</si>
  <si>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</si>
  <si>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</si>
  <si>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</si>
  <si>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</si>
  <si>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</si>
  <si>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</si>
  <si>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</si>
  <si>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</si>
  <si>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</si>
  <si>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</si>
  <si>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</si>
  <si>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</si>
  <si>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</si>
  <si>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</si>
  <si>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</si>
  <si>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</si>
  <si>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</si>
  <si>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</si>
  <si>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</si>
  <si>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</si>
  <si>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</si>
  <si>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</si>
  <si>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</si>
  <si>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</si>
  <si>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</si>
  <si>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</si>
  <si>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</si>
  <si>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</si>
  <si>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</si>
  <si>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</si>
  <si>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</si>
  <si>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</si>
  <si>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</si>
  <si>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</si>
  <si>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</si>
  <si>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</si>
  <si>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</si>
  <si>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</si>
  <si>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</si>
  <si>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</si>
  <si>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</si>
  <si>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</si>
  <si>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</si>
  <si>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</si>
  <si>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</si>
  <si>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</si>
  <si>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</si>
  <si>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</si>
  <si>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</si>
  <si>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</si>
  <si>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</si>
  <si>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</si>
  <si>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</si>
  <si>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</si>
  <si>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</si>
  <si>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</si>
  <si>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</si>
  <si>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</si>
  <si>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</si>
  <si>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</si>
  <si>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</si>
  <si>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</si>
  <si>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</si>
  <si>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</si>
  <si>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</si>
  <si>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</si>
  <si>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</si>
  <si>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</si>
  <si>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</si>
  <si>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</si>
  <si>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</si>
  <si>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</si>
  <si>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</si>
  <si>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</si>
  <si>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</si>
  <si>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</si>
  <si>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</si>
  <si>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</si>
  <si>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</si>
  <si>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</si>
  <si>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</si>
  <si>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</si>
  <si>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</si>
  <si>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</si>
  <si>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</si>
  <si>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</si>
  <si>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</si>
  <si>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</si>
  <si>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</si>
  <si>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</si>
  <si>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</si>
  <si>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</si>
  <si>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</si>
  <si>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</si>
  <si>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</si>
  <si>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</si>
  <si>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</si>
  <si>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</si>
  <si>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</si>
  <si>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</si>
  <si>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</si>
  <si>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</si>
  <si>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</si>
  <si>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</si>
  <si>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</si>
  <si>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</si>
  <si>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</si>
  <si>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</si>
  <si>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</si>
  <si>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</si>
  <si>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</si>
  <si>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</si>
  <si>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</si>
  <si>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</si>
  <si>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</si>
  <si>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</si>
  <si>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</si>
  <si>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</si>
  <si>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</si>
  <si>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</si>
  <si>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</si>
  <si>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</si>
  <si>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</si>
  <si>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</si>
  <si>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</si>
  <si>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</si>
  <si>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</si>
  <si>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</si>
  <si>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</si>
  <si>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</si>
  <si>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</si>
  <si>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</si>
  <si>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</si>
  <si>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</si>
  <si>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</si>
  <si>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</si>
  <si>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</si>
  <si>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</si>
  <si>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</si>
  <si>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</si>
  <si>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</si>
  <si>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</si>
  <si>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</si>
  <si>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</si>
  <si>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</si>
  <si>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</si>
  <si>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</si>
  <si>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</si>
  <si>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</si>
  <si>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</si>
  <si>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</si>
  <si>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</si>
  <si>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</si>
  <si>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</si>
  <si>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</si>
  <si>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</si>
  <si>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</si>
  <si>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</si>
  <si>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</si>
  <si>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</si>
  <si>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</si>
  <si>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</si>
  <si>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</si>
  <si>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</si>
  <si>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</si>
  <si>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</si>
  <si>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</si>
  <si>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</si>
  <si>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</si>
  <si>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</si>
  <si>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</si>
  <si>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</si>
  <si>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</si>
  <si>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</si>
  <si>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</si>
  <si>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</si>
  <si>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</si>
  <si>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</si>
  <si>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</si>
  <si>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</si>
  <si>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</si>
  <si>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</si>
  <si>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</si>
  <si>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</si>
  <si>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</si>
  <si>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</si>
  <si>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</si>
  <si>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</si>
  <si>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</si>
  <si>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</si>
  <si>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</si>
  <si>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</si>
  <si>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</si>
  <si>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</si>
  <si>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</si>
  <si>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</si>
  <si>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</si>
  <si>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</si>
  <si>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</si>
  <si>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</si>
  <si>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</si>
  <si>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</si>
  <si>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</si>
  <si>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</si>
  <si>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</si>
  <si>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</si>
  <si>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</si>
  <si>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</si>
  <si>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</si>
  <si>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</si>
  <si>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</si>
  <si>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</si>
  <si>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</si>
  <si>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</si>
  <si>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</si>
  <si>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</si>
  <si>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</si>
  <si>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</si>
  <si>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</si>
  <si>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</si>
  <si>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</si>
  <si>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</si>
  <si>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</si>
  <si>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</si>
  <si>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</si>
  <si>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</si>
  <si>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</si>
  <si>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</si>
  <si>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</si>
  <si>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</si>
  <si>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</si>
  <si>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</si>
  <si>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</si>
  <si>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</si>
  <si>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</si>
  <si>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</si>
  <si>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</si>
  <si>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</si>
  <si>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</si>
  <si>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</si>
  <si>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</si>
  <si>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</si>
  <si>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</si>
  <si>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</si>
  <si>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</si>
  <si>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</si>
  <si>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</si>
  <si>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</si>
  <si>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</si>
  <si>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</si>
  <si>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</si>
  <si>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</si>
  <si>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</si>
  <si>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</si>
  <si>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</si>
  <si>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</si>
  <si>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</si>
  <si>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</si>
  <si>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</si>
  <si>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</si>
  <si>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</si>
  <si>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</si>
  <si>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</si>
  <si>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</si>
  <si>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</si>
  <si>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</si>
  <si>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</si>
  <si>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</si>
  <si>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</si>
  <si>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</si>
  <si>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</si>
  <si>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</si>
  <si>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</si>
  <si>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</si>
  <si>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</si>
  <si>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</si>
  <si>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</si>
  <si>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</si>
  <si>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</si>
  <si>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</si>
  <si>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</si>
  <si>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</si>
  <si>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</si>
  <si>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</si>
  <si>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</si>
  <si>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</si>
  <si>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</si>
  <si>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</si>
  <si>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</si>
  <si>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</si>
  <si>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</si>
  <si>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</si>
  <si>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</si>
  <si>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</si>
  <si>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</si>
  <si>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</si>
  <si>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</si>
  <si>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</si>
  <si>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</si>
  <si>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</si>
  <si>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</si>
  <si>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</si>
  <si>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</si>
  <si>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</si>
  <si>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</si>
  <si>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</si>
  <si>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</si>
  <si>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</si>
  <si>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</si>
  <si>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</si>
  <si>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</si>
  <si>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</si>
  <si>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</si>
  <si>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</si>
  <si>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</si>
  <si>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</si>
  <si>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</si>
  <si>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</si>
  <si>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</si>
  <si>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</si>
  <si>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</si>
  <si>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</si>
  <si>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</si>
  <si>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</si>
  <si>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</si>
  <si>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</si>
  <si>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</si>
  <si>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</si>
  <si>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</si>
  <si>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</si>
  <si>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</si>
  <si>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</si>
  <si>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</si>
  <si>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</si>
  <si>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</si>
  <si>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</si>
  <si>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</si>
  <si>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</si>
  <si>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</si>
  <si>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</si>
  <si>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</si>
  <si>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</si>
  <si>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</si>
  <si>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</si>
  <si>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</si>
  <si>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</si>
  <si>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</si>
  <si>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</si>
  <si>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</si>
  <si>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</si>
  <si>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</si>
  <si>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</si>
  <si>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</si>
  <si>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</si>
  <si>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</si>
  <si>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</si>
  <si>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</si>
  <si>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</si>
  <si>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</si>
  <si>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</si>
  <si>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</si>
  <si>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</si>
  <si>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</si>
  <si>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</si>
  <si>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</si>
  <si>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</si>
  <si>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</si>
  <si>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</si>
  <si>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</si>
  <si>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</si>
  <si>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</si>
  <si>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</si>
  <si>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</si>
  <si>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</si>
  <si>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</si>
  <si>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</si>
  <si>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</si>
  <si>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</si>
  <si>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</si>
  <si>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</si>
  <si>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</si>
  <si>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</si>
  <si>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</si>
  <si>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</si>
  <si>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</si>
  <si>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</si>
  <si>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</si>
  <si>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</si>
  <si>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</si>
  <si>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</si>
  <si>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</si>
  <si>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</si>
  <si>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</si>
  <si>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</si>
  <si>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</si>
  <si>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</si>
  <si>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</si>
  <si>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</si>
  <si>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</si>
  <si>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</si>
  <si>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</si>
  <si>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</si>
  <si>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</si>
  <si>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</si>
  <si>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</si>
  <si>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</si>
  <si>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</si>
  <si>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</si>
  <si>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</si>
  <si>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</si>
  <si>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</si>
  <si>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</si>
  <si>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</si>
  <si>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</si>
  <si>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</si>
  <si>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</si>
  <si>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</si>
  <si>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</si>
  <si>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</si>
  <si>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</si>
  <si>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</si>
  <si>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</si>
  <si>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</si>
  <si>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</si>
  <si>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</si>
  <si>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</si>
  <si>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</si>
  <si>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</si>
  <si>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</si>
  <si>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</si>
  <si>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</si>
  <si>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</si>
  <si>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</si>
  <si>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</si>
  <si>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</si>
  <si>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</si>
  <si>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</si>
  <si>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</si>
  <si>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</si>
  <si>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</si>
  <si>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</si>
  <si>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</si>
  <si>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</si>
  <si>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</si>
  <si>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</si>
  <si>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</si>
  <si>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</si>
  <si>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</si>
  <si>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</si>
  <si>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</si>
  <si>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</si>
  <si>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</si>
  <si>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</si>
  <si>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</si>
  <si>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</si>
  <si>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</si>
  <si>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</si>
  <si>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</si>
  <si>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</si>
  <si>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</si>
  <si>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</si>
  <si>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</si>
  <si>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</si>
  <si>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</si>
  <si>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</si>
  <si>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</si>
  <si>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</si>
  <si>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</si>
  <si>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</si>
  <si>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</si>
  <si>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</si>
  <si>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</si>
  <si>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</si>
  <si>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</si>
  <si>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</si>
  <si>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</si>
  <si>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</si>
  <si>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</si>
  <si>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</si>
  <si>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</si>
  <si>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</si>
  <si>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</si>
  <si>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</si>
  <si>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</si>
  <si>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</si>
  <si>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</si>
  <si>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</si>
  <si>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</si>
  <si>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</si>
  <si>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</si>
  <si>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</si>
  <si>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</si>
  <si>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</si>
  <si>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</si>
  <si>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</si>
  <si>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</si>
  <si>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</si>
  <si>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</si>
  <si>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</si>
  <si>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</si>
  <si>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</si>
  <si>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</si>
  <si>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</si>
  <si>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</si>
  <si>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</si>
  <si>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</si>
  <si>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</si>
  <si>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</si>
  <si>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</si>
  <si>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</si>
  <si>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</si>
  <si>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</si>
  <si>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</si>
  <si>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</si>
  <si>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</si>
  <si>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</si>
  <si>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</si>
  <si>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</si>
  <si>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</si>
  <si>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</si>
  <si>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</si>
  <si>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</si>
  <si>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</si>
  <si>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</si>
  <si>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</si>
  <si>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</si>
  <si>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</si>
  <si>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</si>
  <si>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</si>
  <si>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</si>
  <si>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</si>
  <si>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</si>
  <si>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</si>
  <si>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</si>
  <si>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</si>
  <si>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</si>
  <si>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</si>
  <si>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</si>
  <si>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</si>
  <si>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</si>
  <si>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</si>
  <si>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</si>
  <si>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</si>
  <si>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</si>
  <si>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</si>
  <si>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</si>
  <si>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</si>
  <si>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</si>
  <si>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</si>
  <si>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</si>
  <si>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</si>
  <si>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</si>
  <si>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</si>
  <si>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</si>
  <si>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</si>
  <si>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</si>
  <si>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</si>
  <si>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</si>
  <si>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</si>
  <si>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</si>
  <si>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</si>
  <si>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</si>
  <si>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</si>
  <si>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</si>
  <si>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</si>
  <si>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</si>
  <si>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</si>
  <si>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</si>
  <si>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</si>
  <si>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</si>
  <si>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</si>
  <si>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</si>
  <si>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</si>
  <si>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</si>
  <si>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</si>
  <si>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</si>
  <si>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</si>
  <si>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</si>
  <si>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</si>
  <si>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</si>
  <si>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</si>
  <si>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</si>
  <si>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</si>
  <si>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</si>
  <si>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</si>
  <si>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</si>
  <si>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</si>
  <si>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</si>
  <si>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</si>
  <si>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</si>
  <si>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</si>
  <si>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</si>
  <si>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</si>
  <si>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</si>
  <si>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</si>
  <si>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</si>
  <si>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</si>
  <si>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</si>
  <si>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</si>
  <si>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</si>
  <si>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</si>
  <si>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</si>
  <si>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</si>
  <si>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</si>
  <si>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</si>
  <si>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</si>
  <si>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</si>
  <si>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</si>
  <si>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</si>
  <si>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</si>
  <si>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</si>
  <si>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</si>
  <si>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</si>
  <si>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</si>
  <si>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</si>
  <si>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</si>
  <si>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</si>
  <si>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</si>
  <si>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</si>
  <si>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</si>
  <si>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</si>
  <si>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</si>
  <si>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</si>
  <si>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</si>
  <si>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</si>
  <si>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</si>
  <si>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</si>
  <si>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</si>
  <si>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</si>
  <si>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</si>
  <si>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</si>
  <si>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</si>
  <si>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</si>
  <si>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</si>
  <si>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</si>
  <si>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</si>
  <si>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</si>
  <si>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</si>
  <si>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</si>
  <si>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</si>
  <si>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</si>
  <si>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</si>
  <si>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</si>
  <si>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</si>
  <si>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</si>
  <si>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</si>
  <si>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</si>
  <si>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</si>
  <si>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</si>
  <si>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</si>
  <si>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</si>
  <si>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</si>
  <si>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</si>
  <si>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</si>
  <si>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</si>
  <si>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</si>
  <si>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</si>
  <si>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</si>
  <si>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</si>
  <si>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</si>
  <si>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</si>
  <si>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</si>
  <si>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</si>
  <si>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</si>
  <si>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</si>
  <si>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</si>
  <si>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</si>
  <si>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</si>
  <si>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</si>
  <si>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</si>
  <si>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</si>
  <si>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</si>
  <si>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</si>
  <si>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</si>
  <si>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</si>
  <si>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</si>
  <si>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</si>
  <si>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</si>
  <si>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</si>
  <si>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</si>
  <si>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</si>
  <si>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</si>
  <si>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</si>
  <si>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</si>
  <si>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</si>
  <si>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</si>
  <si>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</si>
  <si>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</si>
  <si>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</si>
  <si>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</si>
  <si>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</si>
  <si>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</si>
  <si>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</si>
  <si>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</si>
  <si>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</si>
  <si>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</si>
  <si>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</si>
  <si>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</si>
  <si>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</si>
  <si>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</si>
  <si>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</si>
  <si>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</si>
  <si>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</si>
  <si>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</si>
  <si>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</si>
  <si>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</si>
  <si>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</si>
  <si>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</si>
  <si>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</si>
  <si>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</si>
  <si>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</si>
  <si>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</si>
  <si>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</si>
  <si>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</si>
  <si>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</si>
  <si>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</si>
  <si>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</si>
  <si>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</si>
  <si>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</si>
  <si>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</si>
  <si>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</si>
  <si>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</si>
  <si>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</si>
  <si>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</si>
  <si>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</si>
  <si>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</si>
  <si>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</si>
  <si>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</si>
  <si>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</si>
  <si>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</si>
  <si>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</si>
  <si>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</si>
  <si>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</si>
  <si>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</si>
  <si>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</si>
  <si>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</si>
  <si>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</si>
  <si>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</si>
  <si>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</si>
  <si>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</si>
  <si>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</si>
  <si>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</si>
  <si>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</si>
  <si>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</si>
  <si>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</si>
  <si>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</si>
  <si>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</si>
  <si>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</si>
  <si>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</si>
  <si>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</si>
  <si>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</si>
  <si>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</si>
  <si>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</si>
  <si>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</si>
  <si>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</si>
  <si>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</si>
  <si>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</si>
  <si>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</si>
  <si>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</si>
  <si>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</si>
  <si>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</si>
  <si>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</si>
  <si>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</si>
  <si>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</si>
  <si>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</si>
  <si>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</si>
  <si>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</si>
  <si>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</si>
  <si>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</si>
  <si>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</si>
  <si>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</si>
  <si>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</si>
  <si>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</si>
  <si>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</si>
  <si>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</si>
  <si>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</si>
  <si>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</si>
  <si>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</si>
  <si>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</si>
  <si>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</si>
  <si>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</si>
  <si>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</si>
  <si>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</si>
  <si>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</si>
  <si>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</si>
  <si>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</si>
  <si>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</si>
  <si>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</si>
  <si>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</si>
  <si>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</si>
  <si>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</si>
  <si>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</si>
  <si>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</si>
  <si>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</si>
  <si>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</si>
  <si>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</si>
  <si>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</si>
  <si>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</si>
  <si>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</si>
  <si>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</si>
  <si>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</si>
  <si>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</si>
  <si>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</si>
  <si>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</si>
  <si>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</si>
  <si>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</si>
  <si>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</si>
  <si>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</si>
  <si>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</si>
  <si>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</si>
  <si>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</si>
  <si>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</si>
  <si>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</si>
  <si>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</si>
  <si>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</si>
  <si>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</si>
  <si>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</si>
  <si>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</si>
  <si>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</si>
  <si>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</si>
  <si>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</si>
  <si>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</si>
  <si>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</si>
  <si>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</si>
  <si>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</si>
  <si>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</si>
  <si>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</si>
  <si>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</si>
  <si>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</si>
  <si>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</si>
  <si>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</si>
  <si>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</si>
  <si>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</si>
  <si>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</si>
  <si>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</si>
  <si>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</si>
  <si>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</si>
  <si>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</si>
  <si>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</si>
  <si>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</si>
  <si>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</si>
  <si>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</si>
  <si>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</si>
  <si>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</si>
  <si>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</si>
  <si>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</si>
  <si>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</si>
  <si>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</si>
  <si>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</si>
  <si>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</si>
  <si>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</si>
  <si>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</si>
  <si>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</si>
  <si>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</si>
  <si>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</si>
  <si>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</si>
  <si>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</si>
  <si>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</si>
  <si>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</si>
  <si>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</si>
  <si>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</si>
  <si>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</si>
  <si>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</si>
  <si>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</si>
  <si>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</si>
  <si>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</si>
  <si>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</si>
  <si>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</si>
  <si>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</si>
  <si>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</si>
  <si>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</si>
  <si>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</si>
  <si>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</si>
  <si>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</si>
  <si>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</si>
  <si>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</si>
  <si>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</si>
  <si>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</si>
  <si>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</si>
  <si>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</si>
  <si>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</si>
  <si>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</si>
  <si>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</si>
  <si>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</si>
  <si>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</si>
  <si>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</si>
  <si>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</si>
  <si>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</si>
  <si>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</si>
  <si>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</si>
  <si>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</si>
  <si>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</si>
  <si>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</si>
  <si>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</si>
  <si>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</si>
  <si>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</si>
  <si>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</si>
  <si>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</si>
  <si>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</si>
  <si>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</si>
  <si>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</si>
  <si>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</si>
  <si>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</si>
  <si>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</si>
  <si>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</si>
  <si>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</si>
  <si>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</si>
  <si>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</si>
  <si>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</si>
  <si>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</si>
  <si>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</si>
  <si>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</si>
  <si>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</si>
  <si>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</si>
  <si>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</si>
  <si>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</si>
  <si>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</si>
  <si>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</si>
  <si>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</si>
  <si>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</si>
  <si>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</si>
  <si>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</si>
  <si>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</si>
  <si>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</si>
  <si>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</si>
  <si>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</si>
  <si>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</si>
  <si>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</si>
  <si>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</si>
  <si>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</si>
  <si>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</si>
  <si>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</si>
  <si>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</si>
  <si>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</si>
  <si>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</si>
  <si>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</si>
  <si>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</si>
  <si>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</si>
  <si>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</si>
  <si>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</si>
  <si>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</si>
  <si>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</si>
  <si>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</si>
  <si>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</si>
  <si>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</si>
  <si>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</si>
  <si>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</si>
  <si>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</si>
  <si>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</si>
  <si>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</si>
  <si>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</si>
  <si>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</si>
  <si>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</si>
  <si>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</si>
  <si>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</si>
  <si>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</si>
  <si>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</si>
  <si>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</si>
  <si>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</si>
  <si>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</si>
  <si>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</si>
  <si>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</si>
  <si>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</si>
  <si>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</si>
  <si>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</si>
  <si>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</si>
  <si>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</si>
  <si>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</si>
  <si>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</si>
  <si>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</si>
  <si>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</si>
  <si>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</si>
  <si>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</si>
  <si>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</si>
  <si>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</si>
  <si>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</si>
  <si>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</si>
  <si>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</si>
  <si>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</si>
  <si>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</si>
  <si>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</si>
  <si>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</si>
  <si>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</si>
  <si>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</si>
  <si>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</si>
  <si>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</si>
  <si>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</si>
  <si>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</si>
  <si>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</si>
  <si>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</si>
  <si>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</si>
  <si>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</si>
  <si>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</si>
  <si>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</si>
  <si>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</si>
  <si>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</si>
  <si>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</si>
  <si>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</si>
  <si>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</si>
  <si>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</si>
  <si>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</si>
  <si>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</si>
  <si>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</si>
  <si>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</si>
  <si>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</si>
  <si>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</si>
  <si>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</si>
  <si>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</si>
  <si>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</si>
  <si>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</si>
  <si>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</si>
  <si>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</si>
  <si>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</si>
  <si>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</si>
  <si>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</si>
  <si>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</si>
  <si>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</si>
  <si>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</si>
  <si>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</si>
  <si>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</si>
  <si>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</si>
  <si>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</si>
  <si>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</si>
  <si>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</si>
  <si>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</si>
  <si>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</si>
  <si>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</si>
  <si>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</si>
  <si>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</si>
  <si>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</si>
  <si>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</si>
  <si>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</si>
  <si>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</si>
  <si>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</si>
  <si>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</si>
  <si>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</si>
  <si>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</si>
  <si>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</si>
  <si>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</si>
  <si>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</si>
  <si>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</si>
  <si>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</si>
  <si>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</si>
  <si>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</si>
  <si>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</si>
  <si>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</si>
  <si>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</si>
  <si>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</si>
  <si>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</si>
  <si>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</si>
  <si>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</si>
  <si>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</si>
  <si>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</si>
  <si>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</si>
  <si>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</si>
  <si>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</si>
  <si>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</si>
  <si>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</si>
  <si>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</si>
  <si>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</si>
  <si>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</si>
  <si>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</si>
  <si>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</si>
  <si>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</si>
  <si>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</si>
  <si>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</si>
  <si>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</si>
  <si>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</si>
  <si>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</si>
  <si>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</si>
  <si>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</si>
  <si>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</si>
  <si>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</si>
  <si>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</si>
  <si>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</si>
  <si>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</si>
  <si>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</si>
  <si>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</si>
  <si>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</si>
  <si>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</si>
  <si>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</si>
  <si>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</si>
  <si>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</si>
  <si>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</si>
  <si>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</si>
  <si>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</si>
  <si>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</si>
  <si>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</si>
  <si>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</si>
  <si>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</si>
  <si>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</si>
  <si>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</si>
  <si>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</si>
  <si>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</si>
  <si>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</si>
  <si>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</si>
  <si>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</si>
  <si>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</si>
  <si>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</si>
  <si>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</si>
  <si>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</si>
  <si>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</si>
  <si>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</si>
  <si>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</si>
  <si>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</si>
  <si>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</si>
  <si>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</si>
  <si>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</si>
  <si>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</si>
  <si>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</si>
  <si>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</si>
  <si>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</si>
  <si>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</si>
  <si>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</si>
  <si>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</si>
  <si>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</si>
  <si>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</si>
  <si>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</si>
  <si>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</si>
  <si>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</si>
  <si>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</si>
  <si>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</si>
  <si>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</si>
  <si>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</si>
  <si>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</si>
  <si>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</si>
  <si>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</si>
  <si>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</si>
  <si>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</si>
  <si>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</si>
  <si>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</si>
  <si>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</si>
  <si>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</si>
  <si>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</si>
  <si>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</si>
  <si>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</si>
  <si>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</si>
  <si>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</si>
  <si>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</si>
  <si>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</si>
  <si>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</si>
  <si>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</si>
  <si>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</si>
  <si>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</si>
  <si>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</si>
  <si>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</si>
  <si>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</si>
  <si>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</si>
  <si>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</si>
  <si>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</si>
  <si>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</si>
  <si>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</si>
  <si>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</si>
  <si>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</si>
  <si>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</si>
  <si>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</si>
  <si>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</si>
  <si>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</si>
  <si>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</si>
  <si>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</si>
  <si>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</si>
  <si>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</si>
  <si>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</si>
  <si>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</si>
  <si>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</si>
  <si>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</si>
  <si>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</si>
  <si>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</si>
  <si>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</si>
  <si>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</si>
  <si>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</si>
  <si>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</si>
  <si>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</si>
  <si>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</si>
  <si>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</si>
  <si>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</si>
  <si>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</si>
  <si>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</si>
  <si>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</si>
  <si>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</si>
  <si>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</si>
  <si>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</si>
  <si>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</si>
  <si>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</si>
  <si>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</si>
  <si>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</si>
  <si>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</si>
  <si>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</si>
  <si>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</si>
  <si>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</si>
  <si>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</si>
  <si>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</si>
  <si>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</si>
  <si>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</si>
  <si>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</si>
  <si>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</si>
  <si>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</si>
  <si>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</si>
  <si>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</si>
  <si>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</si>
  <si>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</si>
  <si>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</si>
  <si>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</si>
  <si>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</si>
  <si>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</si>
  <si>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</si>
  <si>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</si>
  <si>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</si>
  <si>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</si>
  <si>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</si>
  <si>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</si>
  <si>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</si>
  <si>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</si>
  <si>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</si>
  <si>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</si>
  <si>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</si>
  <si>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</si>
  <si>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</si>
  <si>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</si>
  <si>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</si>
  <si>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</si>
  <si>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</si>
  <si>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</si>
  <si>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</si>
  <si>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</si>
  <si>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</si>
  <si>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</si>
  <si>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</si>
  <si>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</si>
  <si>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</si>
  <si>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</si>
  <si>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</si>
  <si>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</si>
  <si>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</si>
  <si>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</si>
  <si>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</si>
  <si>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</si>
  <si>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</si>
  <si>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</si>
  <si>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</si>
  <si>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</si>
  <si>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</si>
  <si>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</si>
  <si>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</si>
  <si>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</si>
  <si>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</si>
  <si>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</si>
  <si>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</si>
  <si>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</si>
  <si>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</si>
  <si>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</si>
  <si>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</si>
  <si>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</si>
  <si>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</si>
  <si>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</si>
  <si>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</si>
  <si>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</si>
  <si>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</si>
  <si>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</si>
  <si>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</si>
  <si>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</si>
  <si>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</si>
  <si>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</si>
  <si>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</si>
  <si>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</si>
  <si>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</si>
  <si>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</si>
  <si>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</si>
  <si>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</si>
  <si>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</si>
  <si>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</si>
  <si>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</si>
  <si>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</si>
  <si>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</si>
  <si>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</si>
  <si>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</si>
  <si>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</si>
  <si>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</si>
  <si>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</si>
  <si>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</si>
  <si>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</si>
  <si>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</si>
  <si>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</si>
  <si>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</si>
  <si>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</si>
  <si>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</si>
  <si>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</si>
  <si>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</si>
  <si>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</si>
  <si>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</si>
  <si>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</si>
  <si>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</si>
  <si>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</si>
  <si>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</si>
  <si>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</si>
  <si>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</si>
  <si>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</si>
  <si>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</si>
  <si>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</si>
  <si>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</si>
  <si>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</si>
  <si>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</si>
  <si>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</si>
  <si>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</si>
  <si>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</si>
  <si>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</si>
  <si>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</si>
  <si>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</si>
  <si>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</si>
  <si>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</si>
  <si>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</si>
  <si>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</si>
  <si>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</si>
  <si>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</si>
  <si>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</si>
  <si>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</si>
  <si>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</si>
  <si>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</si>
  <si>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</si>
  <si>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</si>
  <si>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</si>
  <si>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</si>
  <si>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</si>
  <si>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</si>
  <si>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</si>
  <si>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</si>
  <si>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</si>
  <si>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</si>
  <si>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</si>
  <si>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</si>
  <si>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</si>
  <si>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</si>
  <si>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</si>
  <si>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</si>
  <si>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</si>
  <si>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</si>
  <si>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</si>
  <si>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</si>
  <si>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</si>
  <si>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</si>
  <si>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</si>
  <si>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</si>
  <si>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</si>
  <si>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</si>
  <si>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</si>
  <si>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</si>
  <si>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</si>
  <si>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</si>
  <si>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</si>
  <si>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</si>
  <si>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</si>
  <si>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</si>
  <si>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</si>
  <si>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</si>
  <si>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</si>
  <si>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</si>
  <si>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</si>
  <si>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</si>
  <si>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</si>
  <si>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</si>
  <si>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</si>
  <si>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</si>
  <si>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</si>
  <si>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</si>
  <si>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</si>
  <si>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</si>
  <si>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</si>
  <si>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</si>
  <si>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</si>
  <si>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</si>
  <si>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</si>
  <si>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</si>
  <si>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</si>
  <si>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</si>
  <si>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</si>
  <si>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</si>
  <si>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</si>
  <si>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</si>
  <si>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</si>
  <si>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</si>
  <si>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</si>
  <si>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</si>
  <si>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</si>
  <si>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</si>
  <si>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</si>
  <si>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</si>
  <si>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</si>
  <si>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</si>
  <si>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</si>
  <si>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</si>
  <si>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</si>
  <si>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</si>
  <si>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</si>
  <si>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</si>
  <si>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</si>
  <si>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</si>
  <si>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</si>
  <si>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</si>
  <si>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</si>
  <si>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</si>
  <si>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</si>
  <si>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</si>
  <si>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</si>
  <si>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</si>
  <si>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</si>
  <si>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</si>
  <si>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</si>
  <si>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</si>
  <si>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</si>
  <si>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</si>
  <si>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</si>
  <si>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</si>
  <si>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</si>
  <si>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</si>
  <si>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</si>
  <si>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</si>
  <si>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</si>
  <si>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</si>
  <si>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</si>
  <si>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</si>
  <si>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</si>
  <si>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</si>
  <si>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</si>
  <si>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</si>
  <si>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</si>
  <si>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</si>
  <si>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</si>
  <si>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</si>
  <si>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</si>
  <si>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</si>
  <si>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</si>
  <si>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</si>
  <si>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</si>
  <si>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</si>
  <si>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</si>
  <si>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</si>
  <si>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</si>
  <si>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</si>
  <si>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</si>
  <si>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</si>
  <si>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</si>
  <si>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</si>
  <si>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</si>
  <si>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</si>
  <si>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</si>
  <si>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</si>
  <si>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</si>
  <si>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</si>
  <si>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</si>
  <si>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</si>
  <si>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</si>
  <si>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</si>
  <si>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</si>
  <si>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</si>
  <si>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</si>
  <si>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</si>
  <si>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</si>
  <si>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</si>
  <si>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</si>
  <si>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</si>
  <si>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</si>
  <si>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</si>
  <si>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</si>
  <si>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</si>
  <si>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</si>
  <si>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</si>
  <si>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</si>
  <si>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</si>
  <si>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</si>
  <si>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</si>
  <si>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</si>
  <si>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</si>
  <si>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</si>
  <si>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</si>
  <si>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</si>
  <si>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</si>
  <si>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</si>
  <si>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</si>
  <si>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</si>
  <si>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</si>
  <si>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</si>
  <si>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</si>
  <si>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</si>
  <si>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</si>
  <si>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</si>
  <si>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</si>
  <si>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</si>
  <si>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</si>
  <si>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</si>
  <si>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</si>
  <si>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</si>
  <si>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</si>
  <si>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</si>
  <si>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</si>
  <si>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</si>
  <si>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</si>
  <si>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</si>
  <si>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</si>
  <si>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</si>
  <si>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</si>
  <si>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</si>
  <si>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</si>
  <si>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</si>
  <si>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</si>
  <si>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</si>
  <si>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</si>
  <si>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</si>
  <si>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</si>
  <si>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</si>
  <si>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</si>
  <si>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</si>
  <si>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</si>
  <si>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</si>
  <si>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</si>
  <si>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</si>
  <si>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</si>
  <si>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</si>
  <si>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</si>
  <si>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</si>
  <si>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</si>
  <si>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</si>
  <si>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</si>
  <si>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</si>
  <si>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</si>
  <si>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</si>
  <si>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</si>
  <si>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</si>
  <si>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</si>
  <si>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</si>
  <si>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</si>
  <si>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</si>
  <si>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</si>
  <si>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</si>
  <si>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</si>
  <si>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</si>
  <si>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</si>
  <si>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</si>
  <si>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</si>
  <si>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</si>
  <si>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</si>
  <si>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</si>
  <si>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</si>
  <si>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</si>
  <si>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</si>
  <si>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</si>
  <si>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</si>
  <si>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</si>
  <si>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</si>
  <si>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</si>
  <si>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</si>
  <si>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</si>
  <si>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</si>
  <si>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</si>
  <si>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</si>
  <si>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</si>
  <si>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</si>
  <si>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</si>
  <si>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</si>
  <si>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</si>
  <si>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</si>
  <si>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</si>
  <si>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</si>
  <si>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</si>
  <si>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</si>
  <si>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</si>
  <si>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</si>
  <si>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</si>
  <si>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</si>
  <si>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</si>
  <si>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</si>
  <si>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</si>
  <si>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</si>
  <si>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</si>
  <si>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</si>
  <si>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</si>
  <si>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</si>
  <si>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</si>
  <si>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</si>
  <si>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</si>
  <si>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</si>
  <si>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</si>
  <si>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</si>
  <si>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</si>
  <si>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</si>
  <si>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</si>
  <si>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</si>
  <si>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</si>
  <si>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</si>
  <si>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</si>
  <si>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</si>
  <si>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</si>
  <si>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</si>
  <si>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</si>
  <si>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</si>
  <si>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</si>
  <si>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</si>
  <si>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</si>
  <si>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</si>
  <si>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</si>
  <si>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</si>
  <si>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</si>
  <si>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</si>
  <si>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</si>
  <si>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</si>
  <si>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</si>
  <si>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</si>
  <si>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</si>
  <si>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</si>
  <si>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</si>
  <si>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</si>
  <si>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</si>
  <si>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</si>
  <si>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</si>
  <si>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</si>
  <si>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</si>
  <si>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</si>
  <si>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</si>
  <si>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</si>
  <si>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</si>
  <si>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</si>
  <si>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</si>
  <si>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</si>
  <si>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</si>
  <si>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</si>
  <si>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</si>
  <si>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</si>
  <si>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</si>
  <si>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</si>
  <si>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</si>
  <si>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</si>
  <si>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</si>
  <si>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</si>
  <si>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</si>
  <si>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</si>
  <si>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</si>
  <si>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</si>
  <si>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</si>
  <si>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</si>
  <si>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</si>
  <si>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</si>
  <si>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</si>
  <si>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</si>
  <si>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</si>
  <si>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</si>
  <si>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</si>
  <si>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</si>
  <si>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</si>
  <si>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</si>
  <si>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</si>
  <si>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</si>
  <si>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</si>
  <si>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</si>
  <si>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</si>
  <si>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</si>
  <si>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</si>
  <si>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</si>
  <si>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</si>
  <si>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</si>
  <si>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</si>
  <si>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</si>
  <si>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</si>
  <si>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</si>
  <si>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</si>
  <si>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</si>
  <si>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</si>
  <si>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</si>
  <si>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</si>
  <si>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</si>
  <si>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</si>
  <si>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</si>
  <si>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</si>
  <si>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</si>
  <si>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</si>
  <si>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</si>
  <si>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</si>
  <si>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</si>
  <si>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</si>
  <si>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</si>
  <si>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</si>
  <si>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</si>
  <si>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</si>
  <si>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</si>
  <si>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</si>
  <si>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</si>
  <si>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</si>
  <si>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</si>
  <si>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</si>
  <si>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</si>
  <si>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</si>
  <si>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</si>
  <si>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</si>
  <si>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</si>
  <si>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</si>
  <si>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</si>
  <si>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</si>
  <si>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</si>
  <si>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</si>
  <si>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</si>
  <si>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</si>
  <si>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</si>
  <si>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</si>
  <si>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</si>
  <si>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</si>
  <si>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</si>
  <si>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</si>
  <si>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</si>
  <si>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</si>
  <si>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</si>
  <si>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</si>
  <si>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</si>
  <si>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</si>
  <si>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</si>
  <si>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</si>
  <si>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</si>
  <si>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</si>
  <si>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</si>
  <si>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</si>
  <si>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</si>
  <si>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</si>
  <si>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</si>
  <si>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</si>
  <si>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</si>
  <si>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</si>
  <si>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</si>
  <si>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</si>
  <si>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</si>
  <si>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</si>
  <si>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</si>
  <si>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</si>
  <si>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</si>
  <si>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</si>
  <si>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</si>
  <si>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</si>
  <si>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</si>
  <si>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</si>
  <si>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</si>
  <si>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</si>
  <si>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</si>
  <si>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</si>
  <si>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</si>
  <si>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</si>
  <si>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</si>
  <si>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</si>
  <si>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</si>
  <si>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</si>
  <si>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</si>
  <si>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</si>
  <si>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</si>
  <si>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</si>
  <si>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</si>
  <si>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</si>
  <si>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</si>
  <si>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</si>
  <si>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</si>
  <si>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</si>
  <si>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</si>
  <si>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</si>
  <si>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</si>
  <si>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</si>
  <si>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</si>
  <si>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</si>
  <si>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</si>
  <si>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</si>
  <si>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</si>
  <si>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</si>
  <si>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</si>
  <si>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</si>
  <si>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</si>
  <si>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</si>
  <si>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</si>
  <si>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</si>
  <si>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</si>
  <si>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</si>
  <si>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</si>
  <si>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</si>
  <si>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</si>
  <si>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</si>
  <si>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</si>
  <si>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</si>
  <si>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</si>
  <si>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</si>
  <si>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</si>
  <si>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</si>
  <si>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</si>
  <si>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</si>
  <si>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</si>
  <si>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</si>
  <si>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</si>
  <si>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</si>
  <si>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</si>
  <si>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</si>
  <si>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</si>
  <si>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</si>
  <si>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</si>
  <si>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</si>
  <si>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</si>
  <si>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</si>
  <si>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</si>
  <si>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</si>
  <si>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</si>
  <si>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</si>
  <si>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</si>
  <si>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</si>
  <si>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</si>
  <si>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</si>
  <si>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</si>
  <si>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</si>
  <si>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</si>
  <si>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</si>
  <si>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</si>
  <si>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</si>
  <si>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</si>
  <si>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</si>
  <si>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</si>
  <si>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</si>
  <si>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</si>
  <si>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</si>
  <si>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</si>
  <si>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</si>
  <si>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</si>
  <si>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</si>
  <si>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</si>
  <si>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</si>
  <si>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</si>
  <si>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</si>
  <si>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</si>
  <si>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</si>
  <si>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</si>
  <si>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</si>
  <si>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</si>
  <si>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</si>
  <si>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</si>
  <si>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</si>
  <si>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</si>
  <si>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</si>
  <si>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</si>
  <si>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</si>
  <si>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</si>
  <si>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</si>
  <si>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</si>
  <si>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</si>
  <si>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</si>
  <si>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</si>
  <si>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</si>
  <si>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</si>
  <si>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</si>
  <si>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</si>
  <si>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</si>
  <si>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</si>
  <si>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</si>
  <si>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</si>
  <si>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</si>
  <si>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</si>
  <si>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</si>
  <si>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</si>
  <si>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</si>
  <si>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</si>
  <si>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</si>
  <si>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</si>
  <si>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</si>
  <si>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</si>
  <si>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</si>
  <si>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</si>
  <si>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</si>
  <si>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</si>
  <si>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</si>
  <si>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</si>
  <si>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</si>
  <si>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</si>
  <si>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</si>
  <si>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</si>
  <si>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</si>
  <si>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</si>
  <si>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</si>
  <si>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</si>
  <si>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</si>
  <si>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</si>
  <si>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</si>
  <si>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</si>
  <si>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</si>
  <si>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</si>
  <si>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</si>
  <si>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</si>
  <si>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</si>
  <si>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</si>
  <si>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</si>
  <si>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</si>
  <si>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</si>
  <si>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</si>
  <si>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</si>
  <si>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</si>
  <si>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</si>
  <si>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</si>
  <si>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</si>
  <si>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</si>
  <si>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</si>
  <si>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</si>
  <si>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</si>
  <si>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</si>
  <si>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</si>
  <si>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</si>
  <si>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</si>
  <si>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</si>
  <si>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</si>
  <si>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</si>
  <si>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</si>
  <si>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</si>
  <si>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</si>
  <si>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</si>
  <si>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</si>
  <si>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</si>
  <si>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</si>
  <si>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</si>
  <si>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</si>
  <si>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</si>
  <si>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</si>
  <si>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</si>
  <si>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</si>
  <si>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</si>
  <si>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</si>
  <si>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</si>
  <si>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</si>
  <si>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</si>
  <si>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</si>
  <si>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</si>
  <si>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</si>
  <si>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</si>
  <si>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</si>
  <si>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</si>
  <si>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</si>
  <si>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</si>
  <si>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</si>
  <si>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</si>
  <si>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</si>
  <si>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</si>
  <si>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</si>
  <si>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</si>
  <si>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</si>
  <si>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</si>
  <si>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</si>
  <si>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</si>
  <si>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</si>
  <si>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</si>
  <si>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</si>
  <si>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</si>
  <si>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</si>
  <si>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</si>
  <si>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</si>
  <si>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</si>
  <si>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</si>
  <si>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</si>
  <si>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</si>
  <si>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</si>
  <si>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</si>
  <si>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</si>
  <si>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</si>
  <si>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</si>
  <si>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</si>
  <si>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</si>
  <si>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</si>
  <si>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</si>
  <si>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</si>
  <si>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</si>
  <si>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</si>
  <si>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</si>
  <si>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</si>
  <si>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</si>
  <si>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</si>
  <si>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</si>
  <si>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</si>
  <si>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</si>
  <si>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</si>
  <si>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</si>
  <si>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</si>
  <si>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</si>
  <si>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</si>
  <si>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</si>
  <si>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</si>
  <si>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</si>
  <si>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</si>
  <si>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</si>
  <si>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</si>
  <si>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</si>
  <si>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</si>
  <si>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</si>
  <si>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</si>
  <si>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</si>
  <si>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</si>
  <si>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</si>
  <si>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</si>
  <si>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</si>
  <si>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</si>
  <si>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</si>
  <si>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</si>
  <si>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</si>
  <si>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</si>
  <si>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</si>
  <si>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</si>
  <si>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</si>
  <si>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</si>
  <si>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</si>
  <si>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</si>
  <si>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</si>
  <si>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</si>
  <si>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</si>
  <si>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</si>
  <si>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</si>
  <si>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</si>
  <si>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</si>
  <si>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</si>
  <si>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</si>
  <si>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</si>
  <si>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</si>
  <si>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</si>
  <si>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</si>
  <si>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</si>
  <si>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</si>
  <si>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</si>
  <si>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</si>
  <si>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</si>
  <si>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</si>
  <si>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</si>
  <si>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</si>
  <si>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</si>
  <si>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</si>
  <si>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</si>
  <si>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</si>
  <si>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</si>
  <si>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</si>
  <si>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</si>
  <si>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</si>
  <si>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</si>
  <si>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</si>
  <si>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</si>
  <si>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</si>
  <si>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</si>
  <si>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</si>
  <si>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</si>
  <si>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</si>
  <si>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</si>
  <si>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</si>
  <si>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</si>
  <si>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</si>
  <si>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</si>
  <si>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</si>
  <si>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</si>
  <si>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</si>
  <si>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</si>
  <si>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</si>
  <si>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</si>
  <si>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</si>
  <si>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Arkansas, US</t>
  </si>
  <si>
    <t>Unassigned, Colorado, US</t>
  </si>
  <si>
    <t>Unassigned, Florida, US</t>
  </si>
  <si>
    <t>Unassigned, Georgia, US</t>
  </si>
  <si>
    <t>Unassigned, Illinois,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</si>
  <si>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</si>
  <si>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</si>
  <si>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</si>
  <si>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</si>
  <si>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</si>
  <si>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</si>
  <si>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</si>
  <si>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</si>
  <si>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</si>
  <si>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</si>
  <si>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</si>
  <si>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</si>
  <si>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</si>
  <si>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</si>
  <si>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</si>
  <si>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</si>
  <si>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</si>
  <si>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</si>
  <si>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</si>
  <si>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</si>
  <si>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</si>
  <si>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</si>
  <si>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</si>
  <si>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</si>
  <si>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</si>
  <si>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</si>
  <si>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</si>
  <si>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</si>
  <si>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</si>
  <si>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</si>
  <si>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</si>
  <si>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</si>
  <si>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</si>
  <si>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</si>
  <si>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</si>
  <si>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</si>
  <si>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</si>
  <si>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</si>
  <si>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</si>
  <si>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</si>
  <si>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</si>
  <si>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</si>
  <si>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</si>
  <si>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</si>
  <si>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</si>
  <si>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</si>
  <si>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</si>
  <si>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</si>
  <si>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</si>
  <si>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</si>
  <si>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</si>
  <si>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</si>
  <si>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</si>
  <si>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</si>
  <si>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</si>
  <si>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</si>
  <si>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</si>
  <si>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</si>
  <si>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</si>
  <si>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</si>
  <si>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</si>
  <si>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</si>
  <si>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</si>
  <si>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</si>
  <si>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</si>
  <si>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</si>
  <si>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</si>
  <si>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</si>
  <si>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</si>
  <si>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</si>
  <si>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</si>
  <si>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</si>
  <si>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</si>
  <si>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</si>
  <si>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</si>
  <si>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</si>
  <si>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</si>
  <si>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</si>
  <si>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</si>
  <si>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</si>
  <si>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</si>
  <si>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</si>
  <si>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</si>
  <si>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</si>
  <si>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</si>
  <si>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</si>
  <si>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</si>
  <si>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</si>
  <si>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</si>
  <si>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</si>
  <si>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</si>
  <si>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</si>
  <si>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</si>
  <si>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</si>
  <si>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</si>
  <si>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</si>
  <si>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</si>
  <si>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</si>
  <si>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</si>
  <si>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</si>
  <si>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</si>
  <si>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</si>
  <si>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</si>
  <si>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</si>
  <si>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</si>
  <si>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</si>
  <si>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</si>
  <si>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</si>
  <si>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</si>
  <si>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</si>
  <si>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</si>
  <si>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</si>
  <si>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</si>
  <si>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</si>
  <si>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</si>
  <si>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</si>
  <si>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</si>
  <si>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</si>
  <si>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</si>
  <si>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</si>
  <si>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</si>
  <si>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</si>
  <si>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</si>
  <si>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</si>
  <si>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</si>
  <si>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</si>
  <si>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</si>
  <si>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</si>
  <si>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</si>
  <si>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</si>
  <si>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</si>
  <si>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</si>
  <si>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</si>
  <si>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</si>
  <si>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</si>
  <si>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</si>
  <si>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</si>
  <si>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</si>
  <si>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</si>
  <si>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</si>
  <si>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</si>
  <si>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</si>
  <si>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</si>
  <si>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</si>
  <si>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</si>
  <si>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</si>
  <si>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</si>
  <si>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</si>
  <si>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</si>
  <si>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</si>
  <si>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</si>
  <si>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</si>
  <si>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</si>
  <si>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</si>
  <si>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</si>
  <si>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</si>
  <si>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</si>
  <si>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</si>
  <si>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</si>
  <si>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</si>
  <si>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</si>
  <si>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</si>
  <si>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</si>
  <si>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</si>
  <si>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</si>
  <si>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</si>
  <si>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</si>
  <si>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</si>
  <si>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</si>
  <si>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</si>
  <si>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</si>
  <si>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</si>
  <si>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</si>
  <si>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</si>
  <si>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</si>
  <si>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</si>
  <si>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</si>
  <si>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</si>
  <si>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</si>
  <si>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</si>
  <si>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</si>
  <si>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</si>
  <si>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</si>
  <si>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</si>
  <si>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</si>
  <si>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</si>
  <si>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</si>
  <si>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</si>
  <si>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</si>
  <si>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</si>
  <si>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</si>
  <si>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</si>
  <si>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</si>
  <si>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</si>
  <si>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</si>
  <si>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</si>
  <si>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</si>
  <si>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</si>
  <si>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</si>
  <si>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</si>
  <si>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</si>
  <si>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</si>
  <si>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</si>
  <si>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</si>
  <si>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</si>
  <si>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</si>
  <si>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</si>
  <si>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</si>
  <si>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</si>
  <si>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</si>
  <si>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</si>
  <si>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</si>
  <si>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</si>
  <si>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</si>
  <si>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</si>
  <si>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</si>
  <si>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</si>
  <si>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</si>
  <si>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</si>
  <si>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</si>
  <si>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</si>
  <si>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</si>
  <si>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</si>
  <si>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</si>
  <si>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</si>
  <si>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</si>
  <si>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</si>
  <si>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</si>
  <si>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</si>
  <si>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</si>
  <si>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</si>
  <si>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</si>
  <si>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</si>
  <si>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</si>
  <si>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</si>
  <si>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</si>
  <si>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</si>
  <si>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</si>
  <si>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</si>
  <si>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</si>
  <si>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</si>
  <si>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</si>
  <si>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</si>
  <si>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</si>
  <si>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</si>
  <si>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</si>
  <si>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</si>
  <si>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</si>
  <si>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</si>
  <si>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</si>
  <si>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</si>
  <si>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</si>
  <si>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</si>
  <si>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</si>
  <si>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</si>
  <si>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</si>
  <si>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</si>
  <si>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</si>
  <si>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</si>
  <si>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</si>
  <si>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</si>
  <si>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</si>
  <si>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</si>
  <si>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</si>
  <si>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</si>
  <si>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</si>
  <si>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</si>
  <si>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</si>
  <si>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</si>
  <si>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</si>
  <si>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</si>
  <si>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</si>
  <si>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</si>
  <si>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</si>
  <si>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</si>
  <si>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</si>
  <si>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</si>
  <si>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</si>
  <si>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</si>
  <si>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</si>
  <si>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</si>
  <si>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</si>
  <si>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</si>
  <si>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</si>
  <si>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</si>
  <si>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</si>
  <si>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</si>
  <si>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</si>
  <si>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</si>
  <si>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</si>
  <si>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</si>
  <si>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</si>
  <si>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</si>
  <si>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</si>
  <si>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</si>
  <si>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</si>
  <si>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</si>
  <si>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</si>
  <si>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</si>
  <si>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</si>
  <si>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</si>
  <si>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</si>
  <si>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</si>
  <si>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</si>
  <si>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</si>
  <si>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</si>
  <si>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</si>
  <si>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</si>
  <si>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</si>
  <si>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</si>
  <si>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</si>
  <si>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</si>
  <si>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</si>
  <si>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</si>
  <si>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</si>
  <si>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</si>
  <si>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</si>
  <si>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</si>
  <si>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</si>
  <si>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</si>
  <si>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</si>
  <si>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</si>
  <si>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</si>
  <si>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</si>
  <si>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</si>
  <si>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</si>
  <si>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</si>
  <si>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</si>
  <si>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</si>
  <si>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</si>
  <si>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</si>
  <si>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</si>
  <si>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</si>
  <si>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</si>
  <si>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</si>
  <si>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</si>
  <si>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</si>
  <si>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</si>
  <si>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</si>
  <si>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</si>
  <si>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</si>
  <si>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</si>
  <si>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</si>
  <si>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</si>
  <si>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</si>
  <si>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</si>
  <si>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</si>
  <si>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</si>
  <si>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</si>
  <si>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</si>
  <si>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</si>
  <si>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</si>
  <si>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</si>
  <si>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</si>
  <si>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</si>
  <si>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</si>
  <si>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</si>
  <si>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</si>
  <si>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</si>
  <si>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</si>
  <si>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</si>
  <si>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</si>
  <si>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</si>
  <si>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</si>
  <si>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</si>
  <si>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</si>
  <si>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</si>
  <si>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</si>
  <si>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</si>
  <si>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</si>
  <si>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</si>
  <si>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</si>
  <si>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</si>
  <si>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</si>
  <si>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</si>
  <si>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</si>
  <si>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</si>
  <si>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</si>
  <si>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</si>
  <si>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</si>
  <si>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</si>
  <si>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</si>
  <si>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</si>
  <si>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</si>
  <si>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</si>
  <si>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</si>
  <si>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</si>
  <si>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</si>
  <si>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</si>
  <si>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</si>
  <si>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</si>
  <si>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</si>
  <si>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</si>
  <si>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</si>
  <si>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</si>
  <si>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</si>
  <si>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</si>
  <si>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</si>
  <si>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</si>
  <si>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</si>
  <si>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</si>
  <si>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</si>
  <si>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</si>
  <si>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</si>
  <si>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</si>
  <si>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</si>
  <si>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</si>
  <si>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</si>
  <si>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</si>
  <si>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</si>
  <si>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</si>
  <si>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</si>
  <si>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</si>
  <si>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</si>
  <si>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</si>
  <si>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</si>
  <si>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</si>
  <si>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</si>
  <si>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</si>
  <si>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</si>
  <si>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</si>
  <si>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</si>
  <si>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</si>
  <si>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</si>
  <si>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</si>
  <si>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</si>
  <si>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</si>
  <si>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</si>
  <si>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</si>
  <si>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</si>
  <si>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</si>
  <si>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</si>
  <si>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</si>
  <si>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</si>
  <si>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</si>
  <si>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</si>
  <si>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</si>
  <si>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</si>
  <si>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</si>
  <si>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</si>
  <si>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</si>
  <si>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</si>
  <si>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</si>
  <si>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</si>
  <si>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</si>
  <si>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</si>
  <si>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</si>
  <si>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</si>
  <si>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</si>
  <si>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</si>
  <si>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</si>
  <si>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Care Hospice, Inc. COVID-19 Tracker</t>
  </si>
  <si>
    <t>Total</t>
  </si>
  <si>
    <t>Rockingham, Massachusetts, US</t>
  </si>
  <si>
    <t>Hillsborough, Massachusetts, US</t>
  </si>
  <si>
    <t>San Diego, California. US</t>
  </si>
  <si>
    <t>Albmarle, Virginia, US</t>
  </si>
  <si>
    <t>Norfolk, Virginia, US</t>
  </si>
  <si>
    <t>Use confirmed count in column H</t>
  </si>
  <si>
    <t>Bluffton (TDW)</t>
  </si>
  <si>
    <t>Chicago</t>
  </si>
  <si>
    <t>Cherry Hill</t>
  </si>
  <si>
    <t>Shenandoah Valley</t>
  </si>
  <si>
    <t>New Kensington</t>
  </si>
  <si>
    <t>Greensburg</t>
  </si>
  <si>
    <t>Ebensburg</t>
  </si>
  <si>
    <t>Bridgeville</t>
  </si>
  <si>
    <t>Oklahoma City</t>
  </si>
  <si>
    <t>Mt. Pleasant</t>
  </si>
  <si>
    <t>Jonesboro</t>
  </si>
  <si>
    <t>Lifeway - North Dallas</t>
  </si>
  <si>
    <t>Lifeway - North</t>
  </si>
  <si>
    <t>Envoy</t>
  </si>
  <si>
    <t>Alpha Omega</t>
  </si>
  <si>
    <t>Upstate</t>
  </si>
  <si>
    <t>Murrells Inlet</t>
  </si>
  <si>
    <t>Hartsville</t>
  </si>
  <si>
    <t>Seacoast</t>
  </si>
  <si>
    <t>Braintree</t>
  </si>
  <si>
    <t>Westborough</t>
  </si>
  <si>
    <t>Bennettsville</t>
  </si>
  <si>
    <t>Nashville</t>
  </si>
  <si>
    <t>Rockfort</t>
  </si>
  <si>
    <t>ADC_Key</t>
  </si>
  <si>
    <t>Rok Hill</t>
  </si>
  <si>
    <t>Infection Rate</t>
  </si>
  <si>
    <t>Date</t>
  </si>
  <si>
    <t>Cases</t>
  </si>
  <si>
    <t>New</t>
  </si>
  <si>
    <t>Notes</t>
  </si>
  <si>
    <t>Rate</t>
  </si>
  <si>
    <t>Growth Rate Overall</t>
  </si>
  <si>
    <t>7-Day Outlook</t>
  </si>
  <si>
    <t>ADC Rank</t>
  </si>
  <si>
    <t>Confirmed Rank</t>
  </si>
  <si>
    <t>Rate Rank</t>
  </si>
  <si>
    <t>Hawaii, Hawaii, US</t>
  </si>
  <si>
    <t>Unassigned, Arizona, US</t>
  </si>
  <si>
    <t>Unassigned, Hawaii, US</t>
  </si>
  <si>
    <t>Unassigned, Iowa,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</si>
  <si>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</si>
  <si>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</si>
  <si>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</si>
  <si>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</si>
  <si>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</si>
  <si>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</si>
  <si>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</si>
  <si>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</si>
  <si>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</si>
  <si>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</si>
  <si>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</si>
  <si>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</si>
  <si>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</si>
  <si>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</si>
  <si>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</si>
  <si>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</si>
  <si>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</si>
  <si>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</si>
  <si>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</si>
  <si>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</si>
  <si>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</si>
  <si>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</si>
  <si>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</si>
  <si>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</si>
  <si>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</si>
  <si>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</si>
  <si>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</si>
  <si>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</si>
  <si>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</si>
  <si>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</si>
  <si>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</si>
  <si>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</si>
  <si>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</si>
  <si>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</si>
  <si>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</si>
  <si>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</si>
  <si>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</si>
  <si>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</si>
  <si>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</si>
  <si>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</si>
  <si>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</si>
  <si>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</si>
  <si>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</si>
  <si>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</si>
  <si>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</si>
  <si>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</si>
  <si>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</si>
  <si>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</si>
  <si>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</si>
  <si>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</si>
  <si>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</si>
  <si>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</si>
  <si>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</si>
  <si>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</si>
  <si>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</si>
  <si>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</si>
  <si>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</si>
  <si>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</si>
  <si>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</si>
  <si>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</si>
  <si>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</si>
  <si>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</si>
  <si>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</si>
  <si>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</si>
  <si>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</si>
  <si>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</si>
  <si>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</si>
  <si>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</si>
  <si>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</si>
  <si>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</si>
  <si>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</si>
  <si>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</si>
  <si>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</si>
  <si>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</si>
  <si>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</si>
  <si>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</si>
  <si>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</si>
  <si>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</si>
  <si>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</si>
  <si>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</si>
  <si>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</si>
  <si>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</si>
  <si>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</si>
  <si>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</si>
  <si>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</si>
  <si>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</si>
  <si>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</si>
  <si>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</si>
  <si>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</si>
  <si>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</si>
  <si>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</si>
  <si>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</si>
  <si>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</si>
  <si>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</si>
  <si>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</si>
  <si>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</si>
  <si>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</si>
  <si>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</si>
  <si>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</si>
  <si>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</si>
  <si>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</si>
  <si>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</si>
  <si>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</si>
  <si>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</si>
  <si>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</si>
  <si>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</si>
  <si>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</si>
  <si>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</si>
  <si>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</si>
  <si>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</si>
  <si>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</si>
  <si>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</si>
  <si>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</si>
  <si>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</si>
  <si>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</si>
  <si>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</si>
  <si>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</si>
  <si>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</si>
  <si>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</si>
  <si>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</si>
  <si>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</si>
  <si>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</si>
  <si>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</si>
  <si>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</si>
  <si>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</si>
  <si>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</si>
  <si>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</si>
  <si>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</si>
  <si>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</si>
  <si>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</si>
  <si>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</si>
  <si>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</si>
  <si>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</si>
  <si>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</si>
  <si>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</si>
  <si>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</si>
  <si>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</si>
  <si>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</si>
  <si>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</si>
  <si>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</si>
  <si>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</si>
  <si>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</si>
  <si>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</si>
  <si>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</si>
  <si>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</si>
  <si>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</si>
  <si>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</si>
  <si>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</si>
  <si>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</si>
  <si>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</si>
  <si>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</si>
  <si>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</si>
  <si>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</si>
  <si>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</si>
  <si>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</si>
  <si>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</si>
  <si>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</si>
  <si>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</si>
  <si>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</si>
  <si>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</si>
  <si>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</si>
  <si>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</si>
  <si>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</si>
  <si>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</si>
  <si>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</si>
  <si>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</si>
  <si>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</si>
  <si>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</si>
  <si>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</si>
  <si>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</si>
  <si>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</si>
  <si>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</si>
  <si>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</si>
  <si>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</si>
  <si>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</si>
  <si>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</si>
  <si>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</si>
  <si>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</si>
  <si>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</si>
  <si>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</si>
  <si>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</si>
  <si>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</si>
  <si>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</si>
  <si>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</si>
  <si>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</si>
  <si>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</si>
  <si>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</si>
  <si>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</si>
  <si>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</si>
  <si>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</si>
  <si>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</si>
  <si>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</si>
  <si>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</si>
  <si>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</si>
  <si>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</si>
  <si>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</si>
  <si>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</si>
  <si>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</si>
  <si>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</si>
  <si>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</si>
  <si>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</si>
  <si>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</si>
  <si>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</si>
  <si>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</si>
  <si>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</si>
  <si>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</si>
  <si>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</si>
  <si>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</si>
  <si>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</si>
  <si>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</si>
  <si>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</si>
  <si>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</si>
  <si>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</si>
  <si>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</si>
  <si>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</si>
  <si>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</si>
  <si>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</si>
  <si>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</si>
  <si>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</si>
  <si>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</si>
  <si>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</si>
  <si>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</si>
  <si>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</si>
  <si>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</si>
  <si>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</si>
  <si>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</si>
  <si>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</si>
  <si>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</si>
  <si>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</si>
  <si>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</si>
  <si>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</si>
  <si>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</si>
  <si>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</si>
  <si>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</si>
  <si>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</si>
  <si>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</si>
  <si>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</si>
  <si>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</si>
  <si>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</si>
  <si>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</si>
  <si>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</si>
  <si>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</si>
  <si>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</si>
  <si>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</si>
  <si>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</si>
  <si>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</si>
  <si>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</si>
  <si>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</si>
  <si>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</si>
  <si>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</si>
  <si>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</si>
  <si>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</si>
  <si>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</si>
  <si>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</si>
  <si>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</si>
  <si>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</si>
  <si>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</si>
  <si>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</si>
  <si>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</si>
  <si>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</si>
  <si>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</si>
  <si>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</si>
  <si>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</si>
  <si>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</si>
  <si>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</si>
  <si>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</si>
  <si>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</si>
  <si>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</si>
  <si>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</si>
  <si>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</si>
  <si>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</si>
  <si>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</si>
  <si>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</si>
  <si>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</si>
  <si>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</si>
  <si>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</si>
  <si>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</si>
  <si>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</si>
  <si>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</si>
  <si>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</si>
  <si>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</si>
  <si>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</si>
  <si>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</si>
  <si>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</si>
  <si>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</si>
  <si>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</si>
  <si>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</si>
  <si>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</si>
  <si>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</si>
  <si>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</si>
  <si>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</si>
  <si>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</si>
  <si>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</si>
  <si>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</si>
  <si>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</si>
  <si>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</si>
  <si>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</si>
  <si>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</si>
  <si>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</si>
  <si>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</si>
  <si>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</si>
  <si>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</si>
  <si>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</si>
  <si>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</si>
  <si>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</si>
  <si>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</si>
  <si>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</si>
  <si>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</si>
  <si>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</si>
  <si>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</si>
  <si>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</si>
  <si>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</si>
  <si>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</si>
  <si>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</si>
  <si>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</si>
  <si>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</si>
  <si>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</si>
  <si>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</si>
  <si>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</si>
  <si>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</si>
  <si>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</si>
  <si>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</si>
  <si>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Score</t>
  </si>
  <si>
    <t>Overall Rank</t>
  </si>
  <si>
    <t>ADC ranks ascending, so the higher the ADC the higher the score</t>
  </si>
  <si>
    <t>Confirmed ranks ascending, so the higher the confirmed cases, the higher the score</t>
  </si>
  <si>
    <t>Rate ranks ascending, so the higher the infection rate, the higer the score</t>
  </si>
  <si>
    <t>Overall rank is descending, so the #1 location will be the location needing the most resources</t>
  </si>
  <si>
    <t>Scoring Methodology:</t>
  </si>
  <si>
    <t>ADC %</t>
  </si>
  <si>
    <t>Confirmed %</t>
  </si>
  <si>
    <t>Score adds each rank; confirmed cases gets weighted 2x and infection rate is weighted 1x</t>
  </si>
  <si>
    <t>&lt;Fill this in at the end of the day</t>
  </si>
  <si>
    <t>Patient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</si>
</sst>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4" fillId="0" borderId="0" xfId="0" applyFont="1"/>
    <xf numFmtId="2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2" applyFont="1"/>
    <xf numFmtId="43" fontId="0" fillId="0" borderId="0" xfId="2" applyFont="1"/>
    <xf numFmtId="164" fontId="1" fillId="0" borderId="0" xfId="2" applyNumberFormat="1" applyFont="1"/>
    <xf numFmtId="0" fontId="2" fillId="0" borderId="1" xfId="0" applyFont="1" applyBorder="1"/>
    <xf numFmtId="43" fontId="0" fillId="0" borderId="0" xfId="0" applyNumberFormat="1"/>
    <xf numFmtId="165" fontId="0" fillId="0" borderId="0" xfId="3" applyNumberFormat="1" applyFont="1"/>
    <xf numFmtId="164" fontId="2" fillId="0" borderId="0" xfId="2" applyNumberFormat="1" applyFont="1"/>
    <xf numFmtId="165" fontId="2" fillId="0" borderId="0" xfId="3" applyNumberFormat="1" applyFont="1"/>
    <xf numFmtId="164" fontId="2" fillId="0" borderId="1" xfId="2" applyNumberFormat="1" applyFont="1" applyBorder="1"/>
    <xf numFmtId="165" fontId="2" fillId="0" borderId="1" xfId="3" applyNumberFormat="1" applyFont="1" applyBorder="1"/>
    <xf numFmtId="165" fontId="1" fillId="0" borderId="0" xfId="3" applyNumberFormat="1" applyFont="1"/>
    <xf numFmtId="14" fontId="0" fillId="0" borderId="0" xfId="0" applyNumberFormat="1"/>
    <xf numFmtId="43" fontId="0" fillId="2" borderId="0" xfId="2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14" fontId="1" fillId="0" borderId="1" xfId="0" applyNumberFormat="1" applyFont="1" applyBorder="1"/>
    <xf numFmtId="1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2" applyNumberFormat="1" applyFont="1" applyBorder="1"/>
    <xf numFmtId="165" fontId="2" fillId="0" borderId="0" xfId="3" applyNumberFormat="1" applyFont="1" applyBorder="1"/>
    <xf numFmtId="14" fontId="1" fillId="0" borderId="0" xfId="0" applyNumberFormat="1" applyFont="1" applyAlignment="1">
      <alignment horizontal="center"/>
    </xf>
    <xf numFmtId="9" fontId="1" fillId="0" borderId="0" xfId="3" applyFont="1" applyBorder="1"/>
    <xf numFmtId="1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9" fontId="2" fillId="0" borderId="0" xfId="3" applyFont="1"/>
    <xf numFmtId="164" fontId="2" fillId="0" borderId="0" xfId="0" applyNumberFormat="1" applyFont="1" applyBorder="1"/>
    <xf numFmtId="164" fontId="2" fillId="0" borderId="1" xfId="0" applyNumberFormat="1" applyFont="1" applyBorder="1"/>
    <xf numFmtId="9" fontId="2" fillId="0" borderId="1" xfId="3" applyFont="1" applyBorder="1"/>
    <xf numFmtId="0" fontId="6" fillId="0" borderId="0" xfId="0" applyFont="1"/>
    <xf numFmtId="9" fontId="1" fillId="0" borderId="0" xfId="3" applyNumberFormat="1" applyFont="1"/>
    <xf numFmtId="9" fontId="1" fillId="0" borderId="0" xfId="3" applyFont="1"/>
    <xf numFmtId="0" fontId="1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systems.jhu.edu/research/public-health/nc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037A-F67D-4D83-BCDD-3AB5A63C4E0B}">
  <dimension ref="A1:Z129"/>
  <sheetViews>
    <sheetView tabSelected="1" topLeftCell="D1" zoomScale="160" zoomScaleNormal="160" workbookViewId="0">
      <selection activeCell="H7" sqref="H7"/>
    </sheetView>
  </sheetViews>
  <sheetFormatPr baseColWidth="10" defaultColWidth="9.1640625" defaultRowHeight="14" x14ac:dyDescent="0.2"/>
  <cols>
    <col min="1" max="1" width="29.1640625" style="2" bestFit="1" customWidth="1"/>
    <col min="2" max="2" width="16.5" style="2" bestFit="1" customWidth="1"/>
    <col min="3" max="3" width="16.6640625" style="2" bestFit="1" customWidth="1"/>
    <col min="4" max="4" width="18.5" style="2" customWidth="1"/>
    <col min="5" max="5" width="27.5" style="2" customWidth="1"/>
    <col min="6" max="6" width="12.5" style="2" bestFit="1" customWidth="1"/>
    <col min="7" max="7" width="10.83203125" style="2" customWidth="1"/>
    <col min="8" max="8" width="10.83203125" style="2" bestFit="1" customWidth="1"/>
    <col min="9" max="9" width="6.5" style="2" bestFit="1" customWidth="1"/>
    <col min="10" max="10" width="9.33203125" style="2" bestFit="1" customWidth="1"/>
    <col min="11" max="11" width="12.1640625" style="2" customWidth="1"/>
    <col min="12" max="18" width="10.6640625" style="2" customWidth="1"/>
    <col min="19" max="19" width="4.1640625" style="2" customWidth="1"/>
    <col min="20" max="20" width="10.5" style="2" bestFit="1" customWidth="1"/>
    <col min="21" max="21" width="15.5" style="2" bestFit="1" customWidth="1"/>
    <col min="22" max="22" width="10.6640625" style="2" customWidth="1"/>
    <col min="23" max="23" width="13.5" style="2" bestFit="1" customWidth="1"/>
    <col min="24" max="26" width="10.6640625" style="2" customWidth="1"/>
    <col min="27" max="16384" width="9.1640625" style="2"/>
  </cols>
  <sheetData>
    <row r="1" spans="1:26" x14ac:dyDescent="0.2">
      <c r="A1" s="1" t="s">
        <v>5150</v>
      </c>
      <c r="B1" s="1"/>
      <c r="C1" s="1"/>
      <c r="D1" s="1"/>
      <c r="E1" s="1"/>
    </row>
    <row r="2" spans="1:26" x14ac:dyDescent="0.2">
      <c r="A2" s="1"/>
      <c r="B2" s="1"/>
      <c r="C2" s="1"/>
      <c r="D2" s="1"/>
      <c r="E2" s="1"/>
    </row>
    <row r="3" spans="1:26" x14ac:dyDescent="0.2">
      <c r="A3" s="1" t="s">
        <v>5185</v>
      </c>
      <c r="B3" s="23">
        <f ca="1">TODAY()</f>
        <v>43918</v>
      </c>
      <c r="C3" s="1"/>
      <c r="D3" s="1"/>
      <c r="E3" s="1"/>
    </row>
    <row r="4" spans="1:26" x14ac:dyDescent="0.2">
      <c r="A4" s="1" t="s">
        <v>5190</v>
      </c>
      <c r="B4" s="20">
        <f>Source!B18</f>
        <v>0.2987065481002425</v>
      </c>
      <c r="C4" s="1"/>
      <c r="D4" s="1"/>
      <c r="E4" s="1"/>
    </row>
    <row r="5" spans="1:26" x14ac:dyDescent="0.2">
      <c r="G5" s="32">
        <f ca="1">H5-1</f>
        <v>43916</v>
      </c>
      <c r="H5" s="28">
        <f ca="1">B3-1</f>
        <v>43917</v>
      </c>
      <c r="I5" s="26"/>
      <c r="J5" s="26"/>
      <c r="K5" s="26"/>
      <c r="L5" s="43" t="s">
        <v>5191</v>
      </c>
      <c r="M5" s="43"/>
      <c r="N5" s="43"/>
      <c r="O5" s="43"/>
      <c r="P5" s="43"/>
      <c r="Q5" s="43"/>
      <c r="R5" s="43"/>
      <c r="U5" s="28"/>
      <c r="V5" s="24"/>
      <c r="W5" s="24"/>
      <c r="X5" s="24"/>
      <c r="Y5" s="25"/>
      <c r="Z5" s="25"/>
    </row>
    <row r="6" spans="1:26" s="1" customFormat="1" x14ac:dyDescent="0.2">
      <c r="A6" s="3" t="s">
        <v>0</v>
      </c>
      <c r="B6" s="8" t="s">
        <v>1</v>
      </c>
      <c r="C6" s="8" t="s">
        <v>2</v>
      </c>
      <c r="D6" s="8" t="s">
        <v>5182</v>
      </c>
      <c r="E6" s="8" t="s">
        <v>163</v>
      </c>
      <c r="F6" s="7" t="s">
        <v>5532</v>
      </c>
      <c r="G6" s="7" t="s">
        <v>159</v>
      </c>
      <c r="H6" s="7" t="s">
        <v>159</v>
      </c>
      <c r="I6" s="7" t="s">
        <v>160</v>
      </c>
      <c r="J6" s="7" t="s">
        <v>161</v>
      </c>
      <c r="K6" s="7" t="s">
        <v>5184</v>
      </c>
      <c r="L6" s="27">
        <f ca="1">$B$3+1</f>
        <v>43919</v>
      </c>
      <c r="M6" s="27">
        <f ca="1">L6+1</f>
        <v>43920</v>
      </c>
      <c r="N6" s="27">
        <f t="shared" ref="N6:R6" ca="1" si="0">M6+1</f>
        <v>43921</v>
      </c>
      <c r="O6" s="27">
        <f t="shared" ca="1" si="0"/>
        <v>43922</v>
      </c>
      <c r="P6" s="27">
        <f t="shared" ca="1" si="0"/>
        <v>43923</v>
      </c>
      <c r="Q6" s="27">
        <f t="shared" ca="1" si="0"/>
        <v>43924</v>
      </c>
      <c r="R6" s="27">
        <f t="shared" ca="1" si="0"/>
        <v>43925</v>
      </c>
      <c r="S6" s="9"/>
      <c r="T6" s="7" t="s">
        <v>5528</v>
      </c>
      <c r="U6" s="7" t="s">
        <v>5529</v>
      </c>
      <c r="V6" s="34" t="s">
        <v>5192</v>
      </c>
      <c r="W6" s="34" t="s">
        <v>5193</v>
      </c>
      <c r="X6" s="34" t="s">
        <v>5194</v>
      </c>
      <c r="Y6" s="34" t="s">
        <v>5521</v>
      </c>
      <c r="Z6" s="34" t="s">
        <v>5522</v>
      </c>
    </row>
    <row r="7" spans="1:26" x14ac:dyDescent="0.2">
      <c r="A7" s="2" t="s">
        <v>3</v>
      </c>
      <c r="B7" s="2" t="s">
        <v>4</v>
      </c>
      <c r="C7" s="2" t="s">
        <v>5</v>
      </c>
      <c r="D7" s="2" t="s">
        <v>5172</v>
      </c>
      <c r="E7" s="2" t="s">
        <v>4537</v>
      </c>
      <c r="F7" s="16">
        <v>119</v>
      </c>
      <c r="G7" s="16">
        <v>57</v>
      </c>
      <c r="H7" s="16">
        <f>SUMIF('Raw 03-24-2020'!$L:$L,$E7,'Raw 03-24-2020'!H:H)</f>
        <v>71</v>
      </c>
      <c r="I7" s="16">
        <f>SUMIF('Raw 03-24-2020'!$L:$L,$E7,'Raw 03-24-2020'!I:I)</f>
        <v>1</v>
      </c>
      <c r="J7" s="16">
        <f>SUMIF('Raw 03-24-2020'!$L:$L,$E7,'Raw 03-24-2020'!J:J)</f>
        <v>0</v>
      </c>
      <c r="K7" s="36">
        <f>IFERROR((H7-G7)/G7+1,0)</f>
        <v>1.2456140350877192</v>
      </c>
      <c r="L7" s="35">
        <f>$H7*$K7</f>
        <v>88.438596491228054</v>
      </c>
      <c r="M7" s="35">
        <f t="shared" ref="M7:R16" si="1">L7*$K7</f>
        <v>110.16035703293318</v>
      </c>
      <c r="N7" s="35">
        <f t="shared" si="1"/>
        <v>137.21728683049571</v>
      </c>
      <c r="O7" s="35">
        <f t="shared" si="1"/>
        <v>170.9197783327227</v>
      </c>
      <c r="P7" s="35">
        <f t="shared" si="1"/>
        <v>212.90007476532125</v>
      </c>
      <c r="Q7" s="35">
        <f t="shared" si="1"/>
        <v>265.19132119890889</v>
      </c>
      <c r="R7" s="35">
        <f t="shared" si="1"/>
        <v>330.32603166881631</v>
      </c>
      <c r="S7" s="17"/>
      <c r="T7" s="17">
        <f>F7/$F$67</f>
        <v>3.9377895433487756E-2</v>
      </c>
      <c r="U7" s="17">
        <f>H7/$H$67</f>
        <v>2.209772798008092E-2</v>
      </c>
      <c r="V7" s="35">
        <f>_xlfn.RANK.AVG(F7,$F$7:$F$66,1)</f>
        <v>50.5</v>
      </c>
      <c r="W7" s="35">
        <f>_xlfn.RANK.AVG(H7,$H$7:$H$66,1)</f>
        <v>51.5</v>
      </c>
      <c r="X7" s="35">
        <f>_xlfn.RANK.AVG(K7,$K$7:$K$66,1)</f>
        <v>39.5</v>
      </c>
      <c r="Y7" s="35">
        <f>V7+(W7*2)+(X7)</f>
        <v>193</v>
      </c>
      <c r="Z7" s="35">
        <f>_xlfn.RANK.AVG(Y7,$Y$7:$Y$66,0)</f>
        <v>7</v>
      </c>
    </row>
    <row r="8" spans="1:26" x14ac:dyDescent="0.2">
      <c r="A8" s="2" t="s">
        <v>3</v>
      </c>
      <c r="B8" s="2" t="s">
        <v>6</v>
      </c>
      <c r="C8" s="2" t="s">
        <v>7</v>
      </c>
      <c r="D8" s="2" t="s">
        <v>5172</v>
      </c>
      <c r="E8" s="2" t="s">
        <v>700</v>
      </c>
      <c r="F8" s="16">
        <v>119</v>
      </c>
      <c r="G8" s="16">
        <v>2</v>
      </c>
      <c r="H8" s="16">
        <f>SUMIF('Raw 03-24-2020'!$L:$L,$E8,'Raw 03-24-2020'!H:H)</f>
        <v>2</v>
      </c>
      <c r="I8" s="16">
        <f>SUMIF('Raw 03-24-2020'!$L:$L,$E8,'Raw 03-24-2020'!I:I)</f>
        <v>0</v>
      </c>
      <c r="J8" s="16">
        <f>SUMIF('Raw 03-24-2020'!$L:$L,$E8,'Raw 03-24-2020'!J:J)</f>
        <v>0</v>
      </c>
      <c r="K8" s="36">
        <f>IFERROR((H8-G8)/G8+1,0)</f>
        <v>1</v>
      </c>
      <c r="L8" s="35">
        <f>$H8*$K8</f>
        <v>2</v>
      </c>
      <c r="M8" s="35">
        <f t="shared" si="1"/>
        <v>2</v>
      </c>
      <c r="N8" s="35">
        <f t="shared" si="1"/>
        <v>2</v>
      </c>
      <c r="O8" s="35">
        <f t="shared" si="1"/>
        <v>2</v>
      </c>
      <c r="P8" s="35">
        <f t="shared" si="1"/>
        <v>2</v>
      </c>
      <c r="Q8" s="35">
        <f t="shared" si="1"/>
        <v>2</v>
      </c>
      <c r="R8" s="35">
        <f t="shared" si="1"/>
        <v>2</v>
      </c>
      <c r="S8" s="17"/>
      <c r="T8" s="17">
        <f>F8/$F$67</f>
        <v>3.9377895433487756E-2</v>
      </c>
      <c r="U8" s="17">
        <f>H8/$H$67</f>
        <v>6.2247121070650485E-4</v>
      </c>
      <c r="V8" s="35">
        <f>_xlfn.RANK.AVG(F8,$F$7:$F$66,1)</f>
        <v>50.5</v>
      </c>
      <c r="W8" s="35">
        <f>_xlfn.RANK.AVG(H8,$H$7:$H$66,1)</f>
        <v>21</v>
      </c>
      <c r="X8" s="35">
        <f t="shared" ref="X8:X66" si="2">_xlfn.RANK.AVG(K8,$K$7:$K$66,1)</f>
        <v>21</v>
      </c>
      <c r="Y8" s="35">
        <f t="shared" ref="Y8:Y66" si="3">V8+(W8*2)+(X8)</f>
        <v>113.5</v>
      </c>
      <c r="Z8" s="35">
        <f t="shared" ref="Z8:Z66" si="4">_xlfn.RANK.AVG(Y8,$Y$7:$Y$66,0)</f>
        <v>35</v>
      </c>
    </row>
    <row r="9" spans="1:26" x14ac:dyDescent="0.2">
      <c r="A9" s="2" t="s">
        <v>8</v>
      </c>
      <c r="B9" s="2" t="s">
        <v>22</v>
      </c>
      <c r="C9" s="2" t="s">
        <v>23</v>
      </c>
      <c r="D9" s="2" t="str">
        <f t="shared" ref="D9:D17" si="5">B9</f>
        <v>Marble Falls</v>
      </c>
      <c r="E9" s="2" t="s">
        <v>745</v>
      </c>
      <c r="F9" s="16">
        <v>0</v>
      </c>
      <c r="G9" s="16">
        <v>1</v>
      </c>
      <c r="H9" s="16">
        <f>SUMIF('Raw 03-24-2020'!$L:$L,$E9,'Raw 03-24-2020'!H:H)</f>
        <v>1</v>
      </c>
      <c r="I9" s="16">
        <f>SUMIF('Raw 03-24-2020'!$L:$L,$E9,'Raw 03-24-2020'!I:I)</f>
        <v>0</v>
      </c>
      <c r="J9" s="16">
        <f>SUMIF('Raw 03-24-2020'!$L:$L,$E9,'Raw 03-24-2020'!J:J)</f>
        <v>0</v>
      </c>
      <c r="K9" s="36">
        <f>IFERROR((H9-G9)/G9+1,0)</f>
        <v>1</v>
      </c>
      <c r="L9" s="35">
        <f>$H9*$K9</f>
        <v>1</v>
      </c>
      <c r="M9" s="35">
        <f t="shared" si="1"/>
        <v>1</v>
      </c>
      <c r="N9" s="35">
        <f t="shared" si="1"/>
        <v>1</v>
      </c>
      <c r="O9" s="35">
        <f t="shared" si="1"/>
        <v>1</v>
      </c>
      <c r="P9" s="35">
        <f t="shared" si="1"/>
        <v>1</v>
      </c>
      <c r="Q9" s="35">
        <f t="shared" si="1"/>
        <v>1</v>
      </c>
      <c r="R9" s="35">
        <f t="shared" si="1"/>
        <v>1</v>
      </c>
      <c r="S9" s="17"/>
      <c r="T9" s="17">
        <f>F9/$F$67</f>
        <v>0</v>
      </c>
      <c r="U9" s="17">
        <f>H9/$H$67</f>
        <v>3.1123560535325243E-4</v>
      </c>
      <c r="V9" s="35">
        <f>_xlfn.RANK.AVG(F9,$F$7:$F$66,1)</f>
        <v>6.5</v>
      </c>
      <c r="W9" s="35">
        <f>_xlfn.RANK.AVG(H9,$H$7:$H$66,1)</f>
        <v>16.5</v>
      </c>
      <c r="X9" s="35">
        <f t="shared" si="2"/>
        <v>21</v>
      </c>
      <c r="Y9" s="35">
        <f t="shared" si="3"/>
        <v>60.5</v>
      </c>
      <c r="Z9" s="35">
        <f t="shared" si="4"/>
        <v>48.5</v>
      </c>
    </row>
    <row r="10" spans="1:26" x14ac:dyDescent="0.2">
      <c r="A10" s="2" t="s">
        <v>8</v>
      </c>
      <c r="B10" s="2" t="s">
        <v>24</v>
      </c>
      <c r="C10" s="2" t="s">
        <v>25</v>
      </c>
      <c r="D10" s="2" t="str">
        <f t="shared" si="5"/>
        <v>Alice</v>
      </c>
      <c r="E10" s="2" t="s">
        <v>2448</v>
      </c>
      <c r="F10" s="16">
        <v>0</v>
      </c>
      <c r="G10" s="16">
        <v>0</v>
      </c>
      <c r="H10" s="16">
        <f>SUMIF('Raw 03-24-2020'!$L:$L,$E10,'Raw 03-24-2020'!H:H)</f>
        <v>0</v>
      </c>
      <c r="I10" s="16">
        <f>SUMIF('Raw 03-24-2020'!$L:$L,$E10,'Raw 03-24-2020'!I:I)</f>
        <v>0</v>
      </c>
      <c r="J10" s="16">
        <f>SUMIF('Raw 03-24-2020'!$L:$L,$E10,'Raw 03-24-2020'!J:J)</f>
        <v>0</v>
      </c>
      <c r="K10" s="36">
        <f>IFERROR((H10-G10)/G10+1,0)</f>
        <v>0</v>
      </c>
      <c r="L10" s="35">
        <f>$H10*$K10</f>
        <v>0</v>
      </c>
      <c r="M10" s="35">
        <f t="shared" si="1"/>
        <v>0</v>
      </c>
      <c r="N10" s="35">
        <f t="shared" si="1"/>
        <v>0</v>
      </c>
      <c r="O10" s="35">
        <f t="shared" si="1"/>
        <v>0</v>
      </c>
      <c r="P10" s="35">
        <f t="shared" si="1"/>
        <v>0</v>
      </c>
      <c r="Q10" s="35">
        <f t="shared" si="1"/>
        <v>0</v>
      </c>
      <c r="R10" s="35">
        <f t="shared" si="1"/>
        <v>0</v>
      </c>
      <c r="S10" s="17"/>
      <c r="T10" s="17">
        <f>F10/$F$67</f>
        <v>0</v>
      </c>
      <c r="U10" s="17">
        <f>H10/$H$67</f>
        <v>0</v>
      </c>
      <c r="V10" s="35">
        <f>_xlfn.RANK.AVG(F10,$F$7:$F$66,1)</f>
        <v>6.5</v>
      </c>
      <c r="W10" s="35">
        <f>_xlfn.RANK.AVG(H10,$H$7:$H$66,1)</f>
        <v>7</v>
      </c>
      <c r="X10" s="35">
        <f t="shared" si="2"/>
        <v>7.5</v>
      </c>
      <c r="Y10" s="35">
        <f t="shared" si="3"/>
        <v>28</v>
      </c>
      <c r="Z10" s="35">
        <f t="shared" si="4"/>
        <v>59</v>
      </c>
    </row>
    <row r="11" spans="1:26" x14ac:dyDescent="0.2">
      <c r="A11" s="2" t="s">
        <v>8</v>
      </c>
      <c r="B11" s="2" t="s">
        <v>16</v>
      </c>
      <c r="C11" s="2" t="s">
        <v>17</v>
      </c>
      <c r="D11" s="2" t="str">
        <f t="shared" si="5"/>
        <v>Houston - South</v>
      </c>
      <c r="E11" s="2" t="s">
        <v>1730</v>
      </c>
      <c r="F11" s="16">
        <v>36</v>
      </c>
      <c r="G11" s="16">
        <v>29</v>
      </c>
      <c r="H11" s="16">
        <f>SUMIF('Raw 03-24-2020'!$L:$L,$E11,'Raw 03-24-2020'!H:H)</f>
        <v>46</v>
      </c>
      <c r="I11" s="16">
        <f>SUMIF('Raw 03-24-2020'!$L:$L,$E11,'Raw 03-24-2020'!I:I)</f>
        <v>0</v>
      </c>
      <c r="J11" s="16">
        <f>SUMIF('Raw 03-24-2020'!$L:$L,$E11,'Raw 03-24-2020'!J:J)</f>
        <v>0</v>
      </c>
      <c r="K11" s="36">
        <f>IFERROR((H11-G11)/G11+1,0)</f>
        <v>1.5862068965517242</v>
      </c>
      <c r="L11" s="35">
        <f>$H11*$K11</f>
        <v>72.965517241379317</v>
      </c>
      <c r="M11" s="35">
        <f t="shared" si="1"/>
        <v>115.73840665873961</v>
      </c>
      <c r="N11" s="35">
        <f t="shared" si="1"/>
        <v>183.58505883800075</v>
      </c>
      <c r="O11" s="35">
        <f t="shared" si="1"/>
        <v>291.20388643269087</v>
      </c>
      <c r="P11" s="35">
        <f t="shared" si="1"/>
        <v>461.90961296219933</v>
      </c>
      <c r="Q11" s="35">
        <f t="shared" si="1"/>
        <v>732.68421366417829</v>
      </c>
      <c r="R11" s="35">
        <f t="shared" si="1"/>
        <v>1162.1887527086967</v>
      </c>
      <c r="S11" s="17"/>
      <c r="T11" s="17">
        <f>F11/$F$67</f>
        <v>1.1912640635340834E-2</v>
      </c>
      <c r="U11" s="17">
        <f>H11/$H$67</f>
        <v>1.4316837846249611E-2</v>
      </c>
      <c r="V11" s="35">
        <f>_xlfn.RANK.AVG(F11,$F$7:$F$66,1)</f>
        <v>25</v>
      </c>
      <c r="W11" s="35">
        <f>_xlfn.RANK.AVG(H11,$H$7:$H$66,1)</f>
        <v>46</v>
      </c>
      <c r="X11" s="35">
        <f t="shared" si="2"/>
        <v>52</v>
      </c>
      <c r="Y11" s="35">
        <f t="shared" si="3"/>
        <v>169</v>
      </c>
      <c r="Z11" s="35">
        <f t="shared" si="4"/>
        <v>12.5</v>
      </c>
    </row>
    <row r="12" spans="1:26" x14ac:dyDescent="0.2">
      <c r="A12" s="2" t="s">
        <v>8</v>
      </c>
      <c r="B12" s="2" t="s">
        <v>20</v>
      </c>
      <c r="C12" s="2" t="s">
        <v>21</v>
      </c>
      <c r="D12" s="2" t="str">
        <f t="shared" si="5"/>
        <v>San Antonio</v>
      </c>
      <c r="E12" s="2" t="s">
        <v>547</v>
      </c>
      <c r="F12" s="16">
        <v>41</v>
      </c>
      <c r="G12" s="16">
        <v>57</v>
      </c>
      <c r="H12" s="16">
        <f>SUMIF('Raw 03-24-2020'!$L:$L,$E12,'Raw 03-24-2020'!H:H)</f>
        <v>69</v>
      </c>
      <c r="I12" s="16">
        <f>SUMIF('Raw 03-24-2020'!$L:$L,$E12,'Raw 03-24-2020'!I:I)</f>
        <v>1</v>
      </c>
      <c r="J12" s="16">
        <f>SUMIF('Raw 03-24-2020'!$L:$L,$E12,'Raw 03-24-2020'!J:J)</f>
        <v>0</v>
      </c>
      <c r="K12" s="36">
        <f>IFERROR((H12-G12)/G12+1,0)</f>
        <v>1.2105263157894737</v>
      </c>
      <c r="L12" s="35">
        <f>$H12*$K12</f>
        <v>83.526315789473685</v>
      </c>
      <c r="M12" s="35">
        <f t="shared" si="1"/>
        <v>101.11080332409972</v>
      </c>
      <c r="N12" s="35">
        <f t="shared" si="1"/>
        <v>122.3972882344365</v>
      </c>
      <c r="O12" s="35">
        <f t="shared" si="1"/>
        <v>148.1651383890547</v>
      </c>
      <c r="P12" s="35">
        <f t="shared" si="1"/>
        <v>179.3577991025399</v>
      </c>
      <c r="Q12" s="35">
        <f t="shared" si="1"/>
        <v>217.11733575570619</v>
      </c>
      <c r="R12" s="35">
        <f t="shared" si="1"/>
        <v>262.82624854638118</v>
      </c>
      <c r="S12" s="17"/>
      <c r="T12" s="17">
        <f>F12/$F$67</f>
        <v>1.3567174056915949E-2</v>
      </c>
      <c r="U12" s="17">
        <f>H12/$H$67</f>
        <v>2.1475256769374416E-2</v>
      </c>
      <c r="V12" s="35">
        <f>_xlfn.RANK.AVG(F12,$F$7:$F$66,1)</f>
        <v>30</v>
      </c>
      <c r="W12" s="35">
        <f>_xlfn.RANK.AVG(H12,$H$7:$H$66,1)</f>
        <v>50</v>
      </c>
      <c r="X12" s="35">
        <f t="shared" si="2"/>
        <v>38</v>
      </c>
      <c r="Y12" s="35">
        <f t="shared" si="3"/>
        <v>168</v>
      </c>
      <c r="Z12" s="35">
        <f t="shared" si="4"/>
        <v>14</v>
      </c>
    </row>
    <row r="13" spans="1:26" x14ac:dyDescent="0.2">
      <c r="A13" s="2" t="s">
        <v>8</v>
      </c>
      <c r="B13" s="2" t="s">
        <v>18</v>
      </c>
      <c r="C13" s="2" t="s">
        <v>19</v>
      </c>
      <c r="D13" s="2" t="str">
        <f t="shared" si="5"/>
        <v>Laredo</v>
      </c>
      <c r="E13" s="2" t="s">
        <v>4934</v>
      </c>
      <c r="F13" s="16">
        <v>51</v>
      </c>
      <c r="G13" s="16">
        <v>4</v>
      </c>
      <c r="H13" s="16">
        <f>SUMIF('Raw 03-24-2020'!$L:$L,$E13,'Raw 03-24-2020'!H:H)</f>
        <v>4</v>
      </c>
      <c r="I13" s="16">
        <f>SUMIF('Raw 03-24-2020'!$L:$L,$E13,'Raw 03-24-2020'!I:I)</f>
        <v>0</v>
      </c>
      <c r="J13" s="16">
        <f>SUMIF('Raw 03-24-2020'!$L:$L,$E13,'Raw 03-24-2020'!J:J)</f>
        <v>0</v>
      </c>
      <c r="K13" s="36">
        <f>IFERROR((H13-G13)/G13+1,0)</f>
        <v>1</v>
      </c>
      <c r="L13" s="35">
        <f>$H13*$K13</f>
        <v>4</v>
      </c>
      <c r="M13" s="35">
        <f t="shared" si="1"/>
        <v>4</v>
      </c>
      <c r="N13" s="35">
        <f t="shared" si="1"/>
        <v>4</v>
      </c>
      <c r="O13" s="35">
        <f t="shared" si="1"/>
        <v>4</v>
      </c>
      <c r="P13" s="35">
        <f t="shared" si="1"/>
        <v>4</v>
      </c>
      <c r="Q13" s="35">
        <f t="shared" si="1"/>
        <v>4</v>
      </c>
      <c r="R13" s="35">
        <f t="shared" si="1"/>
        <v>4</v>
      </c>
      <c r="S13" s="17"/>
      <c r="T13" s="17">
        <f>F13/$F$67</f>
        <v>1.6876240900066182E-2</v>
      </c>
      <c r="U13" s="17">
        <f>H13/$H$67</f>
        <v>1.2449424214130097E-3</v>
      </c>
      <c r="V13" s="35">
        <f>_xlfn.RANK.AVG(F13,$F$7:$F$66,1)</f>
        <v>34.5</v>
      </c>
      <c r="W13" s="35">
        <f>_xlfn.RANK.AVG(H13,$H$7:$H$66,1)</f>
        <v>25</v>
      </c>
      <c r="X13" s="35">
        <f t="shared" si="2"/>
        <v>21</v>
      </c>
      <c r="Y13" s="35">
        <f t="shared" si="3"/>
        <v>105.5</v>
      </c>
      <c r="Z13" s="35">
        <f t="shared" si="4"/>
        <v>38</v>
      </c>
    </row>
    <row r="14" spans="1:26" x14ac:dyDescent="0.2">
      <c r="A14" s="2" t="s">
        <v>8</v>
      </c>
      <c r="B14" s="2" t="s">
        <v>14</v>
      </c>
      <c r="C14" s="2" t="s">
        <v>15</v>
      </c>
      <c r="D14" s="2" t="str">
        <f t="shared" si="5"/>
        <v>Houston - North</v>
      </c>
      <c r="E14" s="2" t="s">
        <v>2121</v>
      </c>
      <c r="F14" s="16">
        <v>68</v>
      </c>
      <c r="G14" s="16">
        <v>78</v>
      </c>
      <c r="H14" s="16">
        <f>SUMIF('Raw 03-24-2020'!$L:$L,$E14,'Raw 03-24-2020'!H:H)</f>
        <v>134</v>
      </c>
      <c r="I14" s="16">
        <f>SUMIF('Raw 03-24-2020'!$L:$L,$E14,'Raw 03-24-2020'!I:I)</f>
        <v>1</v>
      </c>
      <c r="J14" s="16">
        <f>SUMIF('Raw 03-24-2020'!$L:$L,$E14,'Raw 03-24-2020'!J:J)</f>
        <v>0</v>
      </c>
      <c r="K14" s="36">
        <f>IFERROR((H14-G14)/G14+1,0)</f>
        <v>1.7179487179487181</v>
      </c>
      <c r="L14" s="35">
        <f>$H14*$K14</f>
        <v>230.20512820512823</v>
      </c>
      <c r="M14" s="35">
        <f t="shared" si="1"/>
        <v>395.4806048652203</v>
      </c>
      <c r="N14" s="35">
        <f t="shared" si="1"/>
        <v>679.41539810178881</v>
      </c>
      <c r="O14" s="35">
        <f t="shared" si="1"/>
        <v>1167.200812123586</v>
      </c>
      <c r="P14" s="35">
        <f t="shared" si="1"/>
        <v>2005.1911387764171</v>
      </c>
      <c r="Q14" s="35">
        <f t="shared" si="1"/>
        <v>3444.8155461030756</v>
      </c>
      <c r="R14" s="35">
        <f t="shared" si="1"/>
        <v>5918.0164509975921</v>
      </c>
      <c r="S14" s="17"/>
      <c r="T14" s="17">
        <f>F14/$F$67</f>
        <v>2.2501654533421574E-2</v>
      </c>
      <c r="U14" s="17">
        <f>H14/$H$67</f>
        <v>4.1705571117335825E-2</v>
      </c>
      <c r="V14" s="35">
        <f>_xlfn.RANK.AVG(F14,$F$7:$F$66,1)</f>
        <v>41</v>
      </c>
      <c r="W14" s="35">
        <f>_xlfn.RANK.AVG(H14,$H$7:$H$66,1)</f>
        <v>55</v>
      </c>
      <c r="X14" s="35">
        <f t="shared" si="2"/>
        <v>53</v>
      </c>
      <c r="Y14" s="35">
        <f t="shared" si="3"/>
        <v>204</v>
      </c>
      <c r="Z14" s="35">
        <f t="shared" si="4"/>
        <v>5</v>
      </c>
    </row>
    <row r="15" spans="1:26" x14ac:dyDescent="0.2">
      <c r="A15" s="2" t="s">
        <v>8</v>
      </c>
      <c r="B15" s="2" t="s">
        <v>9</v>
      </c>
      <c r="C15" s="2" t="s">
        <v>10</v>
      </c>
      <c r="D15" s="2" t="str">
        <f t="shared" si="5"/>
        <v>Austin</v>
      </c>
      <c r="E15" s="2" t="s">
        <v>5027</v>
      </c>
      <c r="F15" s="16">
        <v>102</v>
      </c>
      <c r="G15" s="16">
        <v>14</v>
      </c>
      <c r="H15" s="16">
        <f>SUMIF('Raw 03-24-2020'!$L:$L,$E15,'Raw 03-24-2020'!H:H)</f>
        <v>14</v>
      </c>
      <c r="I15" s="16">
        <f>SUMIF('Raw 03-24-2020'!$L:$L,$E15,'Raw 03-24-2020'!I:I)</f>
        <v>0</v>
      </c>
      <c r="J15" s="16">
        <f>SUMIF('Raw 03-24-2020'!$L:$L,$E15,'Raw 03-24-2020'!J:J)</f>
        <v>0</v>
      </c>
      <c r="K15" s="36">
        <f>IFERROR((H15-G15)/G15+1,0)</f>
        <v>1</v>
      </c>
      <c r="L15" s="35">
        <f>$H15*$K15</f>
        <v>14</v>
      </c>
      <c r="M15" s="35">
        <f t="shared" si="1"/>
        <v>14</v>
      </c>
      <c r="N15" s="35">
        <f t="shared" si="1"/>
        <v>14</v>
      </c>
      <c r="O15" s="35">
        <f t="shared" si="1"/>
        <v>14</v>
      </c>
      <c r="P15" s="35">
        <f t="shared" si="1"/>
        <v>14</v>
      </c>
      <c r="Q15" s="35">
        <f t="shared" si="1"/>
        <v>14</v>
      </c>
      <c r="R15" s="35">
        <f t="shared" si="1"/>
        <v>14</v>
      </c>
      <c r="S15" s="17"/>
      <c r="T15" s="17">
        <f>F15/$F$67</f>
        <v>3.3752481800132364E-2</v>
      </c>
      <c r="U15" s="17">
        <f>H15/$H$67</f>
        <v>4.3572984749455342E-3</v>
      </c>
      <c r="V15" s="35">
        <f>_xlfn.RANK.AVG(F15,$F$7:$F$66,1)</f>
        <v>48</v>
      </c>
      <c r="W15" s="35">
        <f>_xlfn.RANK.AVG(H15,$H$7:$H$66,1)</f>
        <v>36</v>
      </c>
      <c r="X15" s="35">
        <f t="shared" si="2"/>
        <v>21</v>
      </c>
      <c r="Y15" s="35">
        <f t="shared" si="3"/>
        <v>141</v>
      </c>
      <c r="Z15" s="35">
        <f t="shared" si="4"/>
        <v>27</v>
      </c>
    </row>
    <row r="16" spans="1:26" x14ac:dyDescent="0.2">
      <c r="A16" s="2" t="s">
        <v>8</v>
      </c>
      <c r="B16" s="2" t="s">
        <v>13</v>
      </c>
      <c r="C16" s="2" t="s">
        <v>3466</v>
      </c>
      <c r="D16" s="2" t="str">
        <f t="shared" si="5"/>
        <v>Corpus Christi</v>
      </c>
      <c r="E16" s="2" t="s">
        <v>3467</v>
      </c>
      <c r="F16" s="16">
        <v>120</v>
      </c>
      <c r="G16" s="16">
        <v>1</v>
      </c>
      <c r="H16" s="16">
        <f>SUMIF('Raw 03-24-2020'!$L:$L,$E16,'Raw 03-24-2020'!H:H)</f>
        <v>6</v>
      </c>
      <c r="I16" s="16">
        <f>SUMIF('Raw 03-24-2020'!$L:$L,$E16,'Raw 03-24-2020'!I:I)</f>
        <v>0</v>
      </c>
      <c r="J16" s="16">
        <f>SUMIF('Raw 03-24-2020'!$L:$L,$E16,'Raw 03-24-2020'!J:J)</f>
        <v>0</v>
      </c>
      <c r="K16" s="36">
        <f>IFERROR((H16-G16)/G16+1,0)</f>
        <v>6</v>
      </c>
      <c r="L16" s="35">
        <f>$H16*$K16</f>
        <v>36</v>
      </c>
      <c r="M16" s="35">
        <f t="shared" si="1"/>
        <v>216</v>
      </c>
      <c r="N16" s="35">
        <f t="shared" si="1"/>
        <v>1296</v>
      </c>
      <c r="O16" s="35">
        <f t="shared" si="1"/>
        <v>7776</v>
      </c>
      <c r="P16" s="35">
        <f t="shared" si="1"/>
        <v>46656</v>
      </c>
      <c r="Q16" s="35">
        <f t="shared" si="1"/>
        <v>279936</v>
      </c>
      <c r="R16" s="35">
        <f t="shared" si="1"/>
        <v>1679616</v>
      </c>
      <c r="S16" s="17"/>
      <c r="T16" s="17">
        <f>F16/$F$67</f>
        <v>3.9708802117802783E-2</v>
      </c>
      <c r="U16" s="17">
        <f>H16/$H$67</f>
        <v>1.8674136321195146E-3</v>
      </c>
      <c r="V16" s="35">
        <f>_xlfn.RANK.AVG(F16,$F$7:$F$66,1)</f>
        <v>52</v>
      </c>
      <c r="W16" s="35">
        <f>_xlfn.RANK.AVG(H16,$H$7:$H$66,1)</f>
        <v>28.5</v>
      </c>
      <c r="X16" s="35">
        <f t="shared" si="2"/>
        <v>60</v>
      </c>
      <c r="Y16" s="35">
        <f t="shared" si="3"/>
        <v>169</v>
      </c>
      <c r="Z16" s="35">
        <f t="shared" si="4"/>
        <v>12.5</v>
      </c>
    </row>
    <row r="17" spans="1:26" x14ac:dyDescent="0.2">
      <c r="A17" s="2" t="s">
        <v>8</v>
      </c>
      <c r="B17" s="2" t="s">
        <v>11</v>
      </c>
      <c r="C17" s="2" t="s">
        <v>12</v>
      </c>
      <c r="D17" s="2" t="str">
        <f t="shared" si="5"/>
        <v>Beaumont</v>
      </c>
      <c r="E17" s="2" t="s">
        <v>2425</v>
      </c>
      <c r="F17" s="16">
        <v>132</v>
      </c>
      <c r="G17" s="16">
        <v>6</v>
      </c>
      <c r="H17" s="16">
        <f>SUMIF('Raw 03-24-2020'!$L:$L,$E17,'Raw 03-24-2020'!H:H)</f>
        <v>6</v>
      </c>
      <c r="I17" s="16">
        <f>SUMIF('Raw 03-24-2020'!$L:$L,$E17,'Raw 03-24-2020'!I:I)</f>
        <v>0</v>
      </c>
      <c r="J17" s="16">
        <f>SUMIF('Raw 03-24-2020'!$L:$L,$E17,'Raw 03-24-2020'!J:J)</f>
        <v>0</v>
      </c>
      <c r="K17" s="36">
        <f>IFERROR((H17-G17)/G17+1,0)</f>
        <v>1</v>
      </c>
      <c r="L17" s="35">
        <f>$H17*$K17</f>
        <v>6</v>
      </c>
      <c r="M17" s="35">
        <f t="shared" ref="M17:R26" si="6">L17*$K17</f>
        <v>6</v>
      </c>
      <c r="N17" s="35">
        <f t="shared" si="6"/>
        <v>6</v>
      </c>
      <c r="O17" s="35">
        <f t="shared" si="6"/>
        <v>6</v>
      </c>
      <c r="P17" s="35">
        <f t="shared" si="6"/>
        <v>6</v>
      </c>
      <c r="Q17" s="35">
        <f t="shared" si="6"/>
        <v>6</v>
      </c>
      <c r="R17" s="35">
        <f t="shared" si="6"/>
        <v>6</v>
      </c>
      <c r="S17" s="17"/>
      <c r="T17" s="17">
        <f>F17/$F$67</f>
        <v>4.367968232958306E-2</v>
      </c>
      <c r="U17" s="17">
        <f>H17/$H$67</f>
        <v>1.8674136321195146E-3</v>
      </c>
      <c r="V17" s="35">
        <f>_xlfn.RANK.AVG(F17,$F$7:$F$66,1)</f>
        <v>56</v>
      </c>
      <c r="W17" s="35">
        <f>_xlfn.RANK.AVG(H17,$H$7:$H$66,1)</f>
        <v>28.5</v>
      </c>
      <c r="X17" s="35">
        <f t="shared" si="2"/>
        <v>21</v>
      </c>
      <c r="Y17" s="35">
        <f t="shared" si="3"/>
        <v>134</v>
      </c>
      <c r="Z17" s="35">
        <f t="shared" si="4"/>
        <v>30</v>
      </c>
    </row>
    <row r="18" spans="1:26" x14ac:dyDescent="0.2">
      <c r="A18" s="2" t="s">
        <v>26</v>
      </c>
      <c r="B18" s="2" t="s">
        <v>29</v>
      </c>
      <c r="C18" s="2" t="s">
        <v>30</v>
      </c>
      <c r="D18" s="2" t="s">
        <v>5177</v>
      </c>
      <c r="E18" s="2" t="s">
        <v>3440</v>
      </c>
      <c r="F18" s="16">
        <v>6</v>
      </c>
      <c r="G18" s="16">
        <v>82</v>
      </c>
      <c r="H18" s="16">
        <f>SUMIF('Raw 03-24-2020'!$L:$L,$E18,'Raw 03-24-2020'!H:H)</f>
        <v>129</v>
      </c>
      <c r="I18" s="16">
        <f>SUMIF('Raw 03-24-2020'!$L:$L,$E18,'Raw 03-24-2020'!I:I)</f>
        <v>0</v>
      </c>
      <c r="J18" s="16">
        <f>SUMIF('Raw 03-24-2020'!$L:$L,$E18,'Raw 03-24-2020'!J:J)</f>
        <v>0</v>
      </c>
      <c r="K18" s="36">
        <f>IFERROR((H18-G18)/G18+1,0)</f>
        <v>1.5731707317073171</v>
      </c>
      <c r="L18" s="35">
        <f>$H18*$K18</f>
        <v>202.9390243902439</v>
      </c>
      <c r="M18" s="35">
        <f t="shared" si="6"/>
        <v>319.25773349196908</v>
      </c>
      <c r="N18" s="35">
        <f t="shared" si="6"/>
        <v>502.24692220078066</v>
      </c>
      <c r="O18" s="35">
        <f t="shared" si="6"/>
        <v>790.12015809635011</v>
      </c>
      <c r="P18" s="35">
        <f t="shared" si="6"/>
        <v>1242.9939072491361</v>
      </c>
      <c r="Q18" s="35">
        <f t="shared" si="6"/>
        <v>1955.4416345748605</v>
      </c>
      <c r="R18" s="35">
        <f t="shared" si="6"/>
        <v>3076.2435470750856</v>
      </c>
      <c r="S18" s="17"/>
      <c r="T18" s="17">
        <f>F18/$F$67</f>
        <v>1.9854401058901389E-3</v>
      </c>
      <c r="U18" s="17">
        <f>H18/$H$67</f>
        <v>4.0149393090569564E-2</v>
      </c>
      <c r="V18" s="35">
        <f>_xlfn.RANK.AVG(F18,$F$7:$F$66,1)</f>
        <v>14</v>
      </c>
      <c r="W18" s="35">
        <f>_xlfn.RANK.AVG(H18,$H$7:$H$66,1)</f>
        <v>54</v>
      </c>
      <c r="X18" s="35">
        <f t="shared" si="2"/>
        <v>51</v>
      </c>
      <c r="Y18" s="35">
        <f t="shared" si="3"/>
        <v>173</v>
      </c>
      <c r="Z18" s="35">
        <f t="shared" si="4"/>
        <v>11</v>
      </c>
    </row>
    <row r="19" spans="1:26" x14ac:dyDescent="0.2">
      <c r="A19" s="2" t="s">
        <v>26</v>
      </c>
      <c r="B19" s="2" t="s">
        <v>35</v>
      </c>
      <c r="C19" s="2" t="s">
        <v>36</v>
      </c>
      <c r="D19" s="2" t="s">
        <v>5176</v>
      </c>
      <c r="E19" s="2" t="s">
        <v>5152</v>
      </c>
      <c r="F19" s="16">
        <v>8</v>
      </c>
      <c r="G19" s="16">
        <v>0</v>
      </c>
      <c r="H19" s="16">
        <f>SUMIF('Raw 03-24-2020'!$L:$L,$E19,'Raw 03-24-2020'!H:H)</f>
        <v>0</v>
      </c>
      <c r="I19" s="16">
        <f>SUMIF('Raw 03-24-2020'!$L:$L,$E19,'Raw 03-24-2020'!I:I)</f>
        <v>0</v>
      </c>
      <c r="J19" s="16">
        <f>SUMIF('Raw 03-24-2020'!$L:$L,$E19,'Raw 03-24-2020'!J:J)</f>
        <v>0</v>
      </c>
      <c r="K19" s="36">
        <f>IFERROR((H19-G19)/G19+1,0)</f>
        <v>0</v>
      </c>
      <c r="L19" s="35">
        <f>$H19*$K19</f>
        <v>0</v>
      </c>
      <c r="M19" s="35">
        <f t="shared" si="6"/>
        <v>0</v>
      </c>
      <c r="N19" s="35">
        <f t="shared" si="6"/>
        <v>0</v>
      </c>
      <c r="O19" s="35">
        <f t="shared" si="6"/>
        <v>0</v>
      </c>
      <c r="P19" s="35">
        <f t="shared" si="6"/>
        <v>0</v>
      </c>
      <c r="Q19" s="35">
        <f t="shared" si="6"/>
        <v>0</v>
      </c>
      <c r="R19" s="35">
        <f t="shared" si="6"/>
        <v>0</v>
      </c>
      <c r="S19" s="17"/>
      <c r="T19" s="17">
        <f>F19/$F$67</f>
        <v>2.6472534745201853E-3</v>
      </c>
      <c r="U19" s="17">
        <f>H19/$H$67</f>
        <v>0</v>
      </c>
      <c r="V19" s="35">
        <f>_xlfn.RANK.AVG(F19,$F$7:$F$66,1)</f>
        <v>15</v>
      </c>
      <c r="W19" s="35">
        <f>_xlfn.RANK.AVG(H19,$H$7:$H$66,1)</f>
        <v>7</v>
      </c>
      <c r="X19" s="35">
        <f t="shared" si="2"/>
        <v>7.5</v>
      </c>
      <c r="Y19" s="35">
        <f t="shared" si="3"/>
        <v>36.5</v>
      </c>
      <c r="Z19" s="35">
        <f t="shared" si="4"/>
        <v>57</v>
      </c>
    </row>
    <row r="20" spans="1:26" x14ac:dyDescent="0.2">
      <c r="A20" s="2" t="s">
        <v>26</v>
      </c>
      <c r="B20" s="2" t="s">
        <v>37</v>
      </c>
      <c r="C20" s="2" t="s">
        <v>38</v>
      </c>
      <c r="D20" s="2" t="s">
        <v>488</v>
      </c>
      <c r="E20" s="2" t="s">
        <v>5153</v>
      </c>
      <c r="F20" s="16">
        <v>30</v>
      </c>
      <c r="G20" s="16">
        <v>0</v>
      </c>
      <c r="H20" s="16">
        <f>SUMIF('Raw 03-24-2020'!$L:$L,$E20,'Raw 03-24-2020'!H:H)</f>
        <v>0</v>
      </c>
      <c r="I20" s="16">
        <f>SUMIF('Raw 03-24-2020'!$L:$L,$E20,'Raw 03-24-2020'!I:I)</f>
        <v>0</v>
      </c>
      <c r="J20" s="16">
        <f>SUMIF('Raw 03-24-2020'!$L:$L,$E20,'Raw 03-24-2020'!J:J)</f>
        <v>0</v>
      </c>
      <c r="K20" s="36">
        <f>IFERROR((H20-G20)/G20+1,0)</f>
        <v>0</v>
      </c>
      <c r="L20" s="35">
        <f>$H20*$K20</f>
        <v>0</v>
      </c>
      <c r="M20" s="35">
        <f t="shared" si="6"/>
        <v>0</v>
      </c>
      <c r="N20" s="35">
        <f t="shared" si="6"/>
        <v>0</v>
      </c>
      <c r="O20" s="35">
        <f t="shared" si="6"/>
        <v>0</v>
      </c>
      <c r="P20" s="35">
        <f t="shared" si="6"/>
        <v>0</v>
      </c>
      <c r="Q20" s="35">
        <f t="shared" si="6"/>
        <v>0</v>
      </c>
      <c r="R20" s="35">
        <f t="shared" si="6"/>
        <v>0</v>
      </c>
      <c r="S20" s="17"/>
      <c r="T20" s="17">
        <f>F20/$F$67</f>
        <v>9.9272005294506957E-3</v>
      </c>
      <c r="U20" s="17">
        <f>H20/$H$67</f>
        <v>0</v>
      </c>
      <c r="V20" s="35">
        <f>_xlfn.RANK.AVG(F20,$F$7:$F$66,1)</f>
        <v>24</v>
      </c>
      <c r="W20" s="35">
        <f>_xlfn.RANK.AVG(H20,$H$7:$H$66,1)</f>
        <v>7</v>
      </c>
      <c r="X20" s="35">
        <f t="shared" si="2"/>
        <v>7.5</v>
      </c>
      <c r="Y20" s="35">
        <f t="shared" si="3"/>
        <v>45.5</v>
      </c>
      <c r="Z20" s="35">
        <f t="shared" si="4"/>
        <v>54</v>
      </c>
    </row>
    <row r="21" spans="1:26" x14ac:dyDescent="0.2">
      <c r="A21" s="2" t="s">
        <v>26</v>
      </c>
      <c r="B21" s="2" t="s">
        <v>27</v>
      </c>
      <c r="C21" s="2" t="s">
        <v>28</v>
      </c>
      <c r="D21" s="2" t="s">
        <v>5178</v>
      </c>
      <c r="E21" s="2" t="s">
        <v>5080</v>
      </c>
      <c r="F21" s="16">
        <v>123</v>
      </c>
      <c r="G21" s="16">
        <v>42</v>
      </c>
      <c r="H21" s="16">
        <f>SUMIF('Raw 03-24-2020'!$L:$L,$E21,'Raw 03-24-2020'!H:H)</f>
        <v>73</v>
      </c>
      <c r="I21" s="16">
        <f>SUMIF('Raw 03-24-2020'!$L:$L,$E21,'Raw 03-24-2020'!I:I)</f>
        <v>0</v>
      </c>
      <c r="J21" s="16">
        <f>SUMIF('Raw 03-24-2020'!$L:$L,$E21,'Raw 03-24-2020'!J:J)</f>
        <v>0</v>
      </c>
      <c r="K21" s="36">
        <f>IFERROR((H21-G21)/G21+1,0)</f>
        <v>1.7380952380952381</v>
      </c>
      <c r="L21" s="35">
        <f>$H21*$K21</f>
        <v>126.88095238095238</v>
      </c>
      <c r="M21" s="35">
        <f t="shared" si="6"/>
        <v>220.53117913832199</v>
      </c>
      <c r="N21" s="35">
        <f t="shared" si="6"/>
        <v>383.30419231184538</v>
      </c>
      <c r="O21" s="35">
        <f t="shared" si="6"/>
        <v>666.21919139915985</v>
      </c>
      <c r="P21" s="35">
        <f t="shared" si="6"/>
        <v>1157.9524040985398</v>
      </c>
      <c r="Q21" s="35">
        <f t="shared" si="6"/>
        <v>2012.6315595046049</v>
      </c>
      <c r="R21" s="35">
        <f t="shared" si="6"/>
        <v>3498.1453296151467</v>
      </c>
      <c r="S21" s="17"/>
      <c r="T21" s="17">
        <f>F21/$F$67</f>
        <v>4.070152217074785E-2</v>
      </c>
      <c r="U21" s="17">
        <f>H21/$H$67</f>
        <v>2.2720199190787427E-2</v>
      </c>
      <c r="V21" s="35">
        <f>_xlfn.RANK.AVG(F21,$F$7:$F$66,1)</f>
        <v>54</v>
      </c>
      <c r="W21" s="35">
        <f>_xlfn.RANK.AVG(H21,$H$7:$H$66,1)</f>
        <v>53</v>
      </c>
      <c r="X21" s="35">
        <f t="shared" si="2"/>
        <v>54</v>
      </c>
      <c r="Y21" s="35">
        <f t="shared" si="3"/>
        <v>214</v>
      </c>
      <c r="Z21" s="35">
        <f t="shared" si="4"/>
        <v>3</v>
      </c>
    </row>
    <row r="22" spans="1:26" x14ac:dyDescent="0.2">
      <c r="A22" s="2" t="s">
        <v>26</v>
      </c>
      <c r="B22" s="2" t="s">
        <v>31</v>
      </c>
      <c r="C22" s="2" t="s">
        <v>32</v>
      </c>
      <c r="D22" s="2" t="s">
        <v>5178</v>
      </c>
      <c r="E22" s="2" t="s">
        <v>3772</v>
      </c>
      <c r="F22" s="16">
        <v>123</v>
      </c>
      <c r="G22" s="16">
        <v>32</v>
      </c>
      <c r="H22" s="16">
        <f>SUMIF('Raw 03-24-2020'!$L:$L,$E22,'Raw 03-24-2020'!H:H)</f>
        <v>64</v>
      </c>
      <c r="I22" s="16">
        <f>SUMIF('Raw 03-24-2020'!$L:$L,$E22,'Raw 03-24-2020'!I:I)</f>
        <v>0</v>
      </c>
      <c r="J22" s="16">
        <f>SUMIF('Raw 03-24-2020'!$L:$L,$E22,'Raw 03-24-2020'!J:J)</f>
        <v>0</v>
      </c>
      <c r="K22" s="36">
        <f>IFERROR((H22-G22)/G22+1,0)</f>
        <v>2</v>
      </c>
      <c r="L22" s="35">
        <f>$H22*$K22</f>
        <v>128</v>
      </c>
      <c r="M22" s="35">
        <f t="shared" si="6"/>
        <v>256</v>
      </c>
      <c r="N22" s="35">
        <f t="shared" si="6"/>
        <v>512</v>
      </c>
      <c r="O22" s="35">
        <f t="shared" si="6"/>
        <v>1024</v>
      </c>
      <c r="P22" s="35">
        <f t="shared" si="6"/>
        <v>2048</v>
      </c>
      <c r="Q22" s="35">
        <f t="shared" si="6"/>
        <v>4096</v>
      </c>
      <c r="R22" s="35">
        <f t="shared" si="6"/>
        <v>8192</v>
      </c>
      <c r="S22" s="17"/>
      <c r="T22" s="17">
        <f>F22/$F$67</f>
        <v>4.070152217074785E-2</v>
      </c>
      <c r="U22" s="17">
        <f>H22/$H$67</f>
        <v>1.9919078742608155E-2</v>
      </c>
      <c r="V22" s="35">
        <f>_xlfn.RANK.AVG(F22,$F$7:$F$66,1)</f>
        <v>54</v>
      </c>
      <c r="W22" s="35">
        <f>_xlfn.RANK.AVG(H22,$H$7:$H$66,1)</f>
        <v>49</v>
      </c>
      <c r="X22" s="35">
        <f t="shared" si="2"/>
        <v>58</v>
      </c>
      <c r="Y22" s="35">
        <f t="shared" si="3"/>
        <v>210</v>
      </c>
      <c r="Z22" s="35">
        <f t="shared" si="4"/>
        <v>4</v>
      </c>
    </row>
    <row r="23" spans="1:26" x14ac:dyDescent="0.2">
      <c r="A23" s="2" t="s">
        <v>26</v>
      </c>
      <c r="B23" s="2" t="s">
        <v>33</v>
      </c>
      <c r="C23" s="2" t="s">
        <v>34</v>
      </c>
      <c r="D23" s="2" t="s">
        <v>5178</v>
      </c>
      <c r="E23" s="2" t="s">
        <v>3174</v>
      </c>
      <c r="F23" s="16">
        <v>123</v>
      </c>
      <c r="G23" s="16">
        <v>232</v>
      </c>
      <c r="H23" s="16">
        <f>SUMIF('Raw 03-24-2020'!$L:$L,$E23,'Raw 03-24-2020'!H:H)</f>
        <v>304</v>
      </c>
      <c r="I23" s="16">
        <f>SUMIF('Raw 03-24-2020'!$L:$L,$E23,'Raw 03-24-2020'!I:I)</f>
        <v>1</v>
      </c>
      <c r="J23" s="16">
        <f>SUMIF('Raw 03-24-2020'!$L:$L,$E23,'Raw 03-24-2020'!J:J)</f>
        <v>0</v>
      </c>
      <c r="K23" s="36">
        <f>IFERROR((H23-G23)/G23+1,0)</f>
        <v>1.3103448275862069</v>
      </c>
      <c r="L23" s="35">
        <f>$H23*$K23</f>
        <v>398.34482758620686</v>
      </c>
      <c r="M23" s="35">
        <f t="shared" si="6"/>
        <v>521.9690844233055</v>
      </c>
      <c r="N23" s="35">
        <f t="shared" si="6"/>
        <v>683.95948993398645</v>
      </c>
      <c r="O23" s="35">
        <f t="shared" si="6"/>
        <v>896.22277991349949</v>
      </c>
      <c r="P23" s="35">
        <f t="shared" si="6"/>
        <v>1174.3608840245854</v>
      </c>
      <c r="Q23" s="35">
        <f t="shared" si="6"/>
        <v>1538.8177101011809</v>
      </c>
      <c r="R23" s="35">
        <f t="shared" si="6"/>
        <v>2016.3818270291335</v>
      </c>
      <c r="S23" s="17"/>
      <c r="T23" s="17">
        <f>F23/$F$67</f>
        <v>4.070152217074785E-2</v>
      </c>
      <c r="U23" s="17">
        <f>H23/$H$67</f>
        <v>9.4615624027388739E-2</v>
      </c>
      <c r="V23" s="35">
        <f>_xlfn.RANK.AVG(F23,$F$7:$F$66,1)</f>
        <v>54</v>
      </c>
      <c r="W23" s="35">
        <f>_xlfn.RANK.AVG(H23,$H$7:$H$66,1)</f>
        <v>59</v>
      </c>
      <c r="X23" s="35">
        <f t="shared" si="2"/>
        <v>45</v>
      </c>
      <c r="Y23" s="35">
        <f t="shared" si="3"/>
        <v>217</v>
      </c>
      <c r="Z23" s="35">
        <f t="shared" si="4"/>
        <v>2</v>
      </c>
    </row>
    <row r="24" spans="1:26" x14ac:dyDescent="0.2">
      <c r="A24" s="2" t="s">
        <v>39</v>
      </c>
      <c r="B24" s="2" t="s">
        <v>40</v>
      </c>
      <c r="C24" s="2" t="s">
        <v>41</v>
      </c>
      <c r="D24" s="2" t="s">
        <v>41</v>
      </c>
      <c r="E24" s="2" t="s">
        <v>211</v>
      </c>
      <c r="F24" s="16">
        <v>0</v>
      </c>
      <c r="G24" s="16">
        <v>1</v>
      </c>
      <c r="H24" s="16">
        <f>SUMIF('Raw 03-24-2020'!$L:$L,$E24,'Raw 03-24-2020'!H:H)</f>
        <v>2</v>
      </c>
      <c r="I24" s="16">
        <f>SUMIF('Raw 03-24-2020'!$L:$L,$E24,'Raw 03-24-2020'!I:I)</f>
        <v>0</v>
      </c>
      <c r="J24" s="16">
        <f>SUMIF('Raw 03-24-2020'!$L:$L,$E24,'Raw 03-24-2020'!J:J)</f>
        <v>0</v>
      </c>
      <c r="K24" s="36">
        <f>IFERROR((H24-G24)/G24+1,0)</f>
        <v>2</v>
      </c>
      <c r="L24" s="35">
        <f>$H24*$K24</f>
        <v>4</v>
      </c>
      <c r="M24" s="35">
        <f t="shared" si="6"/>
        <v>8</v>
      </c>
      <c r="N24" s="35">
        <f t="shared" si="6"/>
        <v>16</v>
      </c>
      <c r="O24" s="35">
        <f t="shared" si="6"/>
        <v>32</v>
      </c>
      <c r="P24" s="35">
        <f t="shared" si="6"/>
        <v>64</v>
      </c>
      <c r="Q24" s="35">
        <f t="shared" si="6"/>
        <v>128</v>
      </c>
      <c r="R24" s="35">
        <f t="shared" si="6"/>
        <v>256</v>
      </c>
      <c r="S24" s="17"/>
      <c r="T24" s="17">
        <f>F24/$F$67</f>
        <v>0</v>
      </c>
      <c r="U24" s="17">
        <f>H24/$H$67</f>
        <v>6.2247121070650485E-4</v>
      </c>
      <c r="V24" s="35">
        <f>_xlfn.RANK.AVG(F24,$F$7:$F$66,1)</f>
        <v>6.5</v>
      </c>
      <c r="W24" s="35">
        <f>_xlfn.RANK.AVG(H24,$H$7:$H$66,1)</f>
        <v>21</v>
      </c>
      <c r="X24" s="35">
        <f t="shared" si="2"/>
        <v>58</v>
      </c>
      <c r="Y24" s="35">
        <f t="shared" si="3"/>
        <v>106.5</v>
      </c>
      <c r="Z24" s="35">
        <f t="shared" si="4"/>
        <v>37</v>
      </c>
    </row>
    <row r="25" spans="1:26" x14ac:dyDescent="0.2">
      <c r="A25" s="2" t="s">
        <v>39</v>
      </c>
      <c r="B25" s="2" t="s">
        <v>44</v>
      </c>
      <c r="C25" s="2" t="s">
        <v>45</v>
      </c>
      <c r="D25" s="2" t="s">
        <v>5179</v>
      </c>
      <c r="E25" s="2" t="s">
        <v>3010</v>
      </c>
      <c r="F25" s="16">
        <v>0</v>
      </c>
      <c r="G25" s="16">
        <v>0</v>
      </c>
      <c r="H25" s="16">
        <f>SUMIF('Raw 03-24-2020'!$L:$L,$E25,'Raw 03-24-2020'!H:H)</f>
        <v>1</v>
      </c>
      <c r="I25" s="16">
        <f>SUMIF('Raw 03-24-2020'!$L:$L,$E25,'Raw 03-24-2020'!I:I)</f>
        <v>0</v>
      </c>
      <c r="J25" s="16">
        <f>SUMIF('Raw 03-24-2020'!$L:$L,$E25,'Raw 03-24-2020'!J:J)</f>
        <v>0</v>
      </c>
      <c r="K25" s="36">
        <f>IFERROR((H25-G25)/G25+1,0)</f>
        <v>0</v>
      </c>
      <c r="L25" s="35">
        <f>$H25*$K25</f>
        <v>0</v>
      </c>
      <c r="M25" s="35">
        <f t="shared" si="6"/>
        <v>0</v>
      </c>
      <c r="N25" s="35">
        <f t="shared" si="6"/>
        <v>0</v>
      </c>
      <c r="O25" s="35">
        <f t="shared" si="6"/>
        <v>0</v>
      </c>
      <c r="P25" s="35">
        <f t="shared" si="6"/>
        <v>0</v>
      </c>
      <c r="Q25" s="35">
        <f t="shared" si="6"/>
        <v>0</v>
      </c>
      <c r="R25" s="35">
        <f t="shared" si="6"/>
        <v>0</v>
      </c>
      <c r="S25" s="17"/>
      <c r="T25" s="17">
        <f>F25/$F$67</f>
        <v>0</v>
      </c>
      <c r="U25" s="17">
        <f>H25/$H$67</f>
        <v>3.1123560535325243E-4</v>
      </c>
      <c r="V25" s="35">
        <f>_xlfn.RANK.AVG(F25,$F$7:$F$66,1)</f>
        <v>6.5</v>
      </c>
      <c r="W25" s="35">
        <f>_xlfn.RANK.AVG(H25,$H$7:$H$66,1)</f>
        <v>16.5</v>
      </c>
      <c r="X25" s="35">
        <f t="shared" si="2"/>
        <v>7.5</v>
      </c>
      <c r="Y25" s="35">
        <f t="shared" si="3"/>
        <v>47</v>
      </c>
      <c r="Z25" s="35">
        <f t="shared" si="4"/>
        <v>53</v>
      </c>
    </row>
    <row r="26" spans="1:26" x14ac:dyDescent="0.2">
      <c r="A26" s="2" t="s">
        <v>39</v>
      </c>
      <c r="B26" s="2" t="s">
        <v>52</v>
      </c>
      <c r="C26" s="2" t="s">
        <v>53</v>
      </c>
      <c r="D26" s="2" t="s">
        <v>53</v>
      </c>
      <c r="E26" s="2" t="s">
        <v>1993</v>
      </c>
      <c r="F26" s="16">
        <v>0</v>
      </c>
      <c r="G26" s="16">
        <v>31</v>
      </c>
      <c r="H26" s="16">
        <f>SUMIF('Raw 03-24-2020'!$L:$L,$E26,'Raw 03-24-2020'!H:H)</f>
        <v>39</v>
      </c>
      <c r="I26" s="16">
        <f>SUMIF('Raw 03-24-2020'!$L:$L,$E26,'Raw 03-24-2020'!I:I)</f>
        <v>0</v>
      </c>
      <c r="J26" s="16">
        <f>SUMIF('Raw 03-24-2020'!$L:$L,$E26,'Raw 03-24-2020'!J:J)</f>
        <v>0</v>
      </c>
      <c r="K26" s="36">
        <f>IFERROR((H26-G26)/G26+1,0)</f>
        <v>1.2580645161290323</v>
      </c>
      <c r="L26" s="35">
        <f>$H26*$K26</f>
        <v>49.064516129032256</v>
      </c>
      <c r="M26" s="35">
        <f t="shared" si="6"/>
        <v>61.726326742976063</v>
      </c>
      <c r="N26" s="35">
        <f t="shared" si="6"/>
        <v>77.655701386324722</v>
      </c>
      <c r="O26" s="35">
        <f t="shared" si="6"/>
        <v>97.695882389247231</v>
      </c>
      <c r="P26" s="35">
        <f t="shared" si="6"/>
        <v>122.90772300582717</v>
      </c>
      <c r="Q26" s="35">
        <f t="shared" si="6"/>
        <v>154.62584507184707</v>
      </c>
      <c r="R26" s="35">
        <f t="shared" si="6"/>
        <v>194.52928896135597</v>
      </c>
      <c r="S26" s="17"/>
      <c r="T26" s="17">
        <f>F26/$F$67</f>
        <v>0</v>
      </c>
      <c r="U26" s="17">
        <f>H26/$H$67</f>
        <v>1.2138188608776844E-2</v>
      </c>
      <c r="V26" s="35">
        <f>_xlfn.RANK.AVG(F26,$F$7:$F$66,1)</f>
        <v>6.5</v>
      </c>
      <c r="W26" s="35">
        <f>_xlfn.RANK.AVG(H26,$H$7:$H$66,1)</f>
        <v>43</v>
      </c>
      <c r="X26" s="35">
        <f t="shared" si="2"/>
        <v>42</v>
      </c>
      <c r="Y26" s="35">
        <f t="shared" si="3"/>
        <v>134.5</v>
      </c>
      <c r="Z26" s="35">
        <f t="shared" si="4"/>
        <v>29</v>
      </c>
    </row>
    <row r="27" spans="1:26" x14ac:dyDescent="0.2">
      <c r="A27" s="2" t="s">
        <v>39</v>
      </c>
      <c r="B27" s="2" t="s">
        <v>60</v>
      </c>
      <c r="C27" s="2" t="s">
        <v>61</v>
      </c>
      <c r="D27" s="2" t="s">
        <v>5183</v>
      </c>
      <c r="E27" s="2" t="s">
        <v>5133</v>
      </c>
      <c r="F27" s="16">
        <v>0</v>
      </c>
      <c r="G27" s="16">
        <v>7</v>
      </c>
      <c r="H27" s="16">
        <f>SUMIF('Raw 03-24-2020'!$L:$L,$E27,'Raw 03-24-2020'!H:H)</f>
        <v>11</v>
      </c>
      <c r="I27" s="16">
        <f>SUMIF('Raw 03-24-2020'!$L:$L,$E27,'Raw 03-24-2020'!I:I)</f>
        <v>0</v>
      </c>
      <c r="J27" s="16">
        <f>SUMIF('Raw 03-24-2020'!$L:$L,$E27,'Raw 03-24-2020'!J:J)</f>
        <v>0</v>
      </c>
      <c r="K27" s="36">
        <f>IFERROR((H27-G27)/G27+1,0)</f>
        <v>1.5714285714285714</v>
      </c>
      <c r="L27" s="35">
        <f>$H27*$K27</f>
        <v>17.285714285714285</v>
      </c>
      <c r="M27" s="35">
        <f t="shared" ref="M27:R36" si="7">L27*$K27</f>
        <v>27.163265306122447</v>
      </c>
      <c r="N27" s="35">
        <f t="shared" si="7"/>
        <v>42.685131195335273</v>
      </c>
      <c r="O27" s="35">
        <f t="shared" si="7"/>
        <v>67.076634735526852</v>
      </c>
      <c r="P27" s="35">
        <f t="shared" si="7"/>
        <v>105.40614029868505</v>
      </c>
      <c r="Q27" s="35">
        <f t="shared" si="7"/>
        <v>165.63822046936221</v>
      </c>
      <c r="R27" s="35">
        <f t="shared" si="7"/>
        <v>260.28863216614059</v>
      </c>
      <c r="S27" s="17"/>
      <c r="T27" s="17">
        <f>F27/$F$67</f>
        <v>0</v>
      </c>
      <c r="U27" s="17">
        <f>H27/$H$67</f>
        <v>3.4235916588857764E-3</v>
      </c>
      <c r="V27" s="35">
        <f>_xlfn.RANK.AVG(F27,$F$7:$F$66,1)</f>
        <v>6.5</v>
      </c>
      <c r="W27" s="35">
        <f>_xlfn.RANK.AVG(H27,$H$7:$H$66,1)</f>
        <v>34</v>
      </c>
      <c r="X27" s="35">
        <f t="shared" si="2"/>
        <v>50</v>
      </c>
      <c r="Y27" s="35">
        <f t="shared" si="3"/>
        <v>124.5</v>
      </c>
      <c r="Z27" s="35">
        <f t="shared" si="4"/>
        <v>32</v>
      </c>
    </row>
    <row r="28" spans="1:26" x14ac:dyDescent="0.2">
      <c r="A28" s="2" t="s">
        <v>39</v>
      </c>
      <c r="B28" s="2" t="s">
        <v>42</v>
      </c>
      <c r="C28" s="2" t="s">
        <v>43</v>
      </c>
      <c r="D28" s="2" t="s">
        <v>43</v>
      </c>
      <c r="E28" s="2" t="s">
        <v>287</v>
      </c>
      <c r="F28" s="16">
        <v>11</v>
      </c>
      <c r="G28" s="16">
        <v>15</v>
      </c>
      <c r="H28" s="16">
        <f>SUMIF('Raw 03-24-2020'!$L:$L,$E28,'Raw 03-24-2020'!H:H)</f>
        <v>16</v>
      </c>
      <c r="I28" s="16">
        <f>SUMIF('Raw 03-24-2020'!$L:$L,$E28,'Raw 03-24-2020'!I:I)</f>
        <v>0</v>
      </c>
      <c r="J28" s="16">
        <f>SUMIF('Raw 03-24-2020'!$L:$L,$E28,'Raw 03-24-2020'!J:J)</f>
        <v>0</v>
      </c>
      <c r="K28" s="36">
        <f>IFERROR((H28-G28)/G28+1,0)</f>
        <v>1.0666666666666667</v>
      </c>
      <c r="L28" s="35">
        <f>$H28*$K28</f>
        <v>17.066666666666666</v>
      </c>
      <c r="M28" s="35">
        <f t="shared" si="7"/>
        <v>18.204444444444444</v>
      </c>
      <c r="N28" s="35">
        <f t="shared" si="7"/>
        <v>19.418074074074074</v>
      </c>
      <c r="O28" s="35">
        <f t="shared" si="7"/>
        <v>20.712612345679013</v>
      </c>
      <c r="P28" s="35">
        <f t="shared" si="7"/>
        <v>22.093453168724281</v>
      </c>
      <c r="Q28" s="35">
        <f t="shared" si="7"/>
        <v>23.566350046639233</v>
      </c>
      <c r="R28" s="35">
        <f t="shared" si="7"/>
        <v>25.137440049748516</v>
      </c>
      <c r="S28" s="17"/>
      <c r="T28" s="17">
        <f>F28/$F$67</f>
        <v>3.639973527465255E-3</v>
      </c>
      <c r="U28" s="17">
        <f>H28/$H$67</f>
        <v>4.9797696856520388E-3</v>
      </c>
      <c r="V28" s="35">
        <f>_xlfn.RANK.AVG(F28,$F$7:$F$66,1)</f>
        <v>16</v>
      </c>
      <c r="W28" s="35">
        <f>_xlfn.RANK.AVG(H28,$H$7:$H$66,1)</f>
        <v>37</v>
      </c>
      <c r="X28" s="35">
        <f t="shared" si="2"/>
        <v>30</v>
      </c>
      <c r="Y28" s="35">
        <f t="shared" si="3"/>
        <v>120</v>
      </c>
      <c r="Z28" s="35">
        <f t="shared" si="4"/>
        <v>33</v>
      </c>
    </row>
    <row r="29" spans="1:26" x14ac:dyDescent="0.2">
      <c r="A29" s="2" t="s">
        <v>39</v>
      </c>
      <c r="B29" s="2" t="s">
        <v>56</v>
      </c>
      <c r="C29" s="2" t="s">
        <v>57</v>
      </c>
      <c r="D29" s="2" t="s">
        <v>5175</v>
      </c>
      <c r="E29" s="2" t="s">
        <v>1348</v>
      </c>
      <c r="F29" s="16">
        <v>28</v>
      </c>
      <c r="G29" s="16">
        <v>7</v>
      </c>
      <c r="H29" s="16">
        <f>SUMIF('Raw 03-24-2020'!$L:$L,$E29,'Raw 03-24-2020'!H:H)</f>
        <v>8</v>
      </c>
      <c r="I29" s="16">
        <f>SUMIF('Raw 03-24-2020'!$L:$L,$E29,'Raw 03-24-2020'!I:I)</f>
        <v>0</v>
      </c>
      <c r="J29" s="16">
        <f>SUMIF('Raw 03-24-2020'!$L:$L,$E29,'Raw 03-24-2020'!J:J)</f>
        <v>0</v>
      </c>
      <c r="K29" s="36">
        <f>IFERROR((H29-G29)/G29+1,0)</f>
        <v>1.1428571428571428</v>
      </c>
      <c r="L29" s="35">
        <f>$H29*$K29</f>
        <v>9.1428571428571423</v>
      </c>
      <c r="M29" s="35">
        <f t="shared" si="7"/>
        <v>10.448979591836734</v>
      </c>
      <c r="N29" s="35">
        <f t="shared" si="7"/>
        <v>11.941690962099123</v>
      </c>
      <c r="O29" s="35">
        <f t="shared" si="7"/>
        <v>13.647646813827569</v>
      </c>
      <c r="P29" s="35">
        <f t="shared" si="7"/>
        <v>15.597310644374364</v>
      </c>
      <c r="Q29" s="35">
        <f t="shared" si="7"/>
        <v>17.825497879284985</v>
      </c>
      <c r="R29" s="35">
        <f t="shared" si="7"/>
        <v>20.371997576325697</v>
      </c>
      <c r="S29" s="17"/>
      <c r="T29" s="17">
        <f>F29/$F$67</f>
        <v>9.2653871608206484E-3</v>
      </c>
      <c r="U29" s="17">
        <f>H29/$H$67</f>
        <v>2.4898848428260194E-3</v>
      </c>
      <c r="V29" s="35">
        <f>_xlfn.RANK.AVG(F29,$F$7:$F$66,1)</f>
        <v>22.5</v>
      </c>
      <c r="W29" s="35">
        <f>_xlfn.RANK.AVG(H29,$H$7:$H$66,1)</f>
        <v>30.5</v>
      </c>
      <c r="X29" s="35">
        <f t="shared" si="2"/>
        <v>33</v>
      </c>
      <c r="Y29" s="35">
        <f t="shared" si="3"/>
        <v>116.5</v>
      </c>
      <c r="Z29" s="35">
        <f t="shared" si="4"/>
        <v>34</v>
      </c>
    </row>
    <row r="30" spans="1:26" x14ac:dyDescent="0.2">
      <c r="A30" s="2" t="s">
        <v>39</v>
      </c>
      <c r="B30" s="2" t="s">
        <v>62</v>
      </c>
      <c r="C30" s="2" t="s">
        <v>63</v>
      </c>
      <c r="D30" s="2" t="s">
        <v>63</v>
      </c>
      <c r="E30" s="2" t="s">
        <v>4488</v>
      </c>
      <c r="F30" s="16">
        <v>28</v>
      </c>
      <c r="G30" s="16">
        <v>4</v>
      </c>
      <c r="H30" s="16">
        <f>SUMIF('Raw 03-24-2020'!$L:$L,$E30,'Raw 03-24-2020'!H:H)</f>
        <v>8</v>
      </c>
      <c r="I30" s="16">
        <f>SUMIF('Raw 03-24-2020'!$L:$L,$E30,'Raw 03-24-2020'!I:I)</f>
        <v>0</v>
      </c>
      <c r="J30" s="16">
        <f>SUMIF('Raw 03-24-2020'!$L:$L,$E30,'Raw 03-24-2020'!J:J)</f>
        <v>0</v>
      </c>
      <c r="K30" s="36">
        <f>IFERROR((H30-G30)/G30+1,0)</f>
        <v>2</v>
      </c>
      <c r="L30" s="35">
        <f>$H30*$K30</f>
        <v>16</v>
      </c>
      <c r="M30" s="35">
        <f t="shared" si="7"/>
        <v>32</v>
      </c>
      <c r="N30" s="35">
        <f t="shared" si="7"/>
        <v>64</v>
      </c>
      <c r="O30" s="35">
        <f t="shared" si="7"/>
        <v>128</v>
      </c>
      <c r="P30" s="35">
        <f t="shared" si="7"/>
        <v>256</v>
      </c>
      <c r="Q30" s="35">
        <f t="shared" si="7"/>
        <v>512</v>
      </c>
      <c r="R30" s="35">
        <f t="shared" si="7"/>
        <v>1024</v>
      </c>
      <c r="S30" s="17"/>
      <c r="T30" s="17">
        <f>F30/$F$67</f>
        <v>9.2653871608206484E-3</v>
      </c>
      <c r="U30" s="17">
        <f>H30/$H$67</f>
        <v>2.4898848428260194E-3</v>
      </c>
      <c r="V30" s="35">
        <f>_xlfn.RANK.AVG(F30,$F$7:$F$66,1)</f>
        <v>22.5</v>
      </c>
      <c r="W30" s="35">
        <f>_xlfn.RANK.AVG(H30,$H$7:$H$66,1)</f>
        <v>30.5</v>
      </c>
      <c r="X30" s="35">
        <f t="shared" si="2"/>
        <v>58</v>
      </c>
      <c r="Y30" s="35">
        <f t="shared" si="3"/>
        <v>141.5</v>
      </c>
      <c r="Z30" s="35">
        <f t="shared" si="4"/>
        <v>25.5</v>
      </c>
    </row>
    <row r="31" spans="1:26" x14ac:dyDescent="0.2">
      <c r="A31" s="2" t="s">
        <v>39</v>
      </c>
      <c r="B31" s="2" t="s">
        <v>64</v>
      </c>
      <c r="C31" s="2" t="s">
        <v>65</v>
      </c>
      <c r="D31" s="2" t="s">
        <v>65</v>
      </c>
      <c r="E31" s="2" t="s">
        <v>4730</v>
      </c>
      <c r="F31" s="16">
        <v>43</v>
      </c>
      <c r="G31" s="16">
        <v>0</v>
      </c>
      <c r="H31" s="16">
        <f>SUMIF('Raw 03-24-2020'!$L:$L,$E31,'Raw 03-24-2020'!H:H)</f>
        <v>0</v>
      </c>
      <c r="I31" s="16">
        <f>SUMIF('Raw 03-24-2020'!$L:$L,$E31,'Raw 03-24-2020'!I:I)</f>
        <v>0</v>
      </c>
      <c r="J31" s="16">
        <f>SUMIF('Raw 03-24-2020'!$L:$L,$E31,'Raw 03-24-2020'!J:J)</f>
        <v>0</v>
      </c>
      <c r="K31" s="36">
        <f>IFERROR((H31-G31)/G31+1,0)</f>
        <v>0</v>
      </c>
      <c r="L31" s="35">
        <f>$H31*$K31</f>
        <v>0</v>
      </c>
      <c r="M31" s="35">
        <f t="shared" si="7"/>
        <v>0</v>
      </c>
      <c r="N31" s="35">
        <f t="shared" si="7"/>
        <v>0</v>
      </c>
      <c r="O31" s="35">
        <f t="shared" si="7"/>
        <v>0</v>
      </c>
      <c r="P31" s="35">
        <f t="shared" si="7"/>
        <v>0</v>
      </c>
      <c r="Q31" s="35">
        <f t="shared" si="7"/>
        <v>0</v>
      </c>
      <c r="R31" s="35">
        <f t="shared" si="7"/>
        <v>0</v>
      </c>
      <c r="S31" s="17"/>
      <c r="T31" s="17">
        <f>F31/$F$67</f>
        <v>1.4228987425545996E-2</v>
      </c>
      <c r="U31" s="17">
        <f>H31/$H$67</f>
        <v>0</v>
      </c>
      <c r="V31" s="35">
        <f>_xlfn.RANK.AVG(F31,$F$7:$F$66,1)</f>
        <v>31</v>
      </c>
      <c r="W31" s="35">
        <f>_xlfn.RANK.AVG(H31,$H$7:$H$66,1)</f>
        <v>7</v>
      </c>
      <c r="X31" s="35">
        <f t="shared" si="2"/>
        <v>7.5</v>
      </c>
      <c r="Y31" s="35">
        <f t="shared" si="3"/>
        <v>52.5</v>
      </c>
      <c r="Z31" s="35">
        <f t="shared" si="4"/>
        <v>50</v>
      </c>
    </row>
    <row r="32" spans="1:26" x14ac:dyDescent="0.2">
      <c r="A32" s="2" t="s">
        <v>39</v>
      </c>
      <c r="B32" s="2" t="s">
        <v>54</v>
      </c>
      <c r="C32" s="2" t="s">
        <v>55</v>
      </c>
      <c r="D32" s="2" t="s">
        <v>5173</v>
      </c>
      <c r="E32" s="2" t="s">
        <v>4338</v>
      </c>
      <c r="F32" s="16">
        <v>45</v>
      </c>
      <c r="G32" s="16">
        <v>3</v>
      </c>
      <c r="H32" s="16">
        <f>SUMIF('Raw 03-24-2020'!$L:$L,$E32,'Raw 03-24-2020'!H:H)</f>
        <v>4</v>
      </c>
      <c r="I32" s="16">
        <f>SUMIF('Raw 03-24-2020'!$L:$L,$E32,'Raw 03-24-2020'!I:I)</f>
        <v>0</v>
      </c>
      <c r="J32" s="16">
        <f>SUMIF('Raw 03-24-2020'!$L:$L,$E32,'Raw 03-24-2020'!J:J)</f>
        <v>0</v>
      </c>
      <c r="K32" s="36">
        <f>IFERROR((H32-G32)/G32+1,0)</f>
        <v>1.3333333333333333</v>
      </c>
      <c r="L32" s="35">
        <f>$H32*$K32</f>
        <v>5.333333333333333</v>
      </c>
      <c r="M32" s="35">
        <f t="shared" si="7"/>
        <v>7.1111111111111107</v>
      </c>
      <c r="N32" s="35">
        <f t="shared" si="7"/>
        <v>9.481481481481481</v>
      </c>
      <c r="O32" s="35">
        <f t="shared" si="7"/>
        <v>12.641975308641975</v>
      </c>
      <c r="P32" s="35">
        <f t="shared" si="7"/>
        <v>16.855967078189298</v>
      </c>
      <c r="Q32" s="35">
        <f t="shared" si="7"/>
        <v>22.474622770919062</v>
      </c>
      <c r="R32" s="35">
        <f t="shared" si="7"/>
        <v>29.966163694558748</v>
      </c>
      <c r="S32" s="17"/>
      <c r="T32" s="17">
        <f>F32/$F$67</f>
        <v>1.4890800794176042E-2</v>
      </c>
      <c r="U32" s="17">
        <f>H32/$H$67</f>
        <v>1.2449424214130097E-3</v>
      </c>
      <c r="V32" s="35">
        <f>_xlfn.RANK.AVG(F32,$F$7:$F$66,1)</f>
        <v>32</v>
      </c>
      <c r="W32" s="35">
        <f>_xlfn.RANK.AVG(H32,$H$7:$H$66,1)</f>
        <v>25</v>
      </c>
      <c r="X32" s="35">
        <f t="shared" si="2"/>
        <v>46</v>
      </c>
      <c r="Y32" s="35">
        <f t="shared" si="3"/>
        <v>128</v>
      </c>
      <c r="Z32" s="35">
        <f t="shared" si="4"/>
        <v>31</v>
      </c>
    </row>
    <row r="33" spans="1:26" x14ac:dyDescent="0.2">
      <c r="A33" s="2" t="s">
        <v>39</v>
      </c>
      <c r="B33" s="2" t="s">
        <v>58</v>
      </c>
      <c r="C33" s="2" t="s">
        <v>59</v>
      </c>
      <c r="D33" s="2" t="s">
        <v>5174</v>
      </c>
      <c r="E33" s="2" t="s">
        <v>1849</v>
      </c>
      <c r="F33" s="16">
        <v>47</v>
      </c>
      <c r="G33" s="16">
        <v>2</v>
      </c>
      <c r="H33" s="16">
        <f>SUMIF('Raw 03-24-2020'!$L:$L,$E33,'Raw 03-24-2020'!H:H)</f>
        <v>2</v>
      </c>
      <c r="I33" s="16">
        <f>SUMIF('Raw 03-24-2020'!$L:$L,$E33,'Raw 03-24-2020'!I:I)</f>
        <v>0</v>
      </c>
      <c r="J33" s="16">
        <f>SUMIF('Raw 03-24-2020'!$L:$L,$E33,'Raw 03-24-2020'!J:J)</f>
        <v>0</v>
      </c>
      <c r="K33" s="36">
        <f>IFERROR((H33-G33)/G33+1,0)</f>
        <v>1</v>
      </c>
      <c r="L33" s="35">
        <f>$H33*$K33</f>
        <v>2</v>
      </c>
      <c r="M33" s="35">
        <f t="shared" si="7"/>
        <v>2</v>
      </c>
      <c r="N33" s="35">
        <f t="shared" si="7"/>
        <v>2</v>
      </c>
      <c r="O33" s="35">
        <f t="shared" si="7"/>
        <v>2</v>
      </c>
      <c r="P33" s="35">
        <f t="shared" si="7"/>
        <v>2</v>
      </c>
      <c r="Q33" s="35">
        <f t="shared" si="7"/>
        <v>2</v>
      </c>
      <c r="R33" s="35">
        <f t="shared" si="7"/>
        <v>2</v>
      </c>
      <c r="S33" s="17"/>
      <c r="T33" s="17">
        <f>F33/$F$67</f>
        <v>1.5552614162806089E-2</v>
      </c>
      <c r="U33" s="17">
        <f>H33/$H$67</f>
        <v>6.2247121070650485E-4</v>
      </c>
      <c r="V33" s="35">
        <f>_xlfn.RANK.AVG(F33,$F$7:$F$66,1)</f>
        <v>33</v>
      </c>
      <c r="W33" s="35">
        <f>_xlfn.RANK.AVG(H33,$H$7:$H$66,1)</f>
        <v>21</v>
      </c>
      <c r="X33" s="35">
        <f t="shared" si="2"/>
        <v>21</v>
      </c>
      <c r="Y33" s="35">
        <f t="shared" si="3"/>
        <v>96</v>
      </c>
      <c r="Z33" s="35">
        <f t="shared" si="4"/>
        <v>40.5</v>
      </c>
    </row>
    <row r="34" spans="1:26" x14ac:dyDescent="0.2">
      <c r="A34" s="2" t="s">
        <v>39</v>
      </c>
      <c r="B34" s="2" t="s">
        <v>50</v>
      </c>
      <c r="C34" s="2" t="s">
        <v>51</v>
      </c>
      <c r="D34" s="2" t="s">
        <v>1206</v>
      </c>
      <c r="E34" s="2" t="s">
        <v>2250</v>
      </c>
      <c r="F34" s="16">
        <v>72</v>
      </c>
      <c r="G34" s="16">
        <v>16</v>
      </c>
      <c r="H34" s="16">
        <f>SUMIF('Raw 03-24-2020'!$L:$L,$E34,'Raw 03-24-2020'!H:H)</f>
        <v>19</v>
      </c>
      <c r="I34" s="16">
        <f>SUMIF('Raw 03-24-2020'!$L:$L,$E34,'Raw 03-24-2020'!I:I)</f>
        <v>0</v>
      </c>
      <c r="J34" s="16">
        <f>SUMIF('Raw 03-24-2020'!$L:$L,$E34,'Raw 03-24-2020'!J:J)</f>
        <v>0</v>
      </c>
      <c r="K34" s="36">
        <f>IFERROR((H34-G34)/G34+1,0)</f>
        <v>1.1875</v>
      </c>
      <c r="L34" s="35">
        <f>$H34*$K34</f>
        <v>22.5625</v>
      </c>
      <c r="M34" s="35">
        <f t="shared" si="7"/>
        <v>26.79296875</v>
      </c>
      <c r="N34" s="35">
        <f t="shared" si="7"/>
        <v>31.816650390625</v>
      </c>
      <c r="O34" s="35">
        <f t="shared" si="7"/>
        <v>37.782272338867188</v>
      </c>
      <c r="P34" s="35">
        <f t="shared" si="7"/>
        <v>44.866448402404785</v>
      </c>
      <c r="Q34" s="35">
        <f t="shared" si="7"/>
        <v>53.278907477855682</v>
      </c>
      <c r="R34" s="35">
        <f t="shared" si="7"/>
        <v>63.268702629953623</v>
      </c>
      <c r="S34" s="17"/>
      <c r="T34" s="17">
        <f>F34/$F$67</f>
        <v>2.3825281270681668E-2</v>
      </c>
      <c r="U34" s="17">
        <f>H34/$H$67</f>
        <v>5.9134765017117962E-3</v>
      </c>
      <c r="V34" s="35">
        <f>_xlfn.RANK.AVG(F34,$F$7:$F$66,1)</f>
        <v>44</v>
      </c>
      <c r="W34" s="35">
        <f>_xlfn.RANK.AVG(H34,$H$7:$H$66,1)</f>
        <v>38</v>
      </c>
      <c r="X34" s="35">
        <f t="shared" si="2"/>
        <v>35</v>
      </c>
      <c r="Y34" s="35">
        <f t="shared" si="3"/>
        <v>155</v>
      </c>
      <c r="Z34" s="35">
        <f t="shared" si="4"/>
        <v>21</v>
      </c>
    </row>
    <row r="35" spans="1:26" x14ac:dyDescent="0.2">
      <c r="A35" s="2" t="s">
        <v>39</v>
      </c>
      <c r="B35" s="2" t="s">
        <v>48</v>
      </c>
      <c r="C35" s="2" t="s">
        <v>49</v>
      </c>
      <c r="D35" s="2" t="s">
        <v>1173</v>
      </c>
      <c r="E35" s="2" t="s">
        <v>3977</v>
      </c>
      <c r="F35" s="16">
        <v>73</v>
      </c>
      <c r="G35" s="16">
        <v>43</v>
      </c>
      <c r="H35" s="16">
        <f>SUMIF('Raw 03-24-2020'!$L:$L,$E35,'Raw 03-24-2020'!H:H)</f>
        <v>45</v>
      </c>
      <c r="I35" s="16">
        <f>SUMIF('Raw 03-24-2020'!$L:$L,$E35,'Raw 03-24-2020'!I:I)</f>
        <v>0</v>
      </c>
      <c r="J35" s="16">
        <f>SUMIF('Raw 03-24-2020'!$L:$L,$E35,'Raw 03-24-2020'!J:J)</f>
        <v>0</v>
      </c>
      <c r="K35" s="36">
        <f>IFERROR((H35-G35)/G35+1,0)</f>
        <v>1.0465116279069768</v>
      </c>
      <c r="L35" s="35">
        <f>$H35*$K35</f>
        <v>47.093023255813961</v>
      </c>
      <c r="M35" s="35">
        <f t="shared" si="7"/>
        <v>49.283396430502989</v>
      </c>
      <c r="N35" s="35">
        <f t="shared" si="7"/>
        <v>51.575647427270574</v>
      </c>
      <c r="O35" s="35">
        <f t="shared" si="7"/>
        <v>53.974514749469208</v>
      </c>
      <c r="P35" s="35">
        <f t="shared" si="7"/>
        <v>56.48495729595615</v>
      </c>
      <c r="Q35" s="35">
        <f t="shared" si="7"/>
        <v>59.112164612047138</v>
      </c>
      <c r="R35" s="35">
        <f t="shared" si="7"/>
        <v>61.861567617258636</v>
      </c>
      <c r="S35" s="17"/>
      <c r="T35" s="17">
        <f>F35/$F$67</f>
        <v>2.4156187954996692E-2</v>
      </c>
      <c r="U35" s="17">
        <f>H35/$H$67</f>
        <v>1.4005602240896359E-2</v>
      </c>
      <c r="V35" s="35">
        <f>_xlfn.RANK.AVG(F35,$F$7:$F$66,1)</f>
        <v>45</v>
      </c>
      <c r="W35" s="35">
        <f>_xlfn.RANK.AVG(H35,$H$7:$H$66,1)</f>
        <v>45</v>
      </c>
      <c r="X35" s="35">
        <f t="shared" si="2"/>
        <v>28</v>
      </c>
      <c r="Y35" s="35">
        <f t="shared" si="3"/>
        <v>163</v>
      </c>
      <c r="Z35" s="35">
        <f t="shared" si="4"/>
        <v>18</v>
      </c>
    </row>
    <row r="36" spans="1:26" x14ac:dyDescent="0.2">
      <c r="A36" s="2" t="s">
        <v>39</v>
      </c>
      <c r="B36" s="2" t="s">
        <v>46</v>
      </c>
      <c r="C36" s="2" t="s">
        <v>47</v>
      </c>
      <c r="D36" s="2" t="s">
        <v>47</v>
      </c>
      <c r="E36" s="2" t="s">
        <v>942</v>
      </c>
      <c r="F36" s="16">
        <v>108</v>
      </c>
      <c r="G36" s="16">
        <v>31</v>
      </c>
      <c r="H36" s="16">
        <f>SUMIF('Raw 03-24-2020'!$L:$L,$E36,'Raw 03-24-2020'!H:H)</f>
        <v>36</v>
      </c>
      <c r="I36" s="16">
        <f>SUMIF('Raw 03-24-2020'!$L:$L,$E36,'Raw 03-24-2020'!I:I)</f>
        <v>1</v>
      </c>
      <c r="J36" s="16">
        <f>SUMIF('Raw 03-24-2020'!$L:$L,$E36,'Raw 03-24-2020'!J:J)</f>
        <v>0</v>
      </c>
      <c r="K36" s="36">
        <f>IFERROR((H36-G36)/G36+1,0)</f>
        <v>1.1612903225806452</v>
      </c>
      <c r="L36" s="35">
        <f>$H36*$K36</f>
        <v>41.806451612903231</v>
      </c>
      <c r="M36" s="35">
        <f t="shared" si="7"/>
        <v>48.549427679500532</v>
      </c>
      <c r="N36" s="35">
        <f t="shared" si="7"/>
        <v>56.379980531032878</v>
      </c>
      <c r="O36" s="35">
        <f t="shared" si="7"/>
        <v>65.473525777973663</v>
      </c>
      <c r="P36" s="35">
        <f t="shared" si="7"/>
        <v>76.033771871195228</v>
      </c>
      <c r="Q36" s="35">
        <f t="shared" si="7"/>
        <v>88.297283463323495</v>
      </c>
      <c r="R36" s="35">
        <f t="shared" si="7"/>
        <v>102.53878079611762</v>
      </c>
      <c r="S36" s="17"/>
      <c r="T36" s="17">
        <f>F36/$F$67</f>
        <v>3.5737921906022499E-2</v>
      </c>
      <c r="U36" s="17">
        <f>H36/$H$67</f>
        <v>1.1204481792717087E-2</v>
      </c>
      <c r="V36" s="35">
        <f>_xlfn.RANK.AVG(F36,$F$7:$F$66,1)</f>
        <v>49</v>
      </c>
      <c r="W36" s="35">
        <f>_xlfn.RANK.AVG(H36,$H$7:$H$66,1)</f>
        <v>41</v>
      </c>
      <c r="X36" s="35">
        <f t="shared" si="2"/>
        <v>34</v>
      </c>
      <c r="Y36" s="35">
        <f t="shared" si="3"/>
        <v>165</v>
      </c>
      <c r="Z36" s="35">
        <f t="shared" si="4"/>
        <v>16</v>
      </c>
    </row>
    <row r="37" spans="1:26" x14ac:dyDescent="0.2">
      <c r="A37" s="2" t="s">
        <v>66</v>
      </c>
      <c r="B37" s="2" t="s">
        <v>67</v>
      </c>
      <c r="C37" s="2" t="s">
        <v>68</v>
      </c>
      <c r="D37" s="2" t="s">
        <v>2990</v>
      </c>
      <c r="E37" s="2" t="s">
        <v>1274</v>
      </c>
      <c r="F37" s="16">
        <v>0</v>
      </c>
      <c r="G37" s="16">
        <v>1</v>
      </c>
      <c r="H37" s="16">
        <f>SUMIF('Raw 03-24-2020'!$L:$L,$E37,'Raw 03-24-2020'!H:H)</f>
        <v>1</v>
      </c>
      <c r="I37" s="16">
        <f>SUMIF('Raw 03-24-2020'!$L:$L,$E37,'Raw 03-24-2020'!I:I)</f>
        <v>0</v>
      </c>
      <c r="J37" s="16">
        <f>SUMIF('Raw 03-24-2020'!$L:$L,$E37,'Raw 03-24-2020'!J:J)</f>
        <v>0</v>
      </c>
      <c r="K37" s="36">
        <f>IFERROR((H37-G37)/G37+1,0)</f>
        <v>1</v>
      </c>
      <c r="L37" s="35">
        <f>$H37*$K37</f>
        <v>1</v>
      </c>
      <c r="M37" s="35">
        <f t="shared" ref="M37:R46" si="8">L37*$K37</f>
        <v>1</v>
      </c>
      <c r="N37" s="35">
        <f t="shared" si="8"/>
        <v>1</v>
      </c>
      <c r="O37" s="35">
        <f t="shared" si="8"/>
        <v>1</v>
      </c>
      <c r="P37" s="35">
        <f t="shared" si="8"/>
        <v>1</v>
      </c>
      <c r="Q37" s="35">
        <f t="shared" si="8"/>
        <v>1</v>
      </c>
      <c r="R37" s="35">
        <f t="shared" si="8"/>
        <v>1</v>
      </c>
      <c r="S37" s="17"/>
      <c r="T37" s="17">
        <f>F37/$F$67</f>
        <v>0</v>
      </c>
      <c r="U37" s="17">
        <f>H37/$H$67</f>
        <v>3.1123560535325243E-4</v>
      </c>
      <c r="V37" s="35">
        <f>_xlfn.RANK.AVG(F37,$F$7:$F$66,1)</f>
        <v>6.5</v>
      </c>
      <c r="W37" s="35">
        <f>_xlfn.RANK.AVG(H37,$H$7:$H$66,1)</f>
        <v>16.5</v>
      </c>
      <c r="X37" s="35">
        <f t="shared" si="2"/>
        <v>21</v>
      </c>
      <c r="Y37" s="35">
        <f t="shared" si="3"/>
        <v>60.5</v>
      </c>
      <c r="Z37" s="35">
        <f t="shared" si="4"/>
        <v>48.5</v>
      </c>
    </row>
    <row r="38" spans="1:26" x14ac:dyDescent="0.2">
      <c r="A38" s="2" t="s">
        <v>66</v>
      </c>
      <c r="B38" s="2" t="s">
        <v>77</v>
      </c>
      <c r="C38" s="2" t="s">
        <v>78</v>
      </c>
      <c r="D38" s="2" t="s">
        <v>5180</v>
      </c>
      <c r="E38" s="2" t="s">
        <v>2263</v>
      </c>
      <c r="F38" s="16">
        <v>0</v>
      </c>
      <c r="G38" s="16">
        <v>0</v>
      </c>
      <c r="H38" s="16">
        <f>SUMIF('Raw 03-24-2020'!$L:$L,$E38,'Raw 03-24-2020'!H:H)</f>
        <v>0</v>
      </c>
      <c r="I38" s="16">
        <f>SUMIF('Raw 03-24-2020'!$L:$L,$E38,'Raw 03-24-2020'!I:I)</f>
        <v>0</v>
      </c>
      <c r="J38" s="16">
        <f>SUMIF('Raw 03-24-2020'!$L:$L,$E38,'Raw 03-24-2020'!J:J)</f>
        <v>0</v>
      </c>
      <c r="K38" s="36">
        <f>IFERROR((H38-G38)/G38+1,0)</f>
        <v>0</v>
      </c>
      <c r="L38" s="35">
        <f>$H38*$K38</f>
        <v>0</v>
      </c>
      <c r="M38" s="35">
        <f t="shared" si="8"/>
        <v>0</v>
      </c>
      <c r="N38" s="35">
        <f t="shared" si="8"/>
        <v>0</v>
      </c>
      <c r="O38" s="35">
        <f t="shared" si="8"/>
        <v>0</v>
      </c>
      <c r="P38" s="35">
        <f t="shared" si="8"/>
        <v>0</v>
      </c>
      <c r="Q38" s="35">
        <f t="shared" si="8"/>
        <v>0</v>
      </c>
      <c r="R38" s="35">
        <f t="shared" si="8"/>
        <v>0</v>
      </c>
      <c r="S38" s="17"/>
      <c r="T38" s="17">
        <f>F38/$F$67</f>
        <v>0</v>
      </c>
      <c r="U38" s="17">
        <f>H38/$H$67</f>
        <v>0</v>
      </c>
      <c r="V38" s="35">
        <f>_xlfn.RANK.AVG(F38,$F$7:$F$66,1)</f>
        <v>6.5</v>
      </c>
      <c r="W38" s="35">
        <f>_xlfn.RANK.AVG(H38,$H$7:$H$66,1)</f>
        <v>7</v>
      </c>
      <c r="X38" s="35">
        <f t="shared" si="2"/>
        <v>7.5</v>
      </c>
      <c r="Y38" s="35">
        <f t="shared" si="3"/>
        <v>28</v>
      </c>
      <c r="Z38" s="35">
        <f t="shared" si="4"/>
        <v>59</v>
      </c>
    </row>
    <row r="39" spans="1:26" x14ac:dyDescent="0.2">
      <c r="A39" s="2" t="s">
        <v>66</v>
      </c>
      <c r="B39" s="2" t="s">
        <v>73</v>
      </c>
      <c r="C39" s="2" t="s">
        <v>74</v>
      </c>
      <c r="D39" s="2" t="s">
        <v>5167</v>
      </c>
      <c r="E39" s="2" t="s">
        <v>4603</v>
      </c>
      <c r="F39" s="16">
        <v>26</v>
      </c>
      <c r="G39" s="16">
        <v>0</v>
      </c>
      <c r="H39" s="16">
        <f>SUMIF('Raw 03-24-2020'!$L:$L,$E39,'Raw 03-24-2020'!H:H)</f>
        <v>0</v>
      </c>
      <c r="I39" s="16">
        <f>SUMIF('Raw 03-24-2020'!$L:$L,$E39,'Raw 03-24-2020'!I:I)</f>
        <v>0</v>
      </c>
      <c r="J39" s="16">
        <f>SUMIF('Raw 03-24-2020'!$L:$L,$E39,'Raw 03-24-2020'!J:J)</f>
        <v>0</v>
      </c>
      <c r="K39" s="36">
        <f>IFERROR((H39-G39)/G39+1,0)</f>
        <v>0</v>
      </c>
      <c r="L39" s="35">
        <f>$H39*$K39</f>
        <v>0</v>
      </c>
      <c r="M39" s="35">
        <f t="shared" si="8"/>
        <v>0</v>
      </c>
      <c r="N39" s="35">
        <f t="shared" si="8"/>
        <v>0</v>
      </c>
      <c r="O39" s="35">
        <f t="shared" si="8"/>
        <v>0</v>
      </c>
      <c r="P39" s="35">
        <f t="shared" si="8"/>
        <v>0</v>
      </c>
      <c r="Q39" s="35">
        <f t="shared" si="8"/>
        <v>0</v>
      </c>
      <c r="R39" s="35">
        <f t="shared" si="8"/>
        <v>0</v>
      </c>
      <c r="S39" s="17"/>
      <c r="T39" s="17">
        <f>F39/$F$67</f>
        <v>8.6035737921906028E-3</v>
      </c>
      <c r="U39" s="17">
        <f>H39/$H$67</f>
        <v>0</v>
      </c>
      <c r="V39" s="35">
        <f>_xlfn.RANK.AVG(F39,$F$7:$F$66,1)</f>
        <v>21</v>
      </c>
      <c r="W39" s="35">
        <f>_xlfn.RANK.AVG(H39,$H$7:$H$66,1)</f>
        <v>7</v>
      </c>
      <c r="X39" s="35">
        <f t="shared" si="2"/>
        <v>7.5</v>
      </c>
      <c r="Y39" s="35">
        <f t="shared" si="3"/>
        <v>42.5</v>
      </c>
      <c r="Z39" s="35">
        <f t="shared" si="4"/>
        <v>55</v>
      </c>
    </row>
    <row r="40" spans="1:26" x14ac:dyDescent="0.2">
      <c r="A40" s="2" t="s">
        <v>66</v>
      </c>
      <c r="B40" s="2" t="s">
        <v>71</v>
      </c>
      <c r="C40" s="2" t="s">
        <v>72</v>
      </c>
      <c r="D40" s="2" t="s">
        <v>5168</v>
      </c>
      <c r="E40" s="2" t="s">
        <v>1251</v>
      </c>
      <c r="F40" s="16">
        <v>39</v>
      </c>
      <c r="G40" s="16">
        <v>4</v>
      </c>
      <c r="H40" s="16">
        <f>SUMIF('Raw 03-24-2020'!$L:$L,$E40,'Raw 03-24-2020'!H:H)</f>
        <v>4</v>
      </c>
      <c r="I40" s="16">
        <f>SUMIF('Raw 03-24-2020'!$L:$L,$E40,'Raw 03-24-2020'!I:I)</f>
        <v>0</v>
      </c>
      <c r="J40" s="16">
        <f>SUMIF('Raw 03-24-2020'!$L:$L,$E40,'Raw 03-24-2020'!J:J)</f>
        <v>0</v>
      </c>
      <c r="K40" s="36">
        <f>IFERROR((H40-G40)/G40+1,0)</f>
        <v>1</v>
      </c>
      <c r="L40" s="35">
        <f>$H40*$K40</f>
        <v>4</v>
      </c>
      <c r="M40" s="35">
        <f t="shared" si="8"/>
        <v>4</v>
      </c>
      <c r="N40" s="35">
        <f t="shared" si="8"/>
        <v>4</v>
      </c>
      <c r="O40" s="35">
        <f t="shared" si="8"/>
        <v>4</v>
      </c>
      <c r="P40" s="35">
        <f t="shared" si="8"/>
        <v>4</v>
      </c>
      <c r="Q40" s="35">
        <f t="shared" si="8"/>
        <v>4</v>
      </c>
      <c r="R40" s="35">
        <f t="shared" si="8"/>
        <v>4</v>
      </c>
      <c r="S40" s="17"/>
      <c r="T40" s="17">
        <f>F40/$F$67</f>
        <v>1.2905360688285903E-2</v>
      </c>
      <c r="U40" s="17">
        <f>H40/$H$67</f>
        <v>1.2449424214130097E-3</v>
      </c>
      <c r="V40" s="35">
        <f>_xlfn.RANK.AVG(F40,$F$7:$F$66,1)</f>
        <v>29</v>
      </c>
      <c r="W40" s="35">
        <f>_xlfn.RANK.AVG(H40,$H$7:$H$66,1)</f>
        <v>25</v>
      </c>
      <c r="X40" s="35">
        <f t="shared" si="2"/>
        <v>21</v>
      </c>
      <c r="Y40" s="35">
        <f t="shared" si="3"/>
        <v>100</v>
      </c>
      <c r="Z40" s="35">
        <f t="shared" si="4"/>
        <v>39</v>
      </c>
    </row>
    <row r="41" spans="1:26" x14ac:dyDescent="0.2">
      <c r="A41" s="2" t="s">
        <v>66</v>
      </c>
      <c r="B41" s="2" t="s">
        <v>79</v>
      </c>
      <c r="C41" s="2" t="s">
        <v>80</v>
      </c>
      <c r="D41" s="2" t="str">
        <f>B41</f>
        <v>Texarkana, TX</v>
      </c>
      <c r="E41" s="2" t="s">
        <v>628</v>
      </c>
      <c r="F41" s="16">
        <v>70</v>
      </c>
      <c r="G41" s="16">
        <v>1</v>
      </c>
      <c r="H41" s="16">
        <f>SUMIF('Raw 03-24-2020'!$L:$L,$E41,'Raw 03-24-2020'!H:H)</f>
        <v>1</v>
      </c>
      <c r="I41" s="16">
        <f>SUMIF('Raw 03-24-2020'!$L:$L,$E41,'Raw 03-24-2020'!I:I)</f>
        <v>0</v>
      </c>
      <c r="J41" s="16">
        <f>SUMIF('Raw 03-24-2020'!$L:$L,$E41,'Raw 03-24-2020'!J:J)</f>
        <v>0</v>
      </c>
      <c r="K41" s="36">
        <f>IFERROR((H41-G41)/G41+1,0)</f>
        <v>1</v>
      </c>
      <c r="L41" s="35">
        <f>$H41*$K41</f>
        <v>1</v>
      </c>
      <c r="M41" s="35">
        <f t="shared" si="8"/>
        <v>1</v>
      </c>
      <c r="N41" s="35">
        <f t="shared" si="8"/>
        <v>1</v>
      </c>
      <c r="O41" s="35">
        <f t="shared" si="8"/>
        <v>1</v>
      </c>
      <c r="P41" s="35">
        <f t="shared" si="8"/>
        <v>1</v>
      </c>
      <c r="Q41" s="35">
        <f t="shared" si="8"/>
        <v>1</v>
      </c>
      <c r="R41" s="35">
        <f t="shared" si="8"/>
        <v>1</v>
      </c>
      <c r="S41" s="17"/>
      <c r="T41" s="17">
        <f>F41/$F$67</f>
        <v>2.3163467902051621E-2</v>
      </c>
      <c r="U41" s="17">
        <f>H41/$H$67</f>
        <v>3.1123560535325243E-4</v>
      </c>
      <c r="V41" s="35">
        <f>_xlfn.RANK.AVG(F41,$F$7:$F$66,1)</f>
        <v>42</v>
      </c>
      <c r="W41" s="35">
        <f>_xlfn.RANK.AVG(H41,$H$7:$H$66,1)</f>
        <v>16.5</v>
      </c>
      <c r="X41" s="35">
        <f t="shared" si="2"/>
        <v>21</v>
      </c>
      <c r="Y41" s="35">
        <f t="shared" si="3"/>
        <v>96</v>
      </c>
      <c r="Z41" s="35">
        <f t="shared" si="4"/>
        <v>40.5</v>
      </c>
    </row>
    <row r="42" spans="1:26" x14ac:dyDescent="0.2">
      <c r="A42" s="2" t="s">
        <v>66</v>
      </c>
      <c r="B42" s="2" t="s">
        <v>69</v>
      </c>
      <c r="C42" s="2" t="s">
        <v>70</v>
      </c>
      <c r="D42" s="2" t="s">
        <v>2253</v>
      </c>
      <c r="E42" s="2" t="s">
        <v>1819</v>
      </c>
      <c r="F42" s="16">
        <v>71</v>
      </c>
      <c r="G42" s="16">
        <v>9</v>
      </c>
      <c r="H42" s="16">
        <f>SUMIF('Raw 03-24-2020'!$L:$L,$E42,'Raw 03-24-2020'!H:H)</f>
        <v>10</v>
      </c>
      <c r="I42" s="16">
        <f>SUMIF('Raw 03-24-2020'!$L:$L,$E42,'Raw 03-24-2020'!I:I)</f>
        <v>0</v>
      </c>
      <c r="J42" s="16">
        <f>SUMIF('Raw 03-24-2020'!$L:$L,$E42,'Raw 03-24-2020'!J:J)</f>
        <v>0</v>
      </c>
      <c r="K42" s="36">
        <f>IFERROR((H42-G42)/G42+1,0)</f>
        <v>1.1111111111111112</v>
      </c>
      <c r="L42" s="35">
        <f>$H42*$K42</f>
        <v>11.111111111111111</v>
      </c>
      <c r="M42" s="35">
        <f t="shared" si="8"/>
        <v>12.345679012345679</v>
      </c>
      <c r="N42" s="35">
        <f t="shared" si="8"/>
        <v>13.717421124828533</v>
      </c>
      <c r="O42" s="35">
        <f t="shared" si="8"/>
        <v>15.24157902758726</v>
      </c>
      <c r="P42" s="35">
        <f t="shared" si="8"/>
        <v>16.935087808430289</v>
      </c>
      <c r="Q42" s="35">
        <f t="shared" si="8"/>
        <v>18.816764231589211</v>
      </c>
      <c r="R42" s="35">
        <f t="shared" si="8"/>
        <v>20.907515812876902</v>
      </c>
      <c r="S42" s="17"/>
      <c r="T42" s="17">
        <f>F42/$F$67</f>
        <v>2.3494374586366645E-2</v>
      </c>
      <c r="U42" s="17">
        <f>H42/$H$67</f>
        <v>3.1123560535325241E-3</v>
      </c>
      <c r="V42" s="35">
        <f>_xlfn.RANK.AVG(F42,$F$7:$F$66,1)</f>
        <v>43</v>
      </c>
      <c r="W42" s="35">
        <f>_xlfn.RANK.AVG(H42,$H$7:$H$66,1)</f>
        <v>32</v>
      </c>
      <c r="X42" s="35">
        <f t="shared" si="2"/>
        <v>32</v>
      </c>
      <c r="Y42" s="35">
        <f t="shared" si="3"/>
        <v>139</v>
      </c>
      <c r="Z42" s="35">
        <f t="shared" si="4"/>
        <v>28</v>
      </c>
    </row>
    <row r="43" spans="1:26" x14ac:dyDescent="0.2">
      <c r="A43" s="2" t="s">
        <v>66</v>
      </c>
      <c r="B43" s="2" t="s">
        <v>75</v>
      </c>
      <c r="C43" s="2" t="s">
        <v>76</v>
      </c>
      <c r="D43" s="2" t="str">
        <f>B43</f>
        <v>Texarkana, AR</v>
      </c>
      <c r="E43" s="2" t="s">
        <v>3188</v>
      </c>
      <c r="F43" s="16">
        <v>99</v>
      </c>
      <c r="G43" s="16">
        <v>0</v>
      </c>
      <c r="H43" s="16">
        <f>SUMIF('Raw 03-24-2020'!$L:$L,$E43,'Raw 03-24-2020'!H:H)</f>
        <v>0</v>
      </c>
      <c r="I43" s="16">
        <f>SUMIF('Raw 03-24-2020'!$L:$L,$E43,'Raw 03-24-2020'!I:I)</f>
        <v>0</v>
      </c>
      <c r="J43" s="16">
        <f>SUMIF('Raw 03-24-2020'!$L:$L,$E43,'Raw 03-24-2020'!J:J)</f>
        <v>0</v>
      </c>
      <c r="K43" s="36">
        <f>IFERROR((H43-G43)/G43+1,0)</f>
        <v>0</v>
      </c>
      <c r="L43" s="35">
        <f>$H43*$K43</f>
        <v>0</v>
      </c>
      <c r="M43" s="35">
        <f t="shared" si="8"/>
        <v>0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  <c r="R43" s="35">
        <f t="shared" si="8"/>
        <v>0</v>
      </c>
      <c r="S43" s="17"/>
      <c r="T43" s="17">
        <f>F43/$F$67</f>
        <v>3.2759761747187296E-2</v>
      </c>
      <c r="U43" s="17">
        <f>H43/$H$67</f>
        <v>0</v>
      </c>
      <c r="V43" s="35">
        <f>_xlfn.RANK.AVG(F43,$F$7:$F$66,1)</f>
        <v>47</v>
      </c>
      <c r="W43" s="35">
        <f>_xlfn.RANK.AVG(H43,$H$7:$H$66,1)</f>
        <v>7</v>
      </c>
      <c r="X43" s="35">
        <f t="shared" si="2"/>
        <v>7.5</v>
      </c>
      <c r="Y43" s="35">
        <f t="shared" si="3"/>
        <v>68.5</v>
      </c>
      <c r="Z43" s="35">
        <f t="shared" si="4"/>
        <v>46</v>
      </c>
    </row>
    <row r="44" spans="1:26" x14ac:dyDescent="0.2">
      <c r="A44" s="2" t="s">
        <v>81</v>
      </c>
      <c r="B44" s="2" t="s">
        <v>82</v>
      </c>
      <c r="C44" s="2" t="s">
        <v>5</v>
      </c>
      <c r="D44" s="2" t="s">
        <v>5171</v>
      </c>
      <c r="E44" s="2" t="s">
        <v>4537</v>
      </c>
      <c r="F44" s="16">
        <v>96</v>
      </c>
      <c r="G44" s="16">
        <v>57</v>
      </c>
      <c r="H44" s="16">
        <f>SUMIF('Raw 03-24-2020'!$L:$L,$E44,'Raw 03-24-2020'!H:H)</f>
        <v>71</v>
      </c>
      <c r="I44" s="16">
        <f>SUMIF('Raw 03-24-2020'!$L:$L,$E44,'Raw 03-24-2020'!I:I)</f>
        <v>1</v>
      </c>
      <c r="J44" s="16">
        <f>SUMIF('Raw 03-24-2020'!$L:$L,$E44,'Raw 03-24-2020'!J:J)</f>
        <v>0</v>
      </c>
      <c r="K44" s="36">
        <f>IFERROR((H44-G44)/G44+1,0)</f>
        <v>1.2456140350877192</v>
      </c>
      <c r="L44" s="35">
        <f>$H44*$K44</f>
        <v>88.438596491228054</v>
      </c>
      <c r="M44" s="35">
        <f t="shared" si="8"/>
        <v>110.16035703293318</v>
      </c>
      <c r="N44" s="35">
        <f t="shared" si="8"/>
        <v>137.21728683049571</v>
      </c>
      <c r="O44" s="35">
        <f t="shared" si="8"/>
        <v>170.9197783327227</v>
      </c>
      <c r="P44" s="35">
        <f t="shared" si="8"/>
        <v>212.90007476532125</v>
      </c>
      <c r="Q44" s="35">
        <f t="shared" si="8"/>
        <v>265.19132119890889</v>
      </c>
      <c r="R44" s="35">
        <f t="shared" si="8"/>
        <v>330.32603166881631</v>
      </c>
      <c r="S44" s="17"/>
      <c r="T44" s="17">
        <f>F44/$F$67</f>
        <v>3.1767041694242222E-2</v>
      </c>
      <c r="U44" s="17">
        <f>H44/$H$67</f>
        <v>2.209772798008092E-2</v>
      </c>
      <c r="V44" s="35">
        <f>_xlfn.RANK.AVG(F44,$F$7:$F$66,1)</f>
        <v>46</v>
      </c>
      <c r="W44" s="35">
        <f>_xlfn.RANK.AVG(H44,$H$7:$H$66,1)</f>
        <v>51.5</v>
      </c>
      <c r="X44" s="35">
        <f t="shared" si="2"/>
        <v>39.5</v>
      </c>
      <c r="Y44" s="35">
        <f t="shared" si="3"/>
        <v>188.5</v>
      </c>
      <c r="Z44" s="35">
        <f t="shared" si="4"/>
        <v>8</v>
      </c>
    </row>
    <row r="45" spans="1:26" x14ac:dyDescent="0.2">
      <c r="A45" s="29" t="s">
        <v>83</v>
      </c>
      <c r="B45" s="29" t="s">
        <v>84</v>
      </c>
      <c r="C45" s="29" t="s">
        <v>85</v>
      </c>
      <c r="D45" s="29" t="s">
        <v>5166</v>
      </c>
      <c r="E45" s="29" t="s">
        <v>1110</v>
      </c>
      <c r="F45" s="16">
        <v>212</v>
      </c>
      <c r="G45" s="30">
        <v>16</v>
      </c>
      <c r="H45" s="16">
        <f>SUMIF('Raw 03-24-2020'!$L:$L,$E45,'Raw 03-24-2020'!H:H)</f>
        <v>22</v>
      </c>
      <c r="I45" s="16">
        <f>SUMIF('Raw 03-24-2020'!$L:$L,$E45,'Raw 03-24-2020'!I:I)</f>
        <v>1</v>
      </c>
      <c r="J45" s="16">
        <f>SUMIF('Raw 03-24-2020'!$L:$L,$E45,'Raw 03-24-2020'!J:J)</f>
        <v>0</v>
      </c>
      <c r="K45" s="36">
        <f>IFERROR((H45-G45)/G45+1,0)</f>
        <v>1.375</v>
      </c>
      <c r="L45" s="37">
        <f>$H45*$K45</f>
        <v>30.25</v>
      </c>
      <c r="M45" s="37">
        <f t="shared" si="8"/>
        <v>41.59375</v>
      </c>
      <c r="N45" s="37">
        <f t="shared" si="8"/>
        <v>57.19140625</v>
      </c>
      <c r="O45" s="37">
        <f t="shared" si="8"/>
        <v>78.63818359375</v>
      </c>
      <c r="P45" s="37">
        <f t="shared" si="8"/>
        <v>108.12750244140625</v>
      </c>
      <c r="Q45" s="37">
        <f t="shared" si="8"/>
        <v>148.67531585693359</v>
      </c>
      <c r="R45" s="37">
        <f t="shared" si="8"/>
        <v>204.42855930328369</v>
      </c>
      <c r="S45" s="31"/>
      <c r="T45" s="31">
        <f>F45/$F$67</f>
        <v>7.0152217074784917E-2</v>
      </c>
      <c r="U45" s="31">
        <f>H45/$H$67</f>
        <v>6.8471833177715527E-3</v>
      </c>
      <c r="V45" s="35">
        <f>_xlfn.RANK.AVG(F45,$F$7:$F$66,1)</f>
        <v>60</v>
      </c>
      <c r="W45" s="35">
        <f>_xlfn.RANK.AVG(H45,$H$7:$H$66,1)</f>
        <v>39.5</v>
      </c>
      <c r="X45" s="35">
        <f t="shared" si="2"/>
        <v>47</v>
      </c>
      <c r="Y45" s="35">
        <f t="shared" si="3"/>
        <v>186</v>
      </c>
      <c r="Z45" s="35">
        <f t="shared" si="4"/>
        <v>9</v>
      </c>
    </row>
    <row r="46" spans="1:26" x14ac:dyDescent="0.2">
      <c r="A46" s="2" t="s">
        <v>86</v>
      </c>
      <c r="B46" s="2" t="s">
        <v>87</v>
      </c>
      <c r="C46" s="2" t="s">
        <v>88</v>
      </c>
      <c r="D46" s="2" t="s">
        <v>5165</v>
      </c>
      <c r="E46" s="2" t="s">
        <v>261</v>
      </c>
      <c r="F46" s="16">
        <v>2</v>
      </c>
      <c r="G46" s="16">
        <v>48</v>
      </c>
      <c r="H46" s="16">
        <f>SUMIF('Raw 03-24-2020'!$L:$L,$E46,'Raw 03-24-2020'!H:H)</f>
        <v>58</v>
      </c>
      <c r="I46" s="16">
        <f>SUMIF('Raw 03-24-2020'!$L:$L,$E46,'Raw 03-24-2020'!I:I)</f>
        <v>2</v>
      </c>
      <c r="J46" s="16">
        <f>SUMIF('Raw 03-24-2020'!$L:$L,$E46,'Raw 03-24-2020'!J:J)</f>
        <v>0</v>
      </c>
      <c r="K46" s="36">
        <f>IFERROR((H46-G46)/G46+1,0)</f>
        <v>1.2083333333333333</v>
      </c>
      <c r="L46" s="35">
        <f>$H46*$K46</f>
        <v>70.083333333333329</v>
      </c>
      <c r="M46" s="35">
        <f t="shared" si="8"/>
        <v>84.684027777777771</v>
      </c>
      <c r="N46" s="35">
        <f t="shared" si="8"/>
        <v>102.3265335648148</v>
      </c>
      <c r="O46" s="35">
        <f t="shared" si="8"/>
        <v>123.64456139081787</v>
      </c>
      <c r="P46" s="35">
        <f t="shared" si="8"/>
        <v>149.40384501390491</v>
      </c>
      <c r="Q46" s="35">
        <f t="shared" si="8"/>
        <v>180.52964605846842</v>
      </c>
      <c r="R46" s="35">
        <f t="shared" si="8"/>
        <v>218.139988987316</v>
      </c>
      <c r="S46" s="17"/>
      <c r="T46" s="17">
        <f>F46/$F$67</f>
        <v>6.6181336863004633E-4</v>
      </c>
      <c r="U46" s="17">
        <f>H46/$H$67</f>
        <v>1.8051665110488641E-2</v>
      </c>
      <c r="V46" s="35">
        <f>_xlfn.RANK.AVG(F46,$F$7:$F$66,1)</f>
        <v>13</v>
      </c>
      <c r="W46" s="35">
        <f>_xlfn.RANK.AVG(H46,$H$7:$H$66,1)</f>
        <v>48</v>
      </c>
      <c r="X46" s="35">
        <f t="shared" si="2"/>
        <v>36</v>
      </c>
      <c r="Y46" s="35">
        <f t="shared" si="3"/>
        <v>145</v>
      </c>
      <c r="Z46" s="35">
        <f t="shared" si="4"/>
        <v>24</v>
      </c>
    </row>
    <row r="47" spans="1:26" x14ac:dyDescent="0.2">
      <c r="A47" s="2" t="s">
        <v>86</v>
      </c>
      <c r="B47" s="2" t="s">
        <v>91</v>
      </c>
      <c r="C47" s="2" t="s">
        <v>92</v>
      </c>
      <c r="D47" s="2" t="s">
        <v>5163</v>
      </c>
      <c r="E47" s="2" t="s">
        <v>4959</v>
      </c>
      <c r="F47" s="16">
        <v>15</v>
      </c>
      <c r="G47" s="16">
        <v>6</v>
      </c>
      <c r="H47" s="16">
        <f>SUMIF('Raw 03-24-2020'!$L:$L,$E47,'Raw 03-24-2020'!H:H)</f>
        <v>11</v>
      </c>
      <c r="I47" s="16">
        <f>SUMIF('Raw 03-24-2020'!$L:$L,$E47,'Raw 03-24-2020'!I:I)</f>
        <v>0</v>
      </c>
      <c r="J47" s="16">
        <f>SUMIF('Raw 03-24-2020'!$L:$L,$E47,'Raw 03-24-2020'!J:J)</f>
        <v>0</v>
      </c>
      <c r="K47" s="36">
        <f>IFERROR((H47-G47)/G47+1,0)</f>
        <v>1.8333333333333335</v>
      </c>
      <c r="L47" s="35">
        <f>$H47*$K47</f>
        <v>20.166666666666668</v>
      </c>
      <c r="M47" s="35">
        <f t="shared" ref="M47:R56" si="9">L47*$K47</f>
        <v>36.972222222222229</v>
      </c>
      <c r="N47" s="35">
        <f t="shared" si="9"/>
        <v>67.782407407407419</v>
      </c>
      <c r="O47" s="35">
        <f t="shared" si="9"/>
        <v>124.26774691358028</v>
      </c>
      <c r="P47" s="35">
        <f t="shared" si="9"/>
        <v>227.82420267489721</v>
      </c>
      <c r="Q47" s="35">
        <f t="shared" si="9"/>
        <v>417.67770490397822</v>
      </c>
      <c r="R47" s="35">
        <f t="shared" si="9"/>
        <v>765.7424589906268</v>
      </c>
      <c r="S47" s="17"/>
      <c r="T47" s="17">
        <f>F47/$F$67</f>
        <v>4.9636002647253478E-3</v>
      </c>
      <c r="U47" s="17">
        <f>H47/$H$67</f>
        <v>3.4235916588857764E-3</v>
      </c>
      <c r="V47" s="35">
        <f>_xlfn.RANK.AVG(F47,$F$7:$F$66,1)</f>
        <v>18</v>
      </c>
      <c r="W47" s="35">
        <f>_xlfn.RANK.AVG(H47,$H$7:$H$66,1)</f>
        <v>34</v>
      </c>
      <c r="X47" s="35">
        <f t="shared" si="2"/>
        <v>55.5</v>
      </c>
      <c r="Y47" s="35">
        <f t="shared" si="3"/>
        <v>141.5</v>
      </c>
      <c r="Z47" s="35">
        <f t="shared" si="4"/>
        <v>25.5</v>
      </c>
    </row>
    <row r="48" spans="1:26" x14ac:dyDescent="0.2">
      <c r="A48" s="2" t="s">
        <v>86</v>
      </c>
      <c r="B48" s="2" t="s">
        <v>89</v>
      </c>
      <c r="C48" s="2" t="s">
        <v>90</v>
      </c>
      <c r="D48" s="2" t="s">
        <v>5164</v>
      </c>
      <c r="E48" s="2" t="s">
        <v>810</v>
      </c>
      <c r="F48" s="16">
        <v>16</v>
      </c>
      <c r="G48" s="16">
        <v>1</v>
      </c>
      <c r="H48" s="16">
        <f>SUMIF('Raw 03-24-2020'!$L:$L,$E48,'Raw 03-24-2020'!H:H)</f>
        <v>1</v>
      </c>
      <c r="I48" s="16">
        <f>SUMIF('Raw 03-24-2020'!$L:$L,$E48,'Raw 03-24-2020'!I:I)</f>
        <v>0</v>
      </c>
      <c r="J48" s="16">
        <f>SUMIF('Raw 03-24-2020'!$L:$L,$E48,'Raw 03-24-2020'!J:J)</f>
        <v>0</v>
      </c>
      <c r="K48" s="36">
        <f>IFERROR((H48-G48)/G48+1,0)</f>
        <v>1</v>
      </c>
      <c r="L48" s="35">
        <f>$H48*$K48</f>
        <v>1</v>
      </c>
      <c r="M48" s="35">
        <f t="shared" si="9"/>
        <v>1</v>
      </c>
      <c r="N48" s="35">
        <f t="shared" si="9"/>
        <v>1</v>
      </c>
      <c r="O48" s="35">
        <f t="shared" si="9"/>
        <v>1</v>
      </c>
      <c r="P48" s="35">
        <f t="shared" si="9"/>
        <v>1</v>
      </c>
      <c r="Q48" s="35">
        <f t="shared" si="9"/>
        <v>1</v>
      </c>
      <c r="R48" s="35">
        <f t="shared" si="9"/>
        <v>1</v>
      </c>
      <c r="S48" s="17"/>
      <c r="T48" s="17">
        <f>F48/$F$67</f>
        <v>5.2945069490403706E-3</v>
      </c>
      <c r="U48" s="17">
        <f>H48/$H$67</f>
        <v>3.1123560535325243E-4</v>
      </c>
      <c r="V48" s="35">
        <f>_xlfn.RANK.AVG(F48,$F$7:$F$66,1)</f>
        <v>19</v>
      </c>
      <c r="W48" s="35">
        <f>_xlfn.RANK.AVG(H48,$H$7:$H$66,1)</f>
        <v>16.5</v>
      </c>
      <c r="X48" s="35">
        <f t="shared" si="2"/>
        <v>21</v>
      </c>
      <c r="Y48" s="35">
        <f t="shared" si="3"/>
        <v>73</v>
      </c>
      <c r="Z48" s="35">
        <f t="shared" si="4"/>
        <v>45</v>
      </c>
    </row>
    <row r="49" spans="1:26" x14ac:dyDescent="0.2">
      <c r="A49" s="2" t="s">
        <v>86</v>
      </c>
      <c r="B49" s="2" t="s">
        <v>93</v>
      </c>
      <c r="C49" s="2" t="s">
        <v>92</v>
      </c>
      <c r="D49" s="2" t="s">
        <v>5162</v>
      </c>
      <c r="E49" s="2" t="s">
        <v>4959</v>
      </c>
      <c r="F49" s="16">
        <v>51</v>
      </c>
      <c r="G49" s="16">
        <v>6</v>
      </c>
      <c r="H49" s="16">
        <f>SUMIF('Raw 03-24-2020'!$L:$L,$E49,'Raw 03-24-2020'!H:H)</f>
        <v>11</v>
      </c>
      <c r="I49" s="16">
        <f>SUMIF('Raw 03-24-2020'!$L:$L,$E49,'Raw 03-24-2020'!I:I)</f>
        <v>0</v>
      </c>
      <c r="J49" s="16">
        <f>SUMIF('Raw 03-24-2020'!$L:$L,$E49,'Raw 03-24-2020'!J:J)</f>
        <v>0</v>
      </c>
      <c r="K49" s="36">
        <f>IFERROR((H49-G49)/G49+1,0)</f>
        <v>1.8333333333333335</v>
      </c>
      <c r="L49" s="35">
        <f>$H49*$K49</f>
        <v>20.166666666666668</v>
      </c>
      <c r="M49" s="35">
        <f t="shared" si="9"/>
        <v>36.972222222222229</v>
      </c>
      <c r="N49" s="35">
        <f t="shared" si="9"/>
        <v>67.782407407407419</v>
      </c>
      <c r="O49" s="35">
        <f t="shared" si="9"/>
        <v>124.26774691358028</v>
      </c>
      <c r="P49" s="35">
        <f t="shared" si="9"/>
        <v>227.82420267489721</v>
      </c>
      <c r="Q49" s="35">
        <f t="shared" si="9"/>
        <v>417.67770490397822</v>
      </c>
      <c r="R49" s="35">
        <f t="shared" si="9"/>
        <v>765.7424589906268</v>
      </c>
      <c r="S49" s="17"/>
      <c r="T49" s="17">
        <f>F49/$F$67</f>
        <v>1.6876240900066182E-2</v>
      </c>
      <c r="U49" s="17">
        <f>H49/$H$67</f>
        <v>3.4235916588857764E-3</v>
      </c>
      <c r="V49" s="35">
        <f>_xlfn.RANK.AVG(F49,$F$7:$F$66,1)</f>
        <v>34.5</v>
      </c>
      <c r="W49" s="35">
        <f>_xlfn.RANK.AVG(H49,$H$7:$H$66,1)</f>
        <v>34</v>
      </c>
      <c r="X49" s="35">
        <f t="shared" si="2"/>
        <v>55.5</v>
      </c>
      <c r="Y49" s="35">
        <f t="shared" si="3"/>
        <v>158</v>
      </c>
      <c r="Z49" s="35">
        <f t="shared" si="4"/>
        <v>20</v>
      </c>
    </row>
    <row r="50" spans="1:26" x14ac:dyDescent="0.2">
      <c r="A50" s="2" t="s">
        <v>94</v>
      </c>
      <c r="B50" s="2" t="s">
        <v>99</v>
      </c>
      <c r="C50" s="2" t="s">
        <v>100</v>
      </c>
      <c r="D50" s="2" t="s">
        <v>99</v>
      </c>
      <c r="E50" s="2" t="s">
        <v>3231</v>
      </c>
      <c r="F50" s="16">
        <v>0</v>
      </c>
      <c r="G50" s="16">
        <v>238</v>
      </c>
      <c r="H50" s="16">
        <f>SUMIF('Raw 03-24-2020'!$L:$L,$E50,'Raw 03-24-2020'!H:H)</f>
        <v>288</v>
      </c>
      <c r="I50" s="16">
        <f>SUMIF('Raw 03-24-2020'!$L:$L,$E50,'Raw 03-24-2020'!I:I)</f>
        <v>3</v>
      </c>
      <c r="J50" s="16">
        <f>SUMIF('Raw 03-24-2020'!$L:$L,$E50,'Raw 03-24-2020'!J:J)</f>
        <v>0</v>
      </c>
      <c r="K50" s="36">
        <f>IFERROR((H50-G50)/G50+1,0)</f>
        <v>1.2100840336134453</v>
      </c>
      <c r="L50" s="35">
        <f>$H50*$K50</f>
        <v>348.50420168067222</v>
      </c>
      <c r="M50" s="35">
        <f t="shared" si="9"/>
        <v>421.71937010098151</v>
      </c>
      <c r="N50" s="35">
        <f t="shared" si="9"/>
        <v>510.31587642471709</v>
      </c>
      <c r="O50" s="35">
        <f t="shared" si="9"/>
        <v>617.52509416100213</v>
      </c>
      <c r="P50" s="35">
        <f t="shared" si="9"/>
        <v>747.25725679986806</v>
      </c>
      <c r="Q50" s="35">
        <f t="shared" si="9"/>
        <v>904.24407545530244</v>
      </c>
      <c r="R50" s="35">
        <f t="shared" si="9"/>
        <v>1094.211318198013</v>
      </c>
      <c r="S50" s="17"/>
      <c r="T50" s="17">
        <f>F50/$F$67</f>
        <v>0</v>
      </c>
      <c r="U50" s="17">
        <f>H50/$H$67</f>
        <v>8.9635854341736695E-2</v>
      </c>
      <c r="V50" s="35">
        <f>_xlfn.RANK.AVG(F50,$F$7:$F$66,1)</f>
        <v>6.5</v>
      </c>
      <c r="W50" s="35">
        <f>_xlfn.RANK.AVG(H50,$H$7:$H$66,1)</f>
        <v>58</v>
      </c>
      <c r="X50" s="35">
        <f t="shared" si="2"/>
        <v>37</v>
      </c>
      <c r="Y50" s="35">
        <f t="shared" si="3"/>
        <v>159.5</v>
      </c>
      <c r="Z50" s="35">
        <f t="shared" si="4"/>
        <v>19</v>
      </c>
    </row>
    <row r="51" spans="1:26" x14ac:dyDescent="0.2">
      <c r="A51" s="2" t="s">
        <v>94</v>
      </c>
      <c r="B51" s="2" t="s">
        <v>97</v>
      </c>
      <c r="C51" s="2" t="s">
        <v>98</v>
      </c>
      <c r="D51" s="2" t="s">
        <v>97</v>
      </c>
      <c r="E51" s="2" t="s">
        <v>3476</v>
      </c>
      <c r="F51" s="16">
        <v>59</v>
      </c>
      <c r="G51" s="16">
        <v>144</v>
      </c>
      <c r="H51" s="16">
        <f>SUMIF('Raw 03-24-2020'!$L:$L,$E51,'Raw 03-24-2020'!H:H)</f>
        <v>180</v>
      </c>
      <c r="I51" s="16">
        <f>SUMIF('Raw 03-24-2020'!$L:$L,$E51,'Raw 03-24-2020'!I:I)</f>
        <v>1</v>
      </c>
      <c r="J51" s="16">
        <f>SUMIF('Raw 03-24-2020'!$L:$L,$E51,'Raw 03-24-2020'!J:J)</f>
        <v>0</v>
      </c>
      <c r="K51" s="36">
        <f>IFERROR((H51-G51)/G51+1,0)</f>
        <v>1.25</v>
      </c>
      <c r="L51" s="35">
        <f>$H51*$K51</f>
        <v>225</v>
      </c>
      <c r="M51" s="35">
        <f t="shared" si="9"/>
        <v>281.25</v>
      </c>
      <c r="N51" s="35">
        <f t="shared" si="9"/>
        <v>351.5625</v>
      </c>
      <c r="O51" s="35">
        <f t="shared" si="9"/>
        <v>439.453125</v>
      </c>
      <c r="P51" s="35">
        <f t="shared" si="9"/>
        <v>549.31640625</v>
      </c>
      <c r="Q51" s="35">
        <f t="shared" si="9"/>
        <v>686.6455078125</v>
      </c>
      <c r="R51" s="35">
        <f t="shared" si="9"/>
        <v>858.306884765625</v>
      </c>
      <c r="S51" s="17"/>
      <c r="T51" s="17">
        <f>F51/$F$67</f>
        <v>1.9523494374586368E-2</v>
      </c>
      <c r="U51" s="17">
        <f>H51/$H$67</f>
        <v>5.6022408963585436E-2</v>
      </c>
      <c r="V51" s="35">
        <f>_xlfn.RANK.AVG(F51,$F$7:$F$66,1)</f>
        <v>39</v>
      </c>
      <c r="W51" s="35">
        <f>_xlfn.RANK.AVG(H51,$H$7:$H$66,1)</f>
        <v>57</v>
      </c>
      <c r="X51" s="35">
        <f t="shared" si="2"/>
        <v>41</v>
      </c>
      <c r="Y51" s="35">
        <f t="shared" si="3"/>
        <v>194</v>
      </c>
      <c r="Z51" s="35">
        <f t="shared" si="4"/>
        <v>6</v>
      </c>
    </row>
    <row r="52" spans="1:26" x14ac:dyDescent="0.2">
      <c r="A52" s="2" t="s">
        <v>94</v>
      </c>
      <c r="B52" s="2" t="s">
        <v>95</v>
      </c>
      <c r="C52" s="2" t="s">
        <v>96</v>
      </c>
      <c r="D52" s="2" t="s">
        <v>95</v>
      </c>
      <c r="E52" s="2" t="s">
        <v>992</v>
      </c>
      <c r="F52" s="16">
        <v>159</v>
      </c>
      <c r="G52" s="16">
        <v>40</v>
      </c>
      <c r="H52" s="16">
        <f>SUMIF('Raw 03-24-2020'!$L:$L,$E52,'Raw 03-24-2020'!H:H)</f>
        <v>40</v>
      </c>
      <c r="I52" s="16">
        <f>SUMIF('Raw 03-24-2020'!$L:$L,$E52,'Raw 03-24-2020'!I:I)</f>
        <v>0</v>
      </c>
      <c r="J52" s="16">
        <f>SUMIF('Raw 03-24-2020'!$L:$L,$E52,'Raw 03-24-2020'!J:J)</f>
        <v>0</v>
      </c>
      <c r="K52" s="36">
        <f>IFERROR((H52-G52)/G52+1,0)</f>
        <v>1</v>
      </c>
      <c r="L52" s="35">
        <f>$H52*$K52</f>
        <v>40</v>
      </c>
      <c r="M52" s="35">
        <f t="shared" si="9"/>
        <v>40</v>
      </c>
      <c r="N52" s="35">
        <f t="shared" si="9"/>
        <v>40</v>
      </c>
      <c r="O52" s="35">
        <f t="shared" si="9"/>
        <v>40</v>
      </c>
      <c r="P52" s="35">
        <f t="shared" si="9"/>
        <v>40</v>
      </c>
      <c r="Q52" s="35">
        <f t="shared" si="9"/>
        <v>40</v>
      </c>
      <c r="R52" s="35">
        <f t="shared" si="9"/>
        <v>40</v>
      </c>
      <c r="S52" s="17"/>
      <c r="T52" s="17">
        <f>F52/$F$67</f>
        <v>5.2614162806088681E-2</v>
      </c>
      <c r="U52" s="17">
        <f>H52/$H$67</f>
        <v>1.2449424214130096E-2</v>
      </c>
      <c r="V52" s="35">
        <f>_xlfn.RANK.AVG(F52,$F$7:$F$66,1)</f>
        <v>57</v>
      </c>
      <c r="W52" s="35">
        <f>_xlfn.RANK.AVG(H52,$H$7:$H$66,1)</f>
        <v>44</v>
      </c>
      <c r="X52" s="35">
        <f t="shared" si="2"/>
        <v>21</v>
      </c>
      <c r="Y52" s="35">
        <f t="shared" si="3"/>
        <v>166</v>
      </c>
      <c r="Z52" s="35">
        <f t="shared" si="4"/>
        <v>15</v>
      </c>
    </row>
    <row r="53" spans="1:26" x14ac:dyDescent="0.2">
      <c r="A53" s="2" t="s">
        <v>101</v>
      </c>
      <c r="B53" s="2" t="s">
        <v>102</v>
      </c>
      <c r="C53" s="2" t="s">
        <v>103</v>
      </c>
      <c r="D53" s="2" t="s">
        <v>103</v>
      </c>
      <c r="E53" s="2" t="s">
        <v>5154</v>
      </c>
      <c r="F53" s="16">
        <v>185</v>
      </c>
      <c r="G53" s="16">
        <v>0</v>
      </c>
      <c r="H53" s="16">
        <f>SUMIF('Raw 03-24-2020'!$L:$L,$E53,'Raw 03-24-2020'!H:H)</f>
        <v>0</v>
      </c>
      <c r="I53" s="16">
        <f>SUMIF('Raw 03-24-2020'!$L:$L,$E53,'Raw 03-24-2020'!I:I)</f>
        <v>0</v>
      </c>
      <c r="J53" s="16">
        <f>SUMIF('Raw 03-24-2020'!$L:$L,$E53,'Raw 03-24-2020'!J:J)</f>
        <v>0</v>
      </c>
      <c r="K53" s="36">
        <f>IFERROR((H53-G53)/G53+1,0)</f>
        <v>0</v>
      </c>
      <c r="L53" s="35">
        <f>$H53*$K53</f>
        <v>0</v>
      </c>
      <c r="M53" s="35">
        <f t="shared" si="9"/>
        <v>0</v>
      </c>
      <c r="N53" s="35">
        <f t="shared" si="9"/>
        <v>0</v>
      </c>
      <c r="O53" s="35">
        <f t="shared" si="9"/>
        <v>0</v>
      </c>
      <c r="P53" s="35">
        <f t="shared" si="9"/>
        <v>0</v>
      </c>
      <c r="Q53" s="35">
        <f t="shared" si="9"/>
        <v>0</v>
      </c>
      <c r="R53" s="35">
        <f t="shared" si="9"/>
        <v>0</v>
      </c>
      <c r="S53" s="17"/>
      <c r="T53" s="17">
        <f>F53/$F$67</f>
        <v>6.1217736598279282E-2</v>
      </c>
      <c r="U53" s="17">
        <f>H53/$H$67</f>
        <v>0</v>
      </c>
      <c r="V53" s="35">
        <f>_xlfn.RANK.AVG(F53,$F$7:$F$66,1)</f>
        <v>58</v>
      </c>
      <c r="W53" s="35">
        <f>_xlfn.RANK.AVG(H53,$H$7:$H$66,1)</f>
        <v>7</v>
      </c>
      <c r="X53" s="35">
        <f t="shared" si="2"/>
        <v>7.5</v>
      </c>
      <c r="Y53" s="35">
        <f t="shared" si="3"/>
        <v>79.5</v>
      </c>
      <c r="Z53" s="35">
        <f t="shared" si="4"/>
        <v>44</v>
      </c>
    </row>
    <row r="54" spans="1:26" x14ac:dyDescent="0.2">
      <c r="A54" s="29" t="s">
        <v>104</v>
      </c>
      <c r="B54" s="29" t="s">
        <v>117</v>
      </c>
      <c r="C54" s="29" t="s">
        <v>118</v>
      </c>
      <c r="D54" s="29" t="s">
        <v>4006</v>
      </c>
      <c r="E54" s="29" t="s">
        <v>4007</v>
      </c>
      <c r="F54" s="16">
        <v>0</v>
      </c>
      <c r="G54" s="30">
        <v>0</v>
      </c>
      <c r="H54" s="16">
        <f>SUMIF('Raw 03-24-2020'!$L:$L,$E54,'Raw 03-24-2020'!H:H)</f>
        <v>0</v>
      </c>
      <c r="I54" s="16">
        <f>SUMIF('Raw 03-24-2020'!$L:$L,$E54,'Raw 03-24-2020'!I:I)</f>
        <v>0</v>
      </c>
      <c r="J54" s="16">
        <f>SUMIF('Raw 03-24-2020'!$L:$L,$E54,'Raw 03-24-2020'!J:J)</f>
        <v>0</v>
      </c>
      <c r="K54" s="36">
        <f>IFERROR((H54-G54)/G54+1,0)</f>
        <v>0</v>
      </c>
      <c r="L54" s="35">
        <f>$H54*$K54</f>
        <v>0</v>
      </c>
      <c r="M54" s="35">
        <f t="shared" si="9"/>
        <v>0</v>
      </c>
      <c r="N54" s="35">
        <f t="shared" si="9"/>
        <v>0</v>
      </c>
      <c r="O54" s="35">
        <f t="shared" si="9"/>
        <v>0</v>
      </c>
      <c r="P54" s="35">
        <f t="shared" si="9"/>
        <v>0</v>
      </c>
      <c r="Q54" s="35">
        <f t="shared" si="9"/>
        <v>0</v>
      </c>
      <c r="R54" s="35">
        <f t="shared" si="9"/>
        <v>0</v>
      </c>
      <c r="S54" s="31"/>
      <c r="T54" s="31">
        <f>F54/$F$67</f>
        <v>0</v>
      </c>
      <c r="U54" s="17">
        <f>H54/$H$67</f>
        <v>0</v>
      </c>
      <c r="V54" s="35">
        <f>_xlfn.RANK.AVG(F54,$F$7:$F$66,1)</f>
        <v>6.5</v>
      </c>
      <c r="W54" s="35">
        <f>_xlfn.RANK.AVG(H54,$H$7:$H$66,1)</f>
        <v>7</v>
      </c>
      <c r="X54" s="35">
        <f t="shared" si="2"/>
        <v>7.5</v>
      </c>
      <c r="Y54" s="35">
        <f t="shared" si="3"/>
        <v>28</v>
      </c>
      <c r="Z54" s="35">
        <f t="shared" si="4"/>
        <v>59</v>
      </c>
    </row>
    <row r="55" spans="1:26" x14ac:dyDescent="0.2">
      <c r="A55" s="2" t="s">
        <v>104</v>
      </c>
      <c r="B55" s="2" t="s">
        <v>111</v>
      </c>
      <c r="C55" s="2" t="s">
        <v>112</v>
      </c>
      <c r="D55" s="2" t="s">
        <v>3408</v>
      </c>
      <c r="E55" s="2" t="s">
        <v>3409</v>
      </c>
      <c r="F55" s="16">
        <v>14</v>
      </c>
      <c r="G55" s="16">
        <v>2</v>
      </c>
      <c r="H55" s="16">
        <f>SUMIF('Raw 03-24-2020'!$L:$L,$E55,'Raw 03-24-2020'!H:H)</f>
        <v>3</v>
      </c>
      <c r="I55" s="16">
        <f>SUMIF('Raw 03-24-2020'!$L:$L,$E55,'Raw 03-24-2020'!I:I)</f>
        <v>1</v>
      </c>
      <c r="J55" s="16">
        <f>SUMIF('Raw 03-24-2020'!$L:$L,$E55,'Raw 03-24-2020'!J:J)</f>
        <v>0</v>
      </c>
      <c r="K55" s="36">
        <f>IFERROR((H55-G55)/G55+1,0)</f>
        <v>1.5</v>
      </c>
      <c r="L55" s="35">
        <f>$H55*$K55</f>
        <v>4.5</v>
      </c>
      <c r="M55" s="35">
        <f t="shared" si="9"/>
        <v>6.75</v>
      </c>
      <c r="N55" s="35">
        <f t="shared" si="9"/>
        <v>10.125</v>
      </c>
      <c r="O55" s="35">
        <f t="shared" si="9"/>
        <v>15.1875</v>
      </c>
      <c r="P55" s="35">
        <f t="shared" si="9"/>
        <v>22.78125</v>
      </c>
      <c r="Q55" s="35">
        <f t="shared" si="9"/>
        <v>34.171875</v>
      </c>
      <c r="R55" s="35">
        <f t="shared" si="9"/>
        <v>51.2578125</v>
      </c>
      <c r="S55" s="17"/>
      <c r="T55" s="17">
        <f>F55/$F$67</f>
        <v>4.6326935804103242E-3</v>
      </c>
      <c r="U55" s="17">
        <f>H55/$H$67</f>
        <v>9.3370681605975728E-4</v>
      </c>
      <c r="V55" s="35">
        <f>_xlfn.RANK.AVG(F55,$F$7:$F$66,1)</f>
        <v>17</v>
      </c>
      <c r="W55" s="35">
        <f>_xlfn.RANK.AVG(H55,$H$7:$H$66,1)</f>
        <v>23</v>
      </c>
      <c r="X55" s="35">
        <f t="shared" si="2"/>
        <v>48</v>
      </c>
      <c r="Y55" s="35">
        <f t="shared" si="3"/>
        <v>111</v>
      </c>
      <c r="Z55" s="35">
        <f t="shared" si="4"/>
        <v>36</v>
      </c>
    </row>
    <row r="56" spans="1:26" x14ac:dyDescent="0.2">
      <c r="A56" s="2" t="s">
        <v>104</v>
      </c>
      <c r="B56" s="2" t="s">
        <v>113</v>
      </c>
      <c r="C56" s="2" t="s">
        <v>114</v>
      </c>
      <c r="D56" s="2" t="s">
        <v>30</v>
      </c>
      <c r="E56" s="2" t="s">
        <v>5156</v>
      </c>
      <c r="F56" s="16">
        <v>18</v>
      </c>
      <c r="G56" s="16">
        <v>0</v>
      </c>
      <c r="H56" s="16">
        <f>SUMIF('Raw 03-24-2020'!$L:$L,$E56,'Raw 03-24-2020'!H:H)</f>
        <v>0</v>
      </c>
      <c r="I56" s="16">
        <f>SUMIF('Raw 03-24-2020'!$L:$L,$E56,'Raw 03-24-2020'!I:I)</f>
        <v>0</v>
      </c>
      <c r="J56" s="16">
        <f>SUMIF('Raw 03-24-2020'!$L:$L,$E56,'Raw 03-24-2020'!J:J)</f>
        <v>0</v>
      </c>
      <c r="K56" s="36">
        <f>IFERROR((H56-G56)/G56+1,0)</f>
        <v>0</v>
      </c>
      <c r="L56" s="35">
        <f>$H56*$K56</f>
        <v>0</v>
      </c>
      <c r="M56" s="35">
        <f t="shared" si="9"/>
        <v>0</v>
      </c>
      <c r="N56" s="35">
        <f t="shared" si="9"/>
        <v>0</v>
      </c>
      <c r="O56" s="35">
        <f t="shared" si="9"/>
        <v>0</v>
      </c>
      <c r="P56" s="35">
        <f t="shared" si="9"/>
        <v>0</v>
      </c>
      <c r="Q56" s="35">
        <f t="shared" si="9"/>
        <v>0</v>
      </c>
      <c r="R56" s="35">
        <f t="shared" si="9"/>
        <v>0</v>
      </c>
      <c r="S56" s="17"/>
      <c r="T56" s="17">
        <f>F56/$F$67</f>
        <v>5.9563203176704171E-3</v>
      </c>
      <c r="U56" s="17">
        <f>H56/$H$67</f>
        <v>0</v>
      </c>
      <c r="V56" s="35">
        <f>_xlfn.RANK.AVG(F56,$F$7:$F$66,1)</f>
        <v>20</v>
      </c>
      <c r="W56" s="35">
        <f>_xlfn.RANK.AVG(H56,$H$7:$H$66,1)</f>
        <v>7</v>
      </c>
      <c r="X56" s="35">
        <f t="shared" si="2"/>
        <v>7.5</v>
      </c>
      <c r="Y56" s="35">
        <f t="shared" si="3"/>
        <v>41.5</v>
      </c>
      <c r="Z56" s="35">
        <f t="shared" si="4"/>
        <v>56</v>
      </c>
    </row>
    <row r="57" spans="1:26" x14ac:dyDescent="0.2">
      <c r="A57" s="2" t="s">
        <v>104</v>
      </c>
      <c r="B57" s="2" t="s">
        <v>107</v>
      </c>
      <c r="C57" s="2" t="s">
        <v>108</v>
      </c>
      <c r="D57" s="2" t="s">
        <v>5161</v>
      </c>
      <c r="E57" s="2" t="s">
        <v>379</v>
      </c>
      <c r="F57" s="16">
        <v>37</v>
      </c>
      <c r="G57" s="16">
        <v>0</v>
      </c>
      <c r="H57" s="16">
        <f>SUMIF('Raw 03-24-2020'!$L:$L,$E57,'Raw 03-24-2020'!H:H)</f>
        <v>0</v>
      </c>
      <c r="I57" s="16">
        <f>SUMIF('Raw 03-24-2020'!$L:$L,$E57,'Raw 03-24-2020'!I:I)</f>
        <v>0</v>
      </c>
      <c r="J57" s="16">
        <f>SUMIF('Raw 03-24-2020'!$L:$L,$E57,'Raw 03-24-2020'!J:J)</f>
        <v>0</v>
      </c>
      <c r="K57" s="36">
        <f>IFERROR((H57-G57)/G57+1,0)</f>
        <v>0</v>
      </c>
      <c r="L57" s="35">
        <f>$H57*$K57</f>
        <v>0</v>
      </c>
      <c r="M57" s="35">
        <f t="shared" ref="M57:R66" si="10">L57*$K57</f>
        <v>0</v>
      </c>
      <c r="N57" s="35">
        <f t="shared" si="10"/>
        <v>0</v>
      </c>
      <c r="O57" s="35">
        <f t="shared" si="10"/>
        <v>0</v>
      </c>
      <c r="P57" s="35">
        <f t="shared" si="10"/>
        <v>0</v>
      </c>
      <c r="Q57" s="35">
        <f t="shared" si="10"/>
        <v>0</v>
      </c>
      <c r="R57" s="35">
        <f t="shared" si="10"/>
        <v>0</v>
      </c>
      <c r="S57" s="17"/>
      <c r="T57" s="17">
        <f>F57/$F$67</f>
        <v>1.2243547319655858E-2</v>
      </c>
      <c r="U57" s="17">
        <f>H57/$H$67</f>
        <v>0</v>
      </c>
      <c r="V57" s="35">
        <f>_xlfn.RANK.AVG(F57,$F$7:$F$66,1)</f>
        <v>27</v>
      </c>
      <c r="W57" s="35">
        <f>_xlfn.RANK.AVG(H57,$H$7:$H$66,1)</f>
        <v>7</v>
      </c>
      <c r="X57" s="35">
        <f t="shared" si="2"/>
        <v>7.5</v>
      </c>
      <c r="Y57" s="35">
        <f t="shared" si="3"/>
        <v>48.5</v>
      </c>
      <c r="Z57" s="35">
        <f t="shared" si="4"/>
        <v>51.5</v>
      </c>
    </row>
    <row r="58" spans="1:26" x14ac:dyDescent="0.2">
      <c r="A58" s="2" t="s">
        <v>104</v>
      </c>
      <c r="B58" s="2" t="s">
        <v>109</v>
      </c>
      <c r="C58" s="2" t="s">
        <v>110</v>
      </c>
      <c r="D58" s="2" t="s">
        <v>5161</v>
      </c>
      <c r="E58" s="2" t="s">
        <v>2132</v>
      </c>
      <c r="F58" s="16">
        <v>37</v>
      </c>
      <c r="G58" s="16">
        <v>1</v>
      </c>
      <c r="H58" s="16">
        <f>SUMIF('Raw 03-24-2020'!$L:$L,$E58,'Raw 03-24-2020'!H:H)</f>
        <v>1</v>
      </c>
      <c r="I58" s="16">
        <f>SUMIF('Raw 03-24-2020'!$L:$L,$E58,'Raw 03-24-2020'!I:I)</f>
        <v>0</v>
      </c>
      <c r="J58" s="16">
        <f>SUMIF('Raw 03-24-2020'!$L:$L,$E58,'Raw 03-24-2020'!J:J)</f>
        <v>0</v>
      </c>
      <c r="K58" s="36">
        <f>IFERROR((H58-G58)/G58+1,0)</f>
        <v>1</v>
      </c>
      <c r="L58" s="35">
        <f>$H58*$K58</f>
        <v>1</v>
      </c>
      <c r="M58" s="35">
        <f t="shared" si="10"/>
        <v>1</v>
      </c>
      <c r="N58" s="35">
        <f t="shared" si="10"/>
        <v>1</v>
      </c>
      <c r="O58" s="35">
        <f t="shared" si="10"/>
        <v>1</v>
      </c>
      <c r="P58" s="35">
        <f t="shared" si="10"/>
        <v>1</v>
      </c>
      <c r="Q58" s="35">
        <f t="shared" si="10"/>
        <v>1</v>
      </c>
      <c r="R58" s="35">
        <f t="shared" si="10"/>
        <v>1</v>
      </c>
      <c r="S58" s="17"/>
      <c r="T58" s="17">
        <f>F58/$F$67</f>
        <v>1.2243547319655858E-2</v>
      </c>
      <c r="U58" s="17">
        <f>H58/$H$67</f>
        <v>3.1123560535325243E-4</v>
      </c>
      <c r="V58" s="35">
        <f>_xlfn.RANK.AVG(F58,$F$7:$F$66,1)</f>
        <v>27</v>
      </c>
      <c r="W58" s="35">
        <f>_xlfn.RANK.AVG(H58,$H$7:$H$66,1)</f>
        <v>16.5</v>
      </c>
      <c r="X58" s="35">
        <f t="shared" si="2"/>
        <v>21</v>
      </c>
      <c r="Y58" s="35">
        <f t="shared" si="3"/>
        <v>81</v>
      </c>
      <c r="Z58" s="35">
        <f t="shared" si="4"/>
        <v>43</v>
      </c>
    </row>
    <row r="59" spans="1:26" x14ac:dyDescent="0.2">
      <c r="A59" s="29" t="s">
        <v>104</v>
      </c>
      <c r="B59" s="29" t="s">
        <v>115</v>
      </c>
      <c r="C59" s="29" t="s">
        <v>3979</v>
      </c>
      <c r="D59" s="29" t="s">
        <v>3979</v>
      </c>
      <c r="E59" s="29" t="s">
        <v>3983</v>
      </c>
      <c r="F59" s="16">
        <v>37</v>
      </c>
      <c r="G59" s="30">
        <v>0</v>
      </c>
      <c r="H59" s="16">
        <f>SUMIF('Raw 03-24-2020'!$L:$L,$E59,'Raw 03-24-2020'!H:H)</f>
        <v>0</v>
      </c>
      <c r="I59" s="16">
        <f>SUMIF('Raw 03-24-2020'!$L:$L,$E59,'Raw 03-24-2020'!I:I)</f>
        <v>0</v>
      </c>
      <c r="J59" s="16">
        <f>SUMIF('Raw 03-24-2020'!$L:$L,$E59,'Raw 03-24-2020'!J:J)</f>
        <v>0</v>
      </c>
      <c r="K59" s="36">
        <f>IFERROR((H59-G59)/G59+1,0)</f>
        <v>0</v>
      </c>
      <c r="L59" s="37">
        <f>$H59*$K59</f>
        <v>0</v>
      </c>
      <c r="M59" s="37">
        <f t="shared" si="10"/>
        <v>0</v>
      </c>
      <c r="N59" s="37">
        <f t="shared" si="10"/>
        <v>0</v>
      </c>
      <c r="O59" s="37">
        <f t="shared" si="10"/>
        <v>0</v>
      </c>
      <c r="P59" s="37">
        <f t="shared" si="10"/>
        <v>0</v>
      </c>
      <c r="Q59" s="37">
        <f t="shared" si="10"/>
        <v>0</v>
      </c>
      <c r="R59" s="37">
        <f t="shared" si="10"/>
        <v>0</v>
      </c>
      <c r="S59" s="31"/>
      <c r="T59" s="31">
        <f>F59/$F$67</f>
        <v>1.2243547319655858E-2</v>
      </c>
      <c r="U59" s="17">
        <f>H59/$H$67</f>
        <v>0</v>
      </c>
      <c r="V59" s="35">
        <f>_xlfn.RANK.AVG(F59,$F$7:$F$66,1)</f>
        <v>27</v>
      </c>
      <c r="W59" s="35">
        <f>_xlfn.RANK.AVG(H59,$H$7:$H$66,1)</f>
        <v>7</v>
      </c>
      <c r="X59" s="35">
        <f t="shared" si="2"/>
        <v>7.5</v>
      </c>
      <c r="Y59" s="35">
        <f t="shared" si="3"/>
        <v>48.5</v>
      </c>
      <c r="Z59" s="35">
        <f t="shared" si="4"/>
        <v>51.5</v>
      </c>
    </row>
    <row r="60" spans="1:26" x14ac:dyDescent="0.2">
      <c r="A60" s="2" t="s">
        <v>104</v>
      </c>
      <c r="B60" s="2" t="s">
        <v>105</v>
      </c>
      <c r="C60" s="2" t="s">
        <v>106</v>
      </c>
      <c r="D60" s="2" t="s">
        <v>948</v>
      </c>
      <c r="E60" s="2" t="s">
        <v>5155</v>
      </c>
      <c r="F60" s="16">
        <v>63</v>
      </c>
      <c r="G60" s="16">
        <v>0</v>
      </c>
      <c r="H60" s="16">
        <f>SUMIF('Raw 03-24-2020'!$L:$L,$E60,'Raw 03-24-2020'!H:H)</f>
        <v>0</v>
      </c>
      <c r="I60" s="16">
        <f>SUMIF('Raw 03-24-2020'!$L:$L,$E60,'Raw 03-24-2020'!I:I)</f>
        <v>0</v>
      </c>
      <c r="J60" s="16">
        <f>SUMIF('Raw 03-24-2020'!$L:$L,$E60,'Raw 03-24-2020'!J:J)</f>
        <v>0</v>
      </c>
      <c r="K60" s="36">
        <f>IFERROR((H60-G60)/G60+1,0)</f>
        <v>0</v>
      </c>
      <c r="L60" s="35">
        <f>$H60*$K60</f>
        <v>0</v>
      </c>
      <c r="M60" s="35">
        <f t="shared" si="10"/>
        <v>0</v>
      </c>
      <c r="N60" s="35">
        <f t="shared" si="10"/>
        <v>0</v>
      </c>
      <c r="O60" s="35">
        <f t="shared" si="10"/>
        <v>0</v>
      </c>
      <c r="P60" s="35">
        <f t="shared" si="10"/>
        <v>0</v>
      </c>
      <c r="Q60" s="35">
        <f t="shared" si="10"/>
        <v>0</v>
      </c>
      <c r="R60" s="35">
        <f t="shared" si="10"/>
        <v>0</v>
      </c>
      <c r="S60" s="17"/>
      <c r="T60" s="17">
        <f>F60/$F$67</f>
        <v>2.0847121111846459E-2</v>
      </c>
      <c r="U60" s="17">
        <f>H60/$H$67</f>
        <v>0</v>
      </c>
      <c r="V60" s="35">
        <f>_xlfn.RANK.AVG(F60,$F$7:$F$66,1)</f>
        <v>40</v>
      </c>
      <c r="W60" s="35">
        <f>_xlfn.RANK.AVG(H60,$H$7:$H$66,1)</f>
        <v>7</v>
      </c>
      <c r="X60" s="35">
        <f t="shared" si="2"/>
        <v>7.5</v>
      </c>
      <c r="Y60" s="35">
        <f t="shared" si="3"/>
        <v>61.5</v>
      </c>
      <c r="Z60" s="35">
        <f t="shared" si="4"/>
        <v>47</v>
      </c>
    </row>
    <row r="61" spans="1:26" x14ac:dyDescent="0.2">
      <c r="A61" s="2" t="s">
        <v>119</v>
      </c>
      <c r="B61" s="2" t="s">
        <v>122</v>
      </c>
      <c r="C61" s="2" t="s">
        <v>123</v>
      </c>
      <c r="D61" s="2" t="s">
        <v>5169</v>
      </c>
      <c r="E61" s="2" t="s">
        <v>1337</v>
      </c>
      <c r="F61" s="16">
        <v>0</v>
      </c>
      <c r="G61" s="16">
        <v>155</v>
      </c>
      <c r="H61" s="16">
        <f>SUMIF('Raw 03-24-2020'!$L:$L,$E61,'Raw 03-24-2020'!H:H)</f>
        <v>169</v>
      </c>
      <c r="I61" s="16">
        <f>SUMIF('Raw 03-24-2020'!$L:$L,$E61,'Raw 03-24-2020'!I:I)</f>
        <v>5</v>
      </c>
      <c r="J61" s="16">
        <f>SUMIF('Raw 03-24-2020'!$L:$L,$E61,'Raw 03-24-2020'!J:J)</f>
        <v>0</v>
      </c>
      <c r="K61" s="36">
        <f>IFERROR((H61-G61)/G61+1,0)</f>
        <v>1.0903225806451613</v>
      </c>
      <c r="L61" s="35">
        <f>$H61*$K61</f>
        <v>184.26451612903227</v>
      </c>
      <c r="M61" s="35">
        <f t="shared" si="10"/>
        <v>200.90776274713841</v>
      </c>
      <c r="N61" s="35">
        <f t="shared" si="10"/>
        <v>219.05427035010575</v>
      </c>
      <c r="O61" s="35">
        <f t="shared" si="10"/>
        <v>238.83981734947014</v>
      </c>
      <c r="P61" s="35">
        <f t="shared" si="10"/>
        <v>260.41244601329328</v>
      </c>
      <c r="Q61" s="35">
        <f t="shared" si="10"/>
        <v>283.93357016933265</v>
      </c>
      <c r="R61" s="35">
        <f t="shared" si="10"/>
        <v>309.57918295882075</v>
      </c>
      <c r="S61" s="17"/>
      <c r="T61" s="17">
        <f>F61/$F$67</f>
        <v>0</v>
      </c>
      <c r="U61" s="17">
        <f>H61/$H$67</f>
        <v>5.259881730469966E-2</v>
      </c>
      <c r="V61" s="35">
        <f>_xlfn.RANK.AVG(F61,$F$7:$F$66,1)</f>
        <v>6.5</v>
      </c>
      <c r="W61" s="35">
        <f>_xlfn.RANK.AVG(H61,$H$7:$H$66,1)</f>
        <v>56</v>
      </c>
      <c r="X61" s="35">
        <f t="shared" si="2"/>
        <v>31</v>
      </c>
      <c r="Y61" s="35">
        <f t="shared" si="3"/>
        <v>149.5</v>
      </c>
      <c r="Z61" s="35">
        <f t="shared" si="4"/>
        <v>22</v>
      </c>
    </row>
    <row r="62" spans="1:26" x14ac:dyDescent="0.2">
      <c r="A62" s="2" t="s">
        <v>119</v>
      </c>
      <c r="B62" s="2" t="s">
        <v>120</v>
      </c>
      <c r="C62" s="2" t="s">
        <v>121</v>
      </c>
      <c r="D62" s="2" t="s">
        <v>5170</v>
      </c>
      <c r="E62" s="2" t="s">
        <v>1423</v>
      </c>
      <c r="F62" s="16">
        <v>57</v>
      </c>
      <c r="G62" s="16">
        <v>30</v>
      </c>
      <c r="H62" s="16">
        <f>SUMIF('Raw 03-24-2020'!$L:$L,$E62,'Raw 03-24-2020'!H:H)</f>
        <v>38</v>
      </c>
      <c r="I62" s="16">
        <f>SUMIF('Raw 03-24-2020'!$L:$L,$E62,'Raw 03-24-2020'!I:I)</f>
        <v>0</v>
      </c>
      <c r="J62" s="16">
        <f>SUMIF('Raw 03-24-2020'!$L:$L,$E62,'Raw 03-24-2020'!J:J)</f>
        <v>0</v>
      </c>
      <c r="K62" s="36">
        <f>IFERROR((H62-G62)/G62+1,0)</f>
        <v>1.2666666666666666</v>
      </c>
      <c r="L62" s="35">
        <f>$H62*$K62</f>
        <v>48.133333333333333</v>
      </c>
      <c r="M62" s="35">
        <f t="shared" si="10"/>
        <v>60.968888888888884</v>
      </c>
      <c r="N62" s="35">
        <f t="shared" si="10"/>
        <v>77.227259259259256</v>
      </c>
      <c r="O62" s="35">
        <f t="shared" si="10"/>
        <v>97.821195061728389</v>
      </c>
      <c r="P62" s="35">
        <f t="shared" si="10"/>
        <v>123.90684707818929</v>
      </c>
      <c r="Q62" s="35">
        <f t="shared" si="10"/>
        <v>156.94867296570644</v>
      </c>
      <c r="R62" s="35">
        <f t="shared" si="10"/>
        <v>198.80165242322815</v>
      </c>
      <c r="S62" s="17"/>
      <c r="T62" s="17">
        <f>F62/$F$67</f>
        <v>1.886168100595632E-2</v>
      </c>
      <c r="U62" s="17">
        <f>H62/$H$67</f>
        <v>1.1826953003423592E-2</v>
      </c>
      <c r="V62" s="35">
        <f>_xlfn.RANK.AVG(F62,$F$7:$F$66,1)</f>
        <v>36.5</v>
      </c>
      <c r="W62" s="35">
        <f>_xlfn.RANK.AVG(H62,$H$7:$H$66,1)</f>
        <v>42</v>
      </c>
      <c r="X62" s="35">
        <f t="shared" si="2"/>
        <v>43</v>
      </c>
      <c r="Y62" s="35">
        <f t="shared" si="3"/>
        <v>163.5</v>
      </c>
      <c r="Z62" s="35">
        <f t="shared" si="4"/>
        <v>17</v>
      </c>
    </row>
    <row r="63" spans="1:26" x14ac:dyDescent="0.2">
      <c r="A63" s="2" t="s">
        <v>124</v>
      </c>
      <c r="B63" s="2" t="s">
        <v>125</v>
      </c>
      <c r="C63" s="2" t="s">
        <v>126</v>
      </c>
      <c r="D63" s="2" t="s">
        <v>5160</v>
      </c>
      <c r="E63" s="2" t="s">
        <v>813</v>
      </c>
      <c r="F63" s="16">
        <v>57</v>
      </c>
      <c r="G63" s="16">
        <v>33</v>
      </c>
      <c r="H63" s="16">
        <f>SUMIF('Raw 03-24-2020'!$L:$L,$E63,'Raw 03-24-2020'!H:H)</f>
        <v>51</v>
      </c>
      <c r="I63" s="16">
        <f>SUMIF('Raw 03-24-2020'!$L:$L,$E63,'Raw 03-24-2020'!I:I)</f>
        <v>1</v>
      </c>
      <c r="J63" s="16">
        <f>SUMIF('Raw 03-24-2020'!$L:$L,$E63,'Raw 03-24-2020'!J:J)</f>
        <v>0</v>
      </c>
      <c r="K63" s="36">
        <f>IFERROR((H63-G63)/G63+1,0)</f>
        <v>1.5454545454545454</v>
      </c>
      <c r="L63" s="35">
        <f>$H63*$K63</f>
        <v>78.818181818181813</v>
      </c>
      <c r="M63" s="35">
        <f t="shared" si="10"/>
        <v>121.80991735537189</v>
      </c>
      <c r="N63" s="35">
        <f t="shared" si="10"/>
        <v>188.25169045830202</v>
      </c>
      <c r="O63" s="35">
        <f t="shared" si="10"/>
        <v>290.93443070828494</v>
      </c>
      <c r="P63" s="35">
        <f t="shared" si="10"/>
        <v>449.62593836734942</v>
      </c>
      <c r="Q63" s="35">
        <f t="shared" si="10"/>
        <v>694.87645020408547</v>
      </c>
      <c r="R63" s="35">
        <f t="shared" si="10"/>
        <v>1073.899968497223</v>
      </c>
      <c r="S63" s="17"/>
      <c r="T63" s="17">
        <f>F63/$F$67</f>
        <v>1.886168100595632E-2</v>
      </c>
      <c r="U63" s="17">
        <f>H63/$H$67</f>
        <v>1.5873015873015872E-2</v>
      </c>
      <c r="V63" s="35">
        <f>_xlfn.RANK.AVG(F63,$F$7:$F$66,1)</f>
        <v>36.5</v>
      </c>
      <c r="W63" s="35">
        <f>_xlfn.RANK.AVG(H63,$H$7:$H$66,1)</f>
        <v>47</v>
      </c>
      <c r="X63" s="35">
        <f t="shared" si="2"/>
        <v>49</v>
      </c>
      <c r="Y63" s="35">
        <f t="shared" si="3"/>
        <v>179.5</v>
      </c>
      <c r="Z63" s="35">
        <f t="shared" si="4"/>
        <v>10</v>
      </c>
    </row>
    <row r="64" spans="1:26" x14ac:dyDescent="0.2">
      <c r="A64" s="2" t="s">
        <v>127</v>
      </c>
      <c r="B64" s="2" t="s">
        <v>130</v>
      </c>
      <c r="C64" s="2" t="s">
        <v>143</v>
      </c>
      <c r="D64" s="2" t="s">
        <v>5181</v>
      </c>
      <c r="E64" s="2" t="s">
        <v>5044</v>
      </c>
      <c r="F64" s="16">
        <v>0</v>
      </c>
      <c r="G64" s="16">
        <v>5</v>
      </c>
      <c r="H64" s="16">
        <f>SUMIF('Raw 03-24-2020'!$L:$L,$E64,'Raw 03-24-2020'!H:H)</f>
        <v>5</v>
      </c>
      <c r="I64" s="16">
        <f>SUMIF('Raw 03-24-2020'!$L:$L,$E64,'Raw 03-24-2020'!I:I)</f>
        <v>0</v>
      </c>
      <c r="J64" s="16">
        <f>SUMIF('Raw 03-24-2020'!$L:$L,$E64,'Raw 03-24-2020'!J:J)</f>
        <v>0</v>
      </c>
      <c r="K64" s="36">
        <f>IFERROR((H64-G64)/G64+1,0)</f>
        <v>1</v>
      </c>
      <c r="L64" s="35">
        <f>$H64*$K64</f>
        <v>5</v>
      </c>
      <c r="M64" s="35">
        <f t="shared" si="10"/>
        <v>5</v>
      </c>
      <c r="N64" s="35">
        <f t="shared" si="10"/>
        <v>5</v>
      </c>
      <c r="O64" s="35">
        <f t="shared" si="10"/>
        <v>5</v>
      </c>
      <c r="P64" s="35">
        <f t="shared" si="10"/>
        <v>5</v>
      </c>
      <c r="Q64" s="35">
        <f t="shared" si="10"/>
        <v>5</v>
      </c>
      <c r="R64" s="35">
        <f t="shared" si="10"/>
        <v>5</v>
      </c>
      <c r="S64" s="17"/>
      <c r="T64" s="17">
        <f>F64/$F$67</f>
        <v>0</v>
      </c>
      <c r="U64" s="17">
        <f>H64/$H$67</f>
        <v>1.556178026766262E-3</v>
      </c>
      <c r="V64" s="35">
        <f>_xlfn.RANK.AVG(F64,$F$7:$F$66,1)</f>
        <v>6.5</v>
      </c>
      <c r="W64" s="35">
        <f>_xlfn.RANK.AVG(H64,$H$7:$H$66,1)</f>
        <v>27</v>
      </c>
      <c r="X64" s="35">
        <f t="shared" si="2"/>
        <v>21</v>
      </c>
      <c r="Y64" s="35">
        <f t="shared" si="3"/>
        <v>81.5</v>
      </c>
      <c r="Z64" s="35">
        <f t="shared" si="4"/>
        <v>42</v>
      </c>
    </row>
    <row r="65" spans="1:26" x14ac:dyDescent="0.2">
      <c r="A65" s="2" t="s">
        <v>127</v>
      </c>
      <c r="B65" s="2" t="s">
        <v>128</v>
      </c>
      <c r="C65" s="2" t="s">
        <v>129</v>
      </c>
      <c r="D65" s="2" t="s">
        <v>5159</v>
      </c>
      <c r="E65" s="2" t="s">
        <v>1209</v>
      </c>
      <c r="F65" s="16">
        <v>198</v>
      </c>
      <c r="G65" s="16">
        <v>922</v>
      </c>
      <c r="H65" s="16">
        <f>SUMIF('Raw 03-24-2020'!$L:$L,$E65,'Raw 03-24-2020'!H:H)</f>
        <v>1194</v>
      </c>
      <c r="I65" s="16">
        <f>SUMIF('Raw 03-24-2020'!$L:$L,$E65,'Raw 03-24-2020'!I:I)</f>
        <v>9</v>
      </c>
      <c r="J65" s="16">
        <f>SUMIF('Raw 03-24-2020'!$L:$L,$E65,'Raw 03-24-2020'!J:J)</f>
        <v>0</v>
      </c>
      <c r="K65" s="36">
        <f>IFERROR((H65-G65)/G65+1,0)</f>
        <v>1.2950108459869849</v>
      </c>
      <c r="L65" s="35">
        <f>$H65*$K65</f>
        <v>1546.24295010846</v>
      </c>
      <c r="M65" s="35">
        <f t="shared" si="10"/>
        <v>2002.4013909213681</v>
      </c>
      <c r="N65" s="35">
        <f t="shared" si="10"/>
        <v>2593.1315192625962</v>
      </c>
      <c r="O65" s="35">
        <f t="shared" si="10"/>
        <v>3358.1334425157702</v>
      </c>
      <c r="P65" s="35">
        <f t="shared" si="10"/>
        <v>4348.8192303295336</v>
      </c>
      <c r="Q65" s="35">
        <f t="shared" si="10"/>
        <v>5631.7680705135181</v>
      </c>
      <c r="R65" s="35">
        <f t="shared" si="10"/>
        <v>7293.200733398201</v>
      </c>
      <c r="S65" s="17"/>
      <c r="T65" s="17">
        <f>F65/$F$67</f>
        <v>6.5519523494374593E-2</v>
      </c>
      <c r="U65" s="17">
        <f>H65/$H$67</f>
        <v>0.37161531279178339</v>
      </c>
      <c r="V65" s="35">
        <f>_xlfn.RANK.AVG(F65,$F$7:$F$66,1)</f>
        <v>59</v>
      </c>
      <c r="W65" s="35">
        <f>_xlfn.RANK.AVG(H65,$H$7:$H$66,1)</f>
        <v>60</v>
      </c>
      <c r="X65" s="35">
        <f t="shared" si="2"/>
        <v>44</v>
      </c>
      <c r="Y65" s="35">
        <f t="shared" si="3"/>
        <v>223</v>
      </c>
      <c r="Z65" s="35">
        <f t="shared" si="4"/>
        <v>1</v>
      </c>
    </row>
    <row r="66" spans="1:26" x14ac:dyDescent="0.2">
      <c r="A66" s="13" t="s">
        <v>131</v>
      </c>
      <c r="B66" s="13" t="s">
        <v>132</v>
      </c>
      <c r="C66" s="13" t="s">
        <v>133</v>
      </c>
      <c r="D66" s="13" t="s">
        <v>5158</v>
      </c>
      <c r="E66" s="13" t="s">
        <v>473</v>
      </c>
      <c r="F66" s="18">
        <v>58</v>
      </c>
      <c r="G66" s="18">
        <v>21</v>
      </c>
      <c r="H66" s="18">
        <f>SUMIF('Raw 03-24-2020'!$L:$L,$E66,'Raw 03-24-2020'!H:H)</f>
        <v>22</v>
      </c>
      <c r="I66" s="18">
        <f>SUMIF('Raw 03-24-2020'!$L:$L,$E66,'Raw 03-24-2020'!I:I)</f>
        <v>0</v>
      </c>
      <c r="J66" s="18">
        <f>SUMIF('Raw 03-24-2020'!$L:$L,$E66,'Raw 03-24-2020'!J:J)</f>
        <v>0</v>
      </c>
      <c r="K66" s="39">
        <f>IFERROR((H66-G66)/G66+1,0)</f>
        <v>1.0476190476190477</v>
      </c>
      <c r="L66" s="38">
        <f>$H66*$K66</f>
        <v>23.047619047619047</v>
      </c>
      <c r="M66" s="38">
        <f t="shared" si="10"/>
        <v>24.145124716553291</v>
      </c>
      <c r="N66" s="38">
        <f t="shared" si="10"/>
        <v>25.294892560198686</v>
      </c>
      <c r="O66" s="38">
        <f t="shared" si="10"/>
        <v>26.499411253541481</v>
      </c>
      <c r="P66" s="38">
        <f t="shared" si="10"/>
        <v>27.761287979900601</v>
      </c>
      <c r="Q66" s="38">
        <f t="shared" si="10"/>
        <v>29.083254074181582</v>
      </c>
      <c r="R66" s="38">
        <f t="shared" si="10"/>
        <v>30.468170934856897</v>
      </c>
      <c r="S66" s="31"/>
      <c r="T66" s="19">
        <f>F66/$F$67</f>
        <v>1.9192587690271344E-2</v>
      </c>
      <c r="U66" s="19">
        <f>H66/$H$67</f>
        <v>6.8471833177715527E-3</v>
      </c>
      <c r="V66" s="38">
        <f>_xlfn.RANK.AVG(F66,$F$7:$F$66,1)</f>
        <v>38</v>
      </c>
      <c r="W66" s="38">
        <f>_xlfn.RANK.AVG(H66,$H$7:$H$66,1)</f>
        <v>39.5</v>
      </c>
      <c r="X66" s="38">
        <f t="shared" si="2"/>
        <v>29</v>
      </c>
      <c r="Y66" s="38">
        <f t="shared" si="3"/>
        <v>146</v>
      </c>
      <c r="Z66" s="38">
        <f t="shared" si="4"/>
        <v>23</v>
      </c>
    </row>
    <row r="67" spans="1:26" s="1" customFormat="1" x14ac:dyDescent="0.2">
      <c r="A67" s="1" t="s">
        <v>5151</v>
      </c>
      <c r="E67" s="10"/>
      <c r="F67" s="12">
        <v>3022</v>
      </c>
      <c r="G67" s="12">
        <f>SUM(G7:G66)-G7-G49</f>
        <v>2474</v>
      </c>
      <c r="H67" s="12">
        <f>SUM(H7:H66)-H7-H49</f>
        <v>3213</v>
      </c>
      <c r="I67" s="12">
        <f>SUM(I7:I66)</f>
        <v>29</v>
      </c>
      <c r="J67" s="12">
        <f>SUM(J7:J66)</f>
        <v>0</v>
      </c>
      <c r="K67" s="42">
        <f>AVERAGE(K7:K66)</f>
        <v>1.0660240301642245</v>
      </c>
      <c r="L67" s="12">
        <f t="shared" ref="L67:R67" si="11">SUM(L7:L66)-L7-L49</f>
        <v>4268.7773377393432</v>
      </c>
      <c r="M67" s="12">
        <f t="shared" si="11"/>
        <v>5923.0762227337309</v>
      </c>
      <c r="N67" s="12">
        <f t="shared" si="11"/>
        <v>9179.0607705618113</v>
      </c>
      <c r="O67" s="12">
        <f t="shared" si="11"/>
        <v>18967.242896121828</v>
      </c>
      <c r="P67" s="12">
        <f t="shared" si="11"/>
        <v>63033.082893500861</v>
      </c>
      <c r="Q67" s="12">
        <f t="shared" si="11"/>
        <v>304692.8891199393</v>
      </c>
      <c r="R67" s="12">
        <f t="shared" si="11"/>
        <v>1718311.0350079027</v>
      </c>
      <c r="S67" s="20"/>
      <c r="T67" s="41">
        <f>F67/$F$67</f>
        <v>1</v>
      </c>
      <c r="U67" s="33">
        <f>H67/$H$67</f>
        <v>1</v>
      </c>
      <c r="V67" s="12"/>
      <c r="W67" s="12"/>
      <c r="X67" s="12"/>
      <c r="Y67" s="12"/>
      <c r="Z67" s="12"/>
    </row>
    <row r="70" spans="1:26" x14ac:dyDescent="0.2">
      <c r="T70" s="40" t="s">
        <v>5527</v>
      </c>
    </row>
    <row r="71" spans="1:26" x14ac:dyDescent="0.2">
      <c r="T71" s="2">
        <v>1</v>
      </c>
      <c r="U71" s="2" t="s">
        <v>5523</v>
      </c>
    </row>
    <row r="72" spans="1:26" x14ac:dyDescent="0.2">
      <c r="T72" s="2">
        <f>T71+1</f>
        <v>2</v>
      </c>
      <c r="U72" s="2" t="s">
        <v>5524</v>
      </c>
    </row>
    <row r="73" spans="1:26" x14ac:dyDescent="0.2">
      <c r="T73" s="2">
        <f t="shared" ref="T73:T75" si="12">T72+1</f>
        <v>3</v>
      </c>
      <c r="U73" s="2" t="s">
        <v>5525</v>
      </c>
    </row>
    <row r="74" spans="1:26" x14ac:dyDescent="0.2">
      <c r="T74" s="2">
        <f t="shared" si="12"/>
        <v>4</v>
      </c>
      <c r="U74" s="2" t="s">
        <v>5530</v>
      </c>
    </row>
    <row r="75" spans="1:26" x14ac:dyDescent="0.2">
      <c r="T75" s="2">
        <f t="shared" si="12"/>
        <v>5</v>
      </c>
      <c r="U75" s="2" t="s">
        <v>5526</v>
      </c>
    </row>
    <row r="127" spans="1:2" x14ac:dyDescent="0.2">
      <c r="A127" s="29"/>
    </row>
    <row r="128" spans="1:2" ht="15" x14ac:dyDescent="0.2">
      <c r="A128"/>
      <c r="B128">
        <f>SUM(B70:B127)</f>
        <v>0</v>
      </c>
    </row>
    <row r="129" spans="1:2" ht="15" x14ac:dyDescent="0.2">
      <c r="A129"/>
      <c r="B129"/>
    </row>
  </sheetData>
  <sortState ref="V70:V129">
    <sortCondition ref="V70:V129"/>
  </sortState>
  <mergeCells count="1">
    <mergeCell ref="L5:R5"/>
  </mergeCells>
  <conditionalFormatting sqref="U7:U66 H7:J66">
    <cfRule type="cellIs" dxfId="3" priority="3" operator="between">
      <formula>501</formula>
      <formula>1000000</formula>
    </cfRule>
    <cfRule type="cellIs" dxfId="2" priority="7" operator="between">
      <formula>25</formula>
      <formula>500</formula>
    </cfRule>
  </conditionalFormatting>
  <conditionalFormatting sqref="U67:V67">
    <cfRule type="cellIs" dxfId="1" priority="1" operator="between">
      <formula>501</formula>
      <formula>1000000</formula>
    </cfRule>
    <cfRule type="cellIs" dxfId="0" priority="2" operator="between">
      <formula>25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09E-6FF6-449C-BA9A-AA9CDF59078C}">
  <dimension ref="A1:L3418"/>
  <sheetViews>
    <sheetView workbookViewId="0">
      <selection activeCell="D58" sqref="D58"/>
    </sheetView>
  </sheetViews>
  <sheetFormatPr baseColWidth="10" defaultColWidth="8.83203125" defaultRowHeight="15" x14ac:dyDescent="0.2"/>
  <cols>
    <col min="1" max="1" width="6" bestFit="1" customWidth="1"/>
    <col min="2" max="2" width="21" bestFit="1" customWidth="1"/>
    <col min="3" max="3" width="26.6640625" bestFit="1" customWidth="1"/>
    <col min="4" max="4" width="31.1640625" bestFit="1" customWidth="1"/>
    <col min="5" max="5" width="14.83203125" bestFit="1" customWidth="1"/>
    <col min="6" max="6" width="12" bestFit="1" customWidth="1"/>
    <col min="7" max="7" width="12.6640625" bestFit="1" customWidth="1"/>
    <col min="8" max="8" width="10.5" bestFit="1" customWidth="1"/>
    <col min="9" max="9" width="7.1640625" bestFit="1" customWidth="1"/>
    <col min="10" max="10" width="10.5" bestFit="1" customWidth="1"/>
    <col min="11" max="11" width="6.5" bestFit="1" customWidth="1"/>
    <col min="12" max="12" width="40.33203125" bestFit="1" customWidth="1"/>
  </cols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284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496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1386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A800">
        <v>35013</v>
      </c>
      <c r="B800" t="s">
        <v>1475</v>
      </c>
      <c r="C800" t="s">
        <v>538</v>
      </c>
      <c r="D800" t="s">
        <v>166</v>
      </c>
      <c r="E800" s="6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1503</v>
      </c>
      <c r="C820" t="s">
        <v>538</v>
      </c>
      <c r="D820" t="s">
        <v>166</v>
      </c>
      <c r="E820" s="6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1504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32007</v>
      </c>
      <c r="B869" t="s">
        <v>1592</v>
      </c>
      <c r="C869" t="s">
        <v>870</v>
      </c>
      <c r="D869" t="s">
        <v>166</v>
      </c>
      <c r="E869" s="6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1593</v>
      </c>
    </row>
    <row r="870" spans="1:12" x14ac:dyDescent="0.2">
      <c r="A870">
        <v>21063</v>
      </c>
      <c r="B870" t="s">
        <v>1594</v>
      </c>
      <c r="C870" t="s">
        <v>180</v>
      </c>
      <c r="D870" t="s">
        <v>166</v>
      </c>
      <c r="E870" s="6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1595</v>
      </c>
    </row>
    <row r="871" spans="1:12" x14ac:dyDescent="0.2">
      <c r="A871">
        <v>20051</v>
      </c>
      <c r="B871" t="s">
        <v>1596</v>
      </c>
      <c r="C871" t="s">
        <v>264</v>
      </c>
      <c r="D871" t="s">
        <v>166</v>
      </c>
      <c r="E871" s="6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1597</v>
      </c>
    </row>
    <row r="872" spans="1:12" x14ac:dyDescent="0.2">
      <c r="A872">
        <v>40045</v>
      </c>
      <c r="B872" t="s">
        <v>1596</v>
      </c>
      <c r="C872" t="s">
        <v>184</v>
      </c>
      <c r="D872" t="s">
        <v>166</v>
      </c>
      <c r="E872" s="6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1598</v>
      </c>
    </row>
    <row r="873" spans="1:12" x14ac:dyDescent="0.2">
      <c r="A873">
        <v>48139</v>
      </c>
      <c r="B873" t="s">
        <v>1596</v>
      </c>
      <c r="C873" t="s">
        <v>290</v>
      </c>
      <c r="D873" t="s">
        <v>166</v>
      </c>
      <c r="E873" s="6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1599</v>
      </c>
    </row>
    <row r="874" spans="1:12" x14ac:dyDescent="0.2">
      <c r="A874">
        <v>20053</v>
      </c>
      <c r="B874" t="s">
        <v>1600</v>
      </c>
      <c r="C874" t="s">
        <v>264</v>
      </c>
      <c r="D874" t="s">
        <v>166</v>
      </c>
      <c r="E874" s="6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1601</v>
      </c>
    </row>
    <row r="875" spans="1:12" x14ac:dyDescent="0.2">
      <c r="A875">
        <v>1051</v>
      </c>
      <c r="B875" t="s">
        <v>1602</v>
      </c>
      <c r="C875" t="s">
        <v>385</v>
      </c>
      <c r="D875" t="s">
        <v>166</v>
      </c>
      <c r="E875" s="6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1603</v>
      </c>
    </row>
    <row r="876" spans="1:12" x14ac:dyDescent="0.2">
      <c r="A876">
        <v>16039</v>
      </c>
      <c r="B876" t="s">
        <v>1602</v>
      </c>
      <c r="C876" t="s">
        <v>175</v>
      </c>
      <c r="D876" t="s">
        <v>166</v>
      </c>
      <c r="E876" s="6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1604</v>
      </c>
    </row>
    <row r="877" spans="1:12" x14ac:dyDescent="0.2">
      <c r="A877">
        <v>13107</v>
      </c>
      <c r="B877" t="s">
        <v>1605</v>
      </c>
      <c r="C877" t="s">
        <v>317</v>
      </c>
      <c r="D877" t="s">
        <v>166</v>
      </c>
      <c r="E877" s="6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1606</v>
      </c>
    </row>
    <row r="878" spans="1:12" x14ac:dyDescent="0.2">
      <c r="A878">
        <v>49015</v>
      </c>
      <c r="B878" t="s">
        <v>1607</v>
      </c>
      <c r="C878" t="s">
        <v>479</v>
      </c>
      <c r="D878" t="s">
        <v>166</v>
      </c>
      <c r="E878" s="6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1608</v>
      </c>
    </row>
    <row r="879" spans="1:12" x14ac:dyDescent="0.2">
      <c r="A879">
        <v>19063</v>
      </c>
      <c r="B879" t="s">
        <v>1609</v>
      </c>
      <c r="C879" t="s">
        <v>178</v>
      </c>
      <c r="D879" t="s">
        <v>166</v>
      </c>
      <c r="E879" s="6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1610</v>
      </c>
    </row>
    <row r="880" spans="1:12" x14ac:dyDescent="0.2">
      <c r="A880">
        <v>26047</v>
      </c>
      <c r="B880" t="s">
        <v>1609</v>
      </c>
      <c r="C880" t="s">
        <v>232</v>
      </c>
      <c r="D880" t="s">
        <v>166</v>
      </c>
      <c r="E880" s="6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1611</v>
      </c>
    </row>
    <row r="881" spans="1:12" x14ac:dyDescent="0.2">
      <c r="A881">
        <v>38029</v>
      </c>
      <c r="B881" t="s">
        <v>1612</v>
      </c>
      <c r="C881" t="s">
        <v>198</v>
      </c>
      <c r="D881" t="s">
        <v>166</v>
      </c>
      <c r="E881" s="6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1613</v>
      </c>
    </row>
    <row r="882" spans="1:12" x14ac:dyDescent="0.2">
      <c r="A882">
        <v>51595</v>
      </c>
      <c r="B882" t="s">
        <v>1614</v>
      </c>
      <c r="C882" t="s">
        <v>172</v>
      </c>
      <c r="D882" t="s">
        <v>166</v>
      </c>
      <c r="E882" s="6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1615</v>
      </c>
    </row>
    <row r="883" spans="1:12" x14ac:dyDescent="0.2">
      <c r="A883">
        <v>48143</v>
      </c>
      <c r="B883" t="s">
        <v>1616</v>
      </c>
      <c r="C883" t="s">
        <v>290</v>
      </c>
      <c r="D883" t="s">
        <v>166</v>
      </c>
      <c r="E883" s="6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1617</v>
      </c>
    </row>
    <row r="884" spans="1:12" x14ac:dyDescent="0.2">
      <c r="A884">
        <v>36029</v>
      </c>
      <c r="B884" t="s">
        <v>1618</v>
      </c>
      <c r="C884" t="s">
        <v>226</v>
      </c>
      <c r="D884" t="s">
        <v>166</v>
      </c>
      <c r="E884" s="6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1619</v>
      </c>
    </row>
    <row r="885" spans="1:12" x14ac:dyDescent="0.2">
      <c r="A885">
        <v>39043</v>
      </c>
      <c r="B885" t="s">
        <v>1618</v>
      </c>
      <c r="C885" t="s">
        <v>200</v>
      </c>
      <c r="D885" t="s">
        <v>166</v>
      </c>
      <c r="E885" s="6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1620</v>
      </c>
    </row>
    <row r="886" spans="1:12" x14ac:dyDescent="0.2">
      <c r="A886">
        <v>42049</v>
      </c>
      <c r="B886" t="s">
        <v>1618</v>
      </c>
      <c r="C886" t="s">
        <v>202</v>
      </c>
      <c r="D886" t="s">
        <v>166</v>
      </c>
      <c r="E886" s="6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1621</v>
      </c>
    </row>
    <row r="887" spans="1:12" x14ac:dyDescent="0.2">
      <c r="A887">
        <v>1053</v>
      </c>
      <c r="B887" t="s">
        <v>1622</v>
      </c>
      <c r="C887" t="s">
        <v>385</v>
      </c>
      <c r="D887" t="s">
        <v>166</v>
      </c>
      <c r="E887" s="6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1623</v>
      </c>
    </row>
    <row r="888" spans="1:12" x14ac:dyDescent="0.2">
      <c r="A888">
        <v>12033</v>
      </c>
      <c r="B888" t="s">
        <v>1622</v>
      </c>
      <c r="C888" t="s">
        <v>216</v>
      </c>
      <c r="D888" t="s">
        <v>166</v>
      </c>
      <c r="E888" s="6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1624</v>
      </c>
    </row>
    <row r="889" spans="1:12" x14ac:dyDescent="0.2">
      <c r="A889">
        <v>32009</v>
      </c>
      <c r="B889" t="s">
        <v>1625</v>
      </c>
      <c r="C889" t="s">
        <v>870</v>
      </c>
      <c r="D889" t="s">
        <v>166</v>
      </c>
      <c r="E889" s="6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1626</v>
      </c>
    </row>
    <row r="890" spans="1:12" x14ac:dyDescent="0.2">
      <c r="A890">
        <v>25009</v>
      </c>
      <c r="B890" t="s">
        <v>134</v>
      </c>
      <c r="C890" t="s">
        <v>432</v>
      </c>
      <c r="D890" t="s">
        <v>166</v>
      </c>
      <c r="E890" s="6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1627</v>
      </c>
    </row>
    <row r="891" spans="1:12" x14ac:dyDescent="0.2">
      <c r="A891">
        <v>34013</v>
      </c>
      <c r="B891" t="s">
        <v>134</v>
      </c>
      <c r="C891" t="s">
        <v>367</v>
      </c>
      <c r="D891" t="s">
        <v>166</v>
      </c>
      <c r="E891" s="6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1628</v>
      </c>
    </row>
    <row r="892" spans="1:12" x14ac:dyDescent="0.2">
      <c r="A892">
        <v>36031</v>
      </c>
      <c r="B892" t="s">
        <v>134</v>
      </c>
      <c r="C892" t="s">
        <v>226</v>
      </c>
      <c r="D892" t="s">
        <v>166</v>
      </c>
      <c r="E892" s="6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1629</v>
      </c>
    </row>
    <row r="893" spans="1:12" x14ac:dyDescent="0.2">
      <c r="A893">
        <v>50009</v>
      </c>
      <c r="B893" t="s">
        <v>134</v>
      </c>
      <c r="C893" t="s">
        <v>209</v>
      </c>
      <c r="D893" t="s">
        <v>166</v>
      </c>
      <c r="E893" s="6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1630</v>
      </c>
    </row>
    <row r="894" spans="1:12" x14ac:dyDescent="0.2">
      <c r="A894">
        <v>51057</v>
      </c>
      <c r="B894" t="s">
        <v>134</v>
      </c>
      <c r="C894" t="s">
        <v>172</v>
      </c>
      <c r="D894" t="s">
        <v>166</v>
      </c>
      <c r="E894" s="6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1631</v>
      </c>
    </row>
    <row r="895" spans="1:12" x14ac:dyDescent="0.2">
      <c r="A895">
        <v>21065</v>
      </c>
      <c r="B895" t="s">
        <v>1632</v>
      </c>
      <c r="C895" t="s">
        <v>180</v>
      </c>
      <c r="D895" t="s">
        <v>166</v>
      </c>
      <c r="E895" s="6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1633</v>
      </c>
    </row>
    <row r="896" spans="1:12" x14ac:dyDescent="0.2">
      <c r="A896">
        <v>1055</v>
      </c>
      <c r="B896" t="s">
        <v>1634</v>
      </c>
      <c r="C896" t="s">
        <v>385</v>
      </c>
      <c r="D896" t="s">
        <v>166</v>
      </c>
      <c r="E896" s="6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1635</v>
      </c>
    </row>
    <row r="897" spans="1:12" x14ac:dyDescent="0.2">
      <c r="A897">
        <v>32011</v>
      </c>
      <c r="B897" t="s">
        <v>1636</v>
      </c>
      <c r="C897" t="s">
        <v>870</v>
      </c>
      <c r="D897" t="s">
        <v>166</v>
      </c>
      <c r="E897" s="6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1637</v>
      </c>
    </row>
    <row r="898" spans="1:12" x14ac:dyDescent="0.2">
      <c r="A898">
        <v>22039</v>
      </c>
      <c r="B898" t="s">
        <v>1638</v>
      </c>
      <c r="C898" t="s">
        <v>169</v>
      </c>
      <c r="D898" t="s">
        <v>166</v>
      </c>
      <c r="E898" s="6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1639</v>
      </c>
    </row>
    <row r="899" spans="1:12" x14ac:dyDescent="0.2">
      <c r="A899">
        <v>13109</v>
      </c>
      <c r="B899" t="s">
        <v>1640</v>
      </c>
      <c r="C899" t="s">
        <v>317</v>
      </c>
      <c r="D899" t="s">
        <v>166</v>
      </c>
      <c r="E899" s="6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1641</v>
      </c>
    </row>
    <row r="900" spans="1:12" x14ac:dyDescent="0.2">
      <c r="A900">
        <v>2090</v>
      </c>
      <c r="B900" t="s">
        <v>1642</v>
      </c>
      <c r="C900" t="s">
        <v>237</v>
      </c>
      <c r="D900" t="s">
        <v>166</v>
      </c>
      <c r="E900" s="6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1643</v>
      </c>
    </row>
    <row r="901" spans="1:12" x14ac:dyDescent="0.2">
      <c r="A901">
        <v>51059</v>
      </c>
      <c r="B901" t="s">
        <v>1644</v>
      </c>
      <c r="C901" t="s">
        <v>172</v>
      </c>
      <c r="D901" t="s">
        <v>166</v>
      </c>
      <c r="E901" s="6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1645</v>
      </c>
    </row>
    <row r="902" spans="1:12" x14ac:dyDescent="0.2">
      <c r="A902">
        <v>51600</v>
      </c>
      <c r="B902" t="s">
        <v>1646</v>
      </c>
      <c r="C902" t="s">
        <v>172</v>
      </c>
      <c r="D902" t="s">
        <v>166</v>
      </c>
      <c r="E902" s="6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1647</v>
      </c>
    </row>
    <row r="903" spans="1:12" x14ac:dyDescent="0.2">
      <c r="A903">
        <v>9001</v>
      </c>
      <c r="B903" t="s">
        <v>1648</v>
      </c>
      <c r="C903" t="s">
        <v>1649</v>
      </c>
      <c r="D903" t="s">
        <v>166</v>
      </c>
      <c r="E903" s="6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1650</v>
      </c>
    </row>
    <row r="904" spans="1:12" x14ac:dyDescent="0.2">
      <c r="A904">
        <v>39045</v>
      </c>
      <c r="B904" t="s">
        <v>1648</v>
      </c>
      <c r="C904" t="s">
        <v>200</v>
      </c>
      <c r="D904" t="s">
        <v>166</v>
      </c>
      <c r="E904" s="6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1651</v>
      </c>
    </row>
    <row r="905" spans="1:12" x14ac:dyDescent="0.2">
      <c r="A905">
        <v>45039</v>
      </c>
      <c r="B905" t="s">
        <v>1648</v>
      </c>
      <c r="C905" t="s">
        <v>165</v>
      </c>
      <c r="D905" t="s">
        <v>166</v>
      </c>
      <c r="E905" s="6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1652</v>
      </c>
    </row>
    <row r="906" spans="1:12" x14ac:dyDescent="0.2">
      <c r="A906">
        <v>46047</v>
      </c>
      <c r="B906" t="s">
        <v>1653</v>
      </c>
      <c r="C906" t="s">
        <v>381</v>
      </c>
      <c r="D906" t="s">
        <v>166</v>
      </c>
      <c r="E906" s="6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1654</v>
      </c>
    </row>
    <row r="907" spans="1:12" x14ac:dyDescent="0.2">
      <c r="A907">
        <v>30025</v>
      </c>
      <c r="B907" t="s">
        <v>1655</v>
      </c>
      <c r="C907" t="s">
        <v>482</v>
      </c>
      <c r="D907" t="s">
        <v>166</v>
      </c>
      <c r="E907" s="6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1656</v>
      </c>
    </row>
    <row r="908" spans="1:12" x14ac:dyDescent="0.2">
      <c r="A908">
        <v>48145</v>
      </c>
      <c r="B908" t="s">
        <v>1657</v>
      </c>
      <c r="C908" t="s">
        <v>290</v>
      </c>
      <c r="D908" t="s">
        <v>166</v>
      </c>
      <c r="E908" s="6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1658</v>
      </c>
    </row>
    <row r="909" spans="1:12" x14ac:dyDescent="0.2">
      <c r="A909">
        <v>51610</v>
      </c>
      <c r="B909" t="s">
        <v>1659</v>
      </c>
      <c r="C909" t="s">
        <v>172</v>
      </c>
      <c r="D909" t="s">
        <v>166</v>
      </c>
      <c r="E909" s="6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1660</v>
      </c>
    </row>
    <row r="910" spans="1:12" x14ac:dyDescent="0.2">
      <c r="A910">
        <v>13111</v>
      </c>
      <c r="B910" t="s">
        <v>1661</v>
      </c>
      <c r="C910" t="s">
        <v>317</v>
      </c>
      <c r="D910" t="s">
        <v>166</v>
      </c>
      <c r="E910" s="6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1662</v>
      </c>
    </row>
    <row r="911" spans="1:12" x14ac:dyDescent="0.2">
      <c r="A911">
        <v>48147</v>
      </c>
      <c r="B911" t="s">
        <v>1661</v>
      </c>
      <c r="C911" t="s">
        <v>290</v>
      </c>
      <c r="D911" t="s">
        <v>166</v>
      </c>
      <c r="E911" s="6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1663</v>
      </c>
    </row>
    <row r="912" spans="1:12" x14ac:dyDescent="0.2">
      <c r="A912">
        <v>27043</v>
      </c>
      <c r="B912" t="s">
        <v>1664</v>
      </c>
      <c r="C912" t="s">
        <v>213</v>
      </c>
      <c r="D912" t="s">
        <v>166</v>
      </c>
      <c r="E912" s="6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1665</v>
      </c>
    </row>
    <row r="913" spans="1:12" x14ac:dyDescent="0.2">
      <c r="A913">
        <v>46049</v>
      </c>
      <c r="B913" t="s">
        <v>1666</v>
      </c>
      <c r="C913" t="s">
        <v>381</v>
      </c>
      <c r="D913" t="s">
        <v>166</v>
      </c>
      <c r="E913" s="6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1667</v>
      </c>
    </row>
    <row r="914" spans="1:12" x14ac:dyDescent="0.2">
      <c r="A914">
        <v>5045</v>
      </c>
      <c r="B914" t="s">
        <v>1668</v>
      </c>
      <c r="C914" t="s">
        <v>331</v>
      </c>
      <c r="D914" t="s">
        <v>166</v>
      </c>
      <c r="E914" s="6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1669</v>
      </c>
    </row>
    <row r="915" spans="1:12" x14ac:dyDescent="0.2">
      <c r="A915">
        <v>51061</v>
      </c>
      <c r="B915" t="s">
        <v>1670</v>
      </c>
      <c r="C915" t="s">
        <v>172</v>
      </c>
      <c r="D915" t="s">
        <v>166</v>
      </c>
      <c r="E915" s="6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1671</v>
      </c>
    </row>
    <row r="916" spans="1:12" x14ac:dyDescent="0.2">
      <c r="A916">
        <v>1057</v>
      </c>
      <c r="B916" t="s">
        <v>1672</v>
      </c>
      <c r="C916" t="s">
        <v>385</v>
      </c>
      <c r="D916" t="s">
        <v>166</v>
      </c>
      <c r="E916" s="6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1673</v>
      </c>
    </row>
    <row r="917" spans="1:12" x14ac:dyDescent="0.2">
      <c r="A917">
        <v>13113</v>
      </c>
      <c r="B917" t="s">
        <v>1672</v>
      </c>
      <c r="C917" t="s">
        <v>317</v>
      </c>
      <c r="D917" t="s">
        <v>166</v>
      </c>
      <c r="E917" s="6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1674</v>
      </c>
    </row>
    <row r="918" spans="1:12" x14ac:dyDescent="0.2">
      <c r="A918">
        <v>17051</v>
      </c>
      <c r="B918" t="s">
        <v>1672</v>
      </c>
      <c r="C918" t="s">
        <v>190</v>
      </c>
      <c r="D918" t="s">
        <v>166</v>
      </c>
      <c r="E918" s="6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1675</v>
      </c>
    </row>
    <row r="919" spans="1:12" x14ac:dyDescent="0.2">
      <c r="A919">
        <v>18041</v>
      </c>
      <c r="B919" t="s">
        <v>1672</v>
      </c>
      <c r="C919" t="s">
        <v>142</v>
      </c>
      <c r="D919" t="s">
        <v>166</v>
      </c>
      <c r="E919" s="6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1676</v>
      </c>
    </row>
    <row r="920" spans="1:12" x14ac:dyDescent="0.2">
      <c r="A920">
        <v>19065</v>
      </c>
      <c r="B920" t="s">
        <v>1672</v>
      </c>
      <c r="C920" t="s">
        <v>178</v>
      </c>
      <c r="D920" t="s">
        <v>166</v>
      </c>
      <c r="E920" s="6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1677</v>
      </c>
    </row>
    <row r="921" spans="1:12" x14ac:dyDescent="0.2">
      <c r="A921">
        <v>21067</v>
      </c>
      <c r="B921" t="s">
        <v>1672</v>
      </c>
      <c r="C921" t="s">
        <v>180</v>
      </c>
      <c r="D921" t="s">
        <v>166</v>
      </c>
      <c r="E921" s="6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1678</v>
      </c>
    </row>
    <row r="922" spans="1:12" x14ac:dyDescent="0.2">
      <c r="A922">
        <v>39047</v>
      </c>
      <c r="B922" t="s">
        <v>1672</v>
      </c>
      <c r="C922" t="s">
        <v>200</v>
      </c>
      <c r="D922" t="s">
        <v>166</v>
      </c>
      <c r="E922" s="6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1679</v>
      </c>
    </row>
    <row r="923" spans="1:12" x14ac:dyDescent="0.2">
      <c r="A923">
        <v>42051</v>
      </c>
      <c r="B923" t="s">
        <v>1672</v>
      </c>
      <c r="C923" t="s">
        <v>202</v>
      </c>
      <c r="D923" t="s">
        <v>166</v>
      </c>
      <c r="E923" s="6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1680</v>
      </c>
    </row>
    <row r="924" spans="1:12" x14ac:dyDescent="0.2">
      <c r="A924">
        <v>47047</v>
      </c>
      <c r="B924" t="s">
        <v>1672</v>
      </c>
      <c r="C924" t="s">
        <v>288</v>
      </c>
      <c r="D924" t="s">
        <v>166</v>
      </c>
      <c r="E924" s="6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1681</v>
      </c>
    </row>
    <row r="925" spans="1:12" x14ac:dyDescent="0.2">
      <c r="A925">
        <v>48149</v>
      </c>
      <c r="B925" t="s">
        <v>1672</v>
      </c>
      <c r="C925" t="s">
        <v>290</v>
      </c>
      <c r="D925" t="s">
        <v>166</v>
      </c>
      <c r="E925" s="6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1682</v>
      </c>
    </row>
    <row r="926" spans="1:12" x14ac:dyDescent="0.2">
      <c r="A926">
        <v>54019</v>
      </c>
      <c r="B926" t="s">
        <v>1672</v>
      </c>
      <c r="C926" t="s">
        <v>427</v>
      </c>
      <c r="D926" t="s">
        <v>166</v>
      </c>
      <c r="E926" s="6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1683</v>
      </c>
    </row>
    <row r="927" spans="1:12" x14ac:dyDescent="0.2">
      <c r="A927">
        <v>47049</v>
      </c>
      <c r="B927" t="s">
        <v>1684</v>
      </c>
      <c r="C927" t="s">
        <v>288</v>
      </c>
      <c r="D927" t="s">
        <v>166</v>
      </c>
      <c r="E927" s="6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1685</v>
      </c>
    </row>
    <row r="928" spans="1:12" x14ac:dyDescent="0.2">
      <c r="A928">
        <v>30027</v>
      </c>
      <c r="B928" t="s">
        <v>1686</v>
      </c>
      <c r="C928" t="s">
        <v>482</v>
      </c>
      <c r="D928" t="s">
        <v>166</v>
      </c>
      <c r="E928" s="6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1687</v>
      </c>
    </row>
    <row r="929" spans="1:12" x14ac:dyDescent="0.2">
      <c r="A929">
        <v>53019</v>
      </c>
      <c r="B929" t="s">
        <v>1688</v>
      </c>
      <c r="C929" t="s">
        <v>204</v>
      </c>
      <c r="D929" t="s">
        <v>166</v>
      </c>
      <c r="E929" s="6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1689</v>
      </c>
    </row>
    <row r="930" spans="1:12" x14ac:dyDescent="0.2">
      <c r="A930">
        <v>27045</v>
      </c>
      <c r="B930" t="s">
        <v>1690</v>
      </c>
      <c r="C930" t="s">
        <v>213</v>
      </c>
      <c r="D930" t="s">
        <v>166</v>
      </c>
      <c r="E930" s="6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1691</v>
      </c>
    </row>
    <row r="931" spans="1:12" x14ac:dyDescent="0.2">
      <c r="A931">
        <v>31059</v>
      </c>
      <c r="B931" t="s">
        <v>1690</v>
      </c>
      <c r="C931" t="s">
        <v>196</v>
      </c>
      <c r="D931" t="s">
        <v>166</v>
      </c>
      <c r="E931" s="6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1692</v>
      </c>
    </row>
    <row r="932" spans="1:12" x14ac:dyDescent="0.2">
      <c r="A932">
        <v>20055</v>
      </c>
      <c r="B932" t="s">
        <v>1693</v>
      </c>
      <c r="C932" t="s">
        <v>264</v>
      </c>
      <c r="D932" t="s">
        <v>166</v>
      </c>
      <c r="E932" s="6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1694</v>
      </c>
    </row>
    <row r="933" spans="1:12" x14ac:dyDescent="0.2">
      <c r="A933">
        <v>48151</v>
      </c>
      <c r="B933" t="s">
        <v>1695</v>
      </c>
      <c r="C933" t="s">
        <v>290</v>
      </c>
      <c r="D933" t="s">
        <v>166</v>
      </c>
      <c r="E933" s="6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1696</v>
      </c>
    </row>
    <row r="934" spans="1:12" x14ac:dyDescent="0.2">
      <c r="A934">
        <v>12035</v>
      </c>
      <c r="B934" t="s">
        <v>1697</v>
      </c>
      <c r="C934" t="s">
        <v>216</v>
      </c>
      <c r="D934" t="s">
        <v>166</v>
      </c>
      <c r="E934" s="6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1698</v>
      </c>
    </row>
    <row r="935" spans="1:12" x14ac:dyDescent="0.2">
      <c r="A935">
        <v>30029</v>
      </c>
      <c r="B935" t="s">
        <v>1699</v>
      </c>
      <c r="C935" t="s">
        <v>482</v>
      </c>
      <c r="D935" t="s">
        <v>166</v>
      </c>
      <c r="E935" s="6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1700</v>
      </c>
    </row>
    <row r="936" spans="1:12" x14ac:dyDescent="0.2">
      <c r="A936">
        <v>21069</v>
      </c>
      <c r="B936" t="s">
        <v>1701</v>
      </c>
      <c r="C936" t="s">
        <v>180</v>
      </c>
      <c r="D936" t="s">
        <v>166</v>
      </c>
      <c r="E936" s="6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1702</v>
      </c>
    </row>
    <row r="937" spans="1:12" x14ac:dyDescent="0.2">
      <c r="A937">
        <v>45041</v>
      </c>
      <c r="B937" t="s">
        <v>1703</v>
      </c>
      <c r="C937" t="s">
        <v>165</v>
      </c>
      <c r="D937" t="s">
        <v>166</v>
      </c>
      <c r="E937" s="6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1704</v>
      </c>
    </row>
    <row r="938" spans="1:12" x14ac:dyDescent="0.2">
      <c r="A938">
        <v>55037</v>
      </c>
      <c r="B938" t="s">
        <v>1703</v>
      </c>
      <c r="C938" t="s">
        <v>206</v>
      </c>
      <c r="D938" t="s">
        <v>166</v>
      </c>
      <c r="E938" s="6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1705</v>
      </c>
    </row>
    <row r="939" spans="1:12" x14ac:dyDescent="0.2">
      <c r="A939">
        <v>13115</v>
      </c>
      <c r="B939" t="s">
        <v>1706</v>
      </c>
      <c r="C939" t="s">
        <v>317</v>
      </c>
      <c r="D939" t="s">
        <v>166</v>
      </c>
      <c r="E939" s="6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1707</v>
      </c>
    </row>
    <row r="940" spans="1:12" x14ac:dyDescent="0.2">
      <c r="A940">
        <v>18043</v>
      </c>
      <c r="B940" t="s">
        <v>1706</v>
      </c>
      <c r="C940" t="s">
        <v>142</v>
      </c>
      <c r="D940" t="s">
        <v>166</v>
      </c>
      <c r="E940" s="6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1708</v>
      </c>
    </row>
    <row r="941" spans="1:12" x14ac:dyDescent="0.2">
      <c r="A941">
        <v>19067</v>
      </c>
      <c r="B941" t="s">
        <v>1706</v>
      </c>
      <c r="C941" t="s">
        <v>178</v>
      </c>
      <c r="D941" t="s">
        <v>166</v>
      </c>
      <c r="E941" s="6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1709</v>
      </c>
    </row>
    <row r="942" spans="1:12" x14ac:dyDescent="0.2">
      <c r="A942">
        <v>21071</v>
      </c>
      <c r="B942" t="s">
        <v>1706</v>
      </c>
      <c r="C942" t="s">
        <v>180</v>
      </c>
      <c r="D942" t="s">
        <v>166</v>
      </c>
      <c r="E942" s="6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1710</v>
      </c>
    </row>
    <row r="943" spans="1:12" x14ac:dyDescent="0.2">
      <c r="A943">
        <v>48153</v>
      </c>
      <c r="B943" t="s">
        <v>1706</v>
      </c>
      <c r="C943" t="s">
        <v>290</v>
      </c>
      <c r="D943" t="s">
        <v>166</v>
      </c>
      <c r="E943" s="6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1711</v>
      </c>
    </row>
    <row r="944" spans="1:12" x14ac:dyDescent="0.2">
      <c r="A944">
        <v>51063</v>
      </c>
      <c r="B944" t="s">
        <v>1706</v>
      </c>
      <c r="C944" t="s">
        <v>172</v>
      </c>
      <c r="D944" t="s">
        <v>166</v>
      </c>
      <c r="E944" s="6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1712</v>
      </c>
    </row>
    <row r="945" spans="1:12" x14ac:dyDescent="0.2">
      <c r="A945">
        <v>51065</v>
      </c>
      <c r="B945" t="s">
        <v>1713</v>
      </c>
      <c r="C945" t="s">
        <v>172</v>
      </c>
      <c r="D945" t="s">
        <v>166</v>
      </c>
      <c r="E945" s="6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1714</v>
      </c>
    </row>
    <row r="946" spans="1:12" x14ac:dyDescent="0.2">
      <c r="A946">
        <v>48155</v>
      </c>
      <c r="B946" t="s">
        <v>1715</v>
      </c>
      <c r="C946" t="s">
        <v>290</v>
      </c>
      <c r="D946" t="s">
        <v>166</v>
      </c>
      <c r="E946" s="6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1716</v>
      </c>
    </row>
    <row r="947" spans="1:12" x14ac:dyDescent="0.2">
      <c r="A947">
        <v>55039</v>
      </c>
      <c r="B947" t="s">
        <v>1717</v>
      </c>
      <c r="C947" t="s">
        <v>206</v>
      </c>
      <c r="D947" t="s">
        <v>166</v>
      </c>
      <c r="E947" s="6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1718</v>
      </c>
    </row>
    <row r="948" spans="1:12" x14ac:dyDescent="0.2">
      <c r="A948">
        <v>17053</v>
      </c>
      <c r="B948" t="s">
        <v>1719</v>
      </c>
      <c r="C948" t="s">
        <v>190</v>
      </c>
      <c r="D948" t="s">
        <v>166</v>
      </c>
      <c r="E948" s="6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1720</v>
      </c>
    </row>
    <row r="949" spans="1:12" x14ac:dyDescent="0.2">
      <c r="A949">
        <v>20057</v>
      </c>
      <c r="B949" t="s">
        <v>1719</v>
      </c>
      <c r="C949" t="s">
        <v>264</v>
      </c>
      <c r="D949" t="s">
        <v>166</v>
      </c>
      <c r="E949" s="6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1721</v>
      </c>
    </row>
    <row r="950" spans="1:12" x14ac:dyDescent="0.2">
      <c r="A950">
        <v>42053</v>
      </c>
      <c r="B950" t="s">
        <v>1722</v>
      </c>
      <c r="C950" t="s">
        <v>202</v>
      </c>
      <c r="D950" t="s">
        <v>166</v>
      </c>
      <c r="E950" s="6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1723</v>
      </c>
    </row>
    <row r="951" spans="1:12" x14ac:dyDescent="0.2">
      <c r="A951">
        <v>55041</v>
      </c>
      <c r="B951" t="s">
        <v>1722</v>
      </c>
      <c r="C951" t="s">
        <v>206</v>
      </c>
      <c r="D951" t="s">
        <v>166</v>
      </c>
      <c r="E951" s="6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1724</v>
      </c>
    </row>
    <row r="952" spans="1:12" x14ac:dyDescent="0.2">
      <c r="A952">
        <v>28035</v>
      </c>
      <c r="B952" t="s">
        <v>1725</v>
      </c>
      <c r="C952" t="s">
        <v>194</v>
      </c>
      <c r="D952" t="s">
        <v>166</v>
      </c>
      <c r="E952" s="6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1726</v>
      </c>
    </row>
    <row r="953" spans="1:12" x14ac:dyDescent="0.2">
      <c r="A953">
        <v>13117</v>
      </c>
      <c r="B953" t="s">
        <v>1727</v>
      </c>
      <c r="C953" t="s">
        <v>317</v>
      </c>
      <c r="D953" t="s">
        <v>166</v>
      </c>
      <c r="E953" s="6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1728</v>
      </c>
    </row>
    <row r="954" spans="1:12" x14ac:dyDescent="0.2">
      <c r="A954">
        <v>37067</v>
      </c>
      <c r="B954" t="s">
        <v>1727</v>
      </c>
      <c r="C954" t="s">
        <v>219</v>
      </c>
      <c r="D954" t="s">
        <v>166</v>
      </c>
      <c r="E954" s="6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1729</v>
      </c>
    </row>
    <row r="955" spans="1:12" x14ac:dyDescent="0.2">
      <c r="A955">
        <v>48157</v>
      </c>
      <c r="B955" t="s">
        <v>17</v>
      </c>
      <c r="C955" t="s">
        <v>290</v>
      </c>
      <c r="D955" t="s">
        <v>166</v>
      </c>
      <c r="E955" s="6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1730</v>
      </c>
    </row>
    <row r="956" spans="1:12" x14ac:dyDescent="0.2">
      <c r="A956">
        <v>38031</v>
      </c>
      <c r="B956" t="s">
        <v>1731</v>
      </c>
      <c r="C956" t="s">
        <v>198</v>
      </c>
      <c r="D956" t="s">
        <v>166</v>
      </c>
      <c r="E956" s="6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1732</v>
      </c>
    </row>
    <row r="957" spans="1:12" x14ac:dyDescent="0.2">
      <c r="A957">
        <v>18045</v>
      </c>
      <c r="B957" t="s">
        <v>1733</v>
      </c>
      <c r="C957" t="s">
        <v>142</v>
      </c>
      <c r="D957" t="s">
        <v>166</v>
      </c>
      <c r="E957" s="6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1734</v>
      </c>
    </row>
    <row r="958" spans="1:12" x14ac:dyDescent="0.2">
      <c r="A958">
        <v>1059</v>
      </c>
      <c r="B958" t="s">
        <v>1735</v>
      </c>
      <c r="C958" t="s">
        <v>385</v>
      </c>
      <c r="D958" t="s">
        <v>166</v>
      </c>
      <c r="E958" s="6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1736</v>
      </c>
    </row>
    <row r="959" spans="1:12" x14ac:dyDescent="0.2">
      <c r="A959">
        <v>5047</v>
      </c>
      <c r="B959" t="s">
        <v>1735</v>
      </c>
      <c r="C959" t="s">
        <v>331</v>
      </c>
      <c r="D959" t="s">
        <v>166</v>
      </c>
      <c r="E959" s="6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1737</v>
      </c>
    </row>
    <row r="960" spans="1:12" x14ac:dyDescent="0.2">
      <c r="A960">
        <v>12037</v>
      </c>
      <c r="B960" t="s">
        <v>1735</v>
      </c>
      <c r="C960" t="s">
        <v>216</v>
      </c>
      <c r="D960" t="s">
        <v>166</v>
      </c>
      <c r="E960" s="6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1738</v>
      </c>
    </row>
    <row r="961" spans="1:12" x14ac:dyDescent="0.2">
      <c r="A961">
        <v>13119</v>
      </c>
      <c r="B961" t="s">
        <v>1735</v>
      </c>
      <c r="C961" t="s">
        <v>317</v>
      </c>
      <c r="D961" t="s">
        <v>166</v>
      </c>
      <c r="E961" s="6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1739</v>
      </c>
    </row>
    <row r="962" spans="1:12" x14ac:dyDescent="0.2">
      <c r="A962">
        <v>16041</v>
      </c>
      <c r="B962" t="s">
        <v>1735</v>
      </c>
      <c r="C962" t="s">
        <v>175</v>
      </c>
      <c r="D962" t="s">
        <v>166</v>
      </c>
      <c r="E962" s="6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1740</v>
      </c>
    </row>
    <row r="963" spans="1:12" x14ac:dyDescent="0.2">
      <c r="A963">
        <v>17055</v>
      </c>
      <c r="B963" t="s">
        <v>1735</v>
      </c>
      <c r="C963" t="s">
        <v>190</v>
      </c>
      <c r="D963" t="s">
        <v>166</v>
      </c>
      <c r="E963" s="6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1741</v>
      </c>
    </row>
    <row r="964" spans="1:12" x14ac:dyDescent="0.2">
      <c r="A964">
        <v>18047</v>
      </c>
      <c r="B964" t="s">
        <v>1735</v>
      </c>
      <c r="C964" t="s">
        <v>142</v>
      </c>
      <c r="D964" t="s">
        <v>166</v>
      </c>
      <c r="E964" s="6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1742</v>
      </c>
    </row>
    <row r="965" spans="1:12" x14ac:dyDescent="0.2">
      <c r="A965">
        <v>19069</v>
      </c>
      <c r="B965" t="s">
        <v>1735</v>
      </c>
      <c r="C965" t="s">
        <v>178</v>
      </c>
      <c r="D965" t="s">
        <v>166</v>
      </c>
      <c r="E965" s="6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1743</v>
      </c>
    </row>
    <row r="966" spans="1:12" x14ac:dyDescent="0.2">
      <c r="A966">
        <v>20059</v>
      </c>
      <c r="B966" t="s">
        <v>1735</v>
      </c>
      <c r="C966" t="s">
        <v>264</v>
      </c>
      <c r="D966" t="s">
        <v>166</v>
      </c>
      <c r="E966" s="6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1744</v>
      </c>
    </row>
    <row r="967" spans="1:12" x14ac:dyDescent="0.2">
      <c r="A967">
        <v>21073</v>
      </c>
      <c r="B967" t="s">
        <v>1735</v>
      </c>
      <c r="C967" t="s">
        <v>180</v>
      </c>
      <c r="D967" t="s">
        <v>166</v>
      </c>
      <c r="E967" s="6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1745</v>
      </c>
    </row>
    <row r="968" spans="1:12" x14ac:dyDescent="0.2">
      <c r="A968">
        <v>22041</v>
      </c>
      <c r="B968" t="s">
        <v>1735</v>
      </c>
      <c r="C968" t="s">
        <v>169</v>
      </c>
      <c r="D968" t="s">
        <v>166</v>
      </c>
      <c r="E968" s="6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1746</v>
      </c>
    </row>
    <row r="969" spans="1:12" x14ac:dyDescent="0.2">
      <c r="A969">
        <v>23007</v>
      </c>
      <c r="B969" t="s">
        <v>1735</v>
      </c>
      <c r="C969" t="s">
        <v>297</v>
      </c>
      <c r="D969" t="s">
        <v>166</v>
      </c>
      <c r="E969" s="6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1747</v>
      </c>
    </row>
    <row r="970" spans="1:12" x14ac:dyDescent="0.2">
      <c r="A970">
        <v>25011</v>
      </c>
      <c r="B970" t="s">
        <v>1735</v>
      </c>
      <c r="C970" t="s">
        <v>432</v>
      </c>
      <c r="D970" t="s">
        <v>166</v>
      </c>
      <c r="E970" s="6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1748</v>
      </c>
    </row>
    <row r="971" spans="1:12" x14ac:dyDescent="0.2">
      <c r="A971">
        <v>28037</v>
      </c>
      <c r="B971" t="s">
        <v>1735</v>
      </c>
      <c r="C971" t="s">
        <v>194</v>
      </c>
      <c r="D971" t="s">
        <v>166</v>
      </c>
      <c r="E971" s="6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1749</v>
      </c>
    </row>
    <row r="972" spans="1:12" x14ac:dyDescent="0.2">
      <c r="A972">
        <v>29071</v>
      </c>
      <c r="B972" t="s">
        <v>1735</v>
      </c>
      <c r="C972" t="s">
        <v>182</v>
      </c>
      <c r="D972" t="s">
        <v>166</v>
      </c>
      <c r="E972" s="6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1750</v>
      </c>
    </row>
    <row r="973" spans="1:12" x14ac:dyDescent="0.2">
      <c r="A973">
        <v>31061</v>
      </c>
      <c r="B973" t="s">
        <v>1735</v>
      </c>
      <c r="C973" t="s">
        <v>196</v>
      </c>
      <c r="D973" t="s">
        <v>166</v>
      </c>
      <c r="E973" s="6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1751</v>
      </c>
    </row>
    <row r="974" spans="1:12" x14ac:dyDescent="0.2">
      <c r="A974">
        <v>36033</v>
      </c>
      <c r="B974" t="s">
        <v>1735</v>
      </c>
      <c r="C974" t="s">
        <v>226</v>
      </c>
      <c r="D974" t="s">
        <v>166</v>
      </c>
      <c r="E974" s="6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1752</v>
      </c>
    </row>
    <row r="975" spans="1:12" x14ac:dyDescent="0.2">
      <c r="A975">
        <v>37069</v>
      </c>
      <c r="B975" t="s">
        <v>1735</v>
      </c>
      <c r="C975" t="s">
        <v>219</v>
      </c>
      <c r="D975" t="s">
        <v>166</v>
      </c>
      <c r="E975" s="6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1753</v>
      </c>
    </row>
    <row r="976" spans="1:12" x14ac:dyDescent="0.2">
      <c r="A976">
        <v>39049</v>
      </c>
      <c r="B976" t="s">
        <v>1735</v>
      </c>
      <c r="C976" t="s">
        <v>200</v>
      </c>
      <c r="D976" t="s">
        <v>166</v>
      </c>
      <c r="E976" s="6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1754</v>
      </c>
    </row>
    <row r="977" spans="1:12" x14ac:dyDescent="0.2">
      <c r="A977">
        <v>42055</v>
      </c>
      <c r="B977" t="s">
        <v>1735</v>
      </c>
      <c r="C977" t="s">
        <v>202</v>
      </c>
      <c r="D977" t="s">
        <v>166</v>
      </c>
      <c r="E977" s="6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1755</v>
      </c>
    </row>
    <row r="978" spans="1:12" x14ac:dyDescent="0.2">
      <c r="A978">
        <v>47051</v>
      </c>
      <c r="B978" t="s">
        <v>1735</v>
      </c>
      <c r="C978" t="s">
        <v>288</v>
      </c>
      <c r="D978" t="s">
        <v>166</v>
      </c>
      <c r="E978" s="6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1756</v>
      </c>
    </row>
    <row r="979" spans="1:12" x14ac:dyDescent="0.2">
      <c r="A979">
        <v>48159</v>
      </c>
      <c r="B979" t="s">
        <v>1735</v>
      </c>
      <c r="C979" t="s">
        <v>290</v>
      </c>
      <c r="D979" t="s">
        <v>166</v>
      </c>
      <c r="E979" s="6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1757</v>
      </c>
    </row>
    <row r="980" spans="1:12" x14ac:dyDescent="0.2">
      <c r="A980">
        <v>50011</v>
      </c>
      <c r="B980" t="s">
        <v>1735</v>
      </c>
      <c r="C980" t="s">
        <v>209</v>
      </c>
      <c r="D980" t="s">
        <v>166</v>
      </c>
      <c r="E980" s="6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1758</v>
      </c>
    </row>
    <row r="981" spans="1:12" x14ac:dyDescent="0.2">
      <c r="A981">
        <v>51067</v>
      </c>
      <c r="B981" t="s">
        <v>1735</v>
      </c>
      <c r="C981" t="s">
        <v>172</v>
      </c>
      <c r="D981" t="s">
        <v>166</v>
      </c>
      <c r="E981" s="6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1759</v>
      </c>
    </row>
    <row r="982" spans="1:12" x14ac:dyDescent="0.2">
      <c r="A982">
        <v>53021</v>
      </c>
      <c r="B982" t="s">
        <v>1735</v>
      </c>
      <c r="C982" t="s">
        <v>204</v>
      </c>
      <c r="D982" t="s">
        <v>166</v>
      </c>
      <c r="E982" s="6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1760</v>
      </c>
    </row>
    <row r="983" spans="1:12" x14ac:dyDescent="0.2">
      <c r="A983">
        <v>51620</v>
      </c>
      <c r="B983" t="s">
        <v>1761</v>
      </c>
      <c r="C983" t="s">
        <v>172</v>
      </c>
      <c r="D983" t="s">
        <v>166</v>
      </c>
      <c r="E983" s="6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1762</v>
      </c>
    </row>
    <row r="984" spans="1:12" x14ac:dyDescent="0.2">
      <c r="A984">
        <v>24021</v>
      </c>
      <c r="B984" t="s">
        <v>1763</v>
      </c>
      <c r="C984" t="s">
        <v>255</v>
      </c>
      <c r="D984" t="s">
        <v>166</v>
      </c>
      <c r="E984" s="6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1764</v>
      </c>
    </row>
    <row r="985" spans="1:12" x14ac:dyDescent="0.2">
      <c r="A985">
        <v>51069</v>
      </c>
      <c r="B985" t="s">
        <v>1763</v>
      </c>
      <c r="C985" t="s">
        <v>172</v>
      </c>
      <c r="D985" t="s">
        <v>166</v>
      </c>
      <c r="E985" s="6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1765</v>
      </c>
    </row>
    <row r="986" spans="1:12" x14ac:dyDescent="0.2">
      <c r="A986">
        <v>51630</v>
      </c>
      <c r="B986" t="s">
        <v>1766</v>
      </c>
      <c r="C986" t="s">
        <v>172</v>
      </c>
      <c r="D986" t="s">
        <v>166</v>
      </c>
      <c r="E986" s="6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1767</v>
      </c>
    </row>
    <row r="987" spans="1:12" x14ac:dyDescent="0.2">
      <c r="A987">
        <v>27047</v>
      </c>
      <c r="B987" t="s">
        <v>1768</v>
      </c>
      <c r="C987" t="s">
        <v>213</v>
      </c>
      <c r="D987" t="s">
        <v>166</v>
      </c>
      <c r="E987" s="6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1769</v>
      </c>
    </row>
    <row r="988" spans="1:12" x14ac:dyDescent="0.2">
      <c r="A988">
        <v>48161</v>
      </c>
      <c r="B988" t="s">
        <v>1770</v>
      </c>
      <c r="C988" t="s">
        <v>290</v>
      </c>
      <c r="D988" t="s">
        <v>166</v>
      </c>
      <c r="E988" s="6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1771</v>
      </c>
    </row>
    <row r="989" spans="1:12" x14ac:dyDescent="0.2">
      <c r="A989">
        <v>8043</v>
      </c>
      <c r="B989" t="s">
        <v>1772</v>
      </c>
      <c r="C989" t="s">
        <v>187</v>
      </c>
      <c r="D989" t="s">
        <v>166</v>
      </c>
      <c r="E989" s="6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1773</v>
      </c>
    </row>
    <row r="990" spans="1:12" x14ac:dyDescent="0.2">
      <c r="A990">
        <v>16043</v>
      </c>
      <c r="B990" t="s">
        <v>1772</v>
      </c>
      <c r="C990" t="s">
        <v>175</v>
      </c>
      <c r="D990" t="s">
        <v>166</v>
      </c>
      <c r="E990" s="6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1774</v>
      </c>
    </row>
    <row r="991" spans="1:12" x14ac:dyDescent="0.2">
      <c r="A991">
        <v>19071</v>
      </c>
      <c r="B991" t="s">
        <v>1772</v>
      </c>
      <c r="C991" t="s">
        <v>178</v>
      </c>
      <c r="D991" t="s">
        <v>166</v>
      </c>
      <c r="E991" s="6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1775</v>
      </c>
    </row>
    <row r="992" spans="1:12" x14ac:dyDescent="0.2">
      <c r="A992">
        <v>56013</v>
      </c>
      <c r="B992" t="s">
        <v>1772</v>
      </c>
      <c r="C992" t="s">
        <v>228</v>
      </c>
      <c r="D992" t="s">
        <v>166</v>
      </c>
      <c r="E992" s="6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1776</v>
      </c>
    </row>
    <row r="993" spans="1:12" x14ac:dyDescent="0.2">
      <c r="A993">
        <v>6019</v>
      </c>
      <c r="B993" t="s">
        <v>1777</v>
      </c>
      <c r="C993" t="s">
        <v>221</v>
      </c>
      <c r="D993" t="s">
        <v>166</v>
      </c>
      <c r="E993" s="6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1778</v>
      </c>
    </row>
    <row r="994" spans="1:12" x14ac:dyDescent="0.2">
      <c r="A994">
        <v>48163</v>
      </c>
      <c r="B994" t="s">
        <v>1779</v>
      </c>
      <c r="C994" t="s">
        <v>290</v>
      </c>
      <c r="D994" t="s">
        <v>166</v>
      </c>
      <c r="E994" s="6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1780</v>
      </c>
    </row>
    <row r="995" spans="1:12" x14ac:dyDescent="0.2">
      <c r="A995">
        <v>31063</v>
      </c>
      <c r="B995" t="s">
        <v>1781</v>
      </c>
      <c r="C995" t="s">
        <v>196</v>
      </c>
      <c r="D995" t="s">
        <v>166</v>
      </c>
      <c r="E995" s="6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1782</v>
      </c>
    </row>
    <row r="996" spans="1:12" x14ac:dyDescent="0.2">
      <c r="A996">
        <v>5049</v>
      </c>
      <c r="B996" t="s">
        <v>1783</v>
      </c>
      <c r="C996" t="s">
        <v>331</v>
      </c>
      <c r="D996" t="s">
        <v>166</v>
      </c>
      <c r="E996" s="6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1784</v>
      </c>
    </row>
    <row r="997" spans="1:12" x14ac:dyDescent="0.2">
      <c r="A997">
        <v>13121</v>
      </c>
      <c r="B997" t="s">
        <v>1783</v>
      </c>
      <c r="C997" t="s">
        <v>317</v>
      </c>
      <c r="D997" t="s">
        <v>166</v>
      </c>
      <c r="E997" s="6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1785</v>
      </c>
    </row>
    <row r="998" spans="1:12" x14ac:dyDescent="0.2">
      <c r="A998">
        <v>17057</v>
      </c>
      <c r="B998" t="s">
        <v>1783</v>
      </c>
      <c r="C998" t="s">
        <v>190</v>
      </c>
      <c r="D998" t="s">
        <v>166</v>
      </c>
      <c r="E998" s="6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1786</v>
      </c>
    </row>
    <row r="999" spans="1:12" x14ac:dyDescent="0.2">
      <c r="A999">
        <v>18049</v>
      </c>
      <c r="B999" t="s">
        <v>1783</v>
      </c>
      <c r="C999" t="s">
        <v>142</v>
      </c>
      <c r="D999" t="s">
        <v>166</v>
      </c>
      <c r="E999" s="6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1787</v>
      </c>
    </row>
    <row r="1000" spans="1:12" x14ac:dyDescent="0.2">
      <c r="A1000">
        <v>21075</v>
      </c>
      <c r="B1000" t="s">
        <v>1783</v>
      </c>
      <c r="C1000" t="s">
        <v>180</v>
      </c>
      <c r="D1000" t="s">
        <v>166</v>
      </c>
      <c r="E1000" s="6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1788</v>
      </c>
    </row>
    <row r="1001" spans="1:12" x14ac:dyDescent="0.2">
      <c r="A1001">
        <v>36035</v>
      </c>
      <c r="B1001" t="s">
        <v>1783</v>
      </c>
      <c r="C1001" t="s">
        <v>226</v>
      </c>
      <c r="D1001" t="s">
        <v>166</v>
      </c>
      <c r="E1001" s="6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1789</v>
      </c>
    </row>
    <row r="1002" spans="1:12" x14ac:dyDescent="0.2">
      <c r="A1002">
        <v>39051</v>
      </c>
      <c r="B1002" t="s">
        <v>1783</v>
      </c>
      <c r="C1002" t="s">
        <v>200</v>
      </c>
      <c r="D1002" t="s">
        <v>166</v>
      </c>
      <c r="E1002" s="6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1790</v>
      </c>
    </row>
    <row r="1003" spans="1:12" x14ac:dyDescent="0.2">
      <c r="A1003">
        <v>42057</v>
      </c>
      <c r="B1003" t="s">
        <v>1783</v>
      </c>
      <c r="C1003" t="s">
        <v>202</v>
      </c>
      <c r="D1003" t="s">
        <v>166</v>
      </c>
      <c r="E1003" s="6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1791</v>
      </c>
    </row>
    <row r="1004" spans="1:12" x14ac:dyDescent="0.2">
      <c r="A1004">
        <v>31065</v>
      </c>
      <c r="B1004" t="s">
        <v>1792</v>
      </c>
      <c r="C1004" t="s">
        <v>196</v>
      </c>
      <c r="D1004" t="s">
        <v>166</v>
      </c>
      <c r="E1004" s="6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1793</v>
      </c>
    </row>
    <row r="1005" spans="1:12" x14ac:dyDescent="0.2">
      <c r="A1005">
        <v>12039</v>
      </c>
      <c r="B1005" t="s">
        <v>1794</v>
      </c>
      <c r="C1005" t="s">
        <v>216</v>
      </c>
      <c r="D1005" t="s">
        <v>166</v>
      </c>
      <c r="E1005" s="6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1795</v>
      </c>
    </row>
    <row r="1006" spans="1:12" x14ac:dyDescent="0.2">
      <c r="A1006">
        <v>31067</v>
      </c>
      <c r="B1006" t="s">
        <v>1796</v>
      </c>
      <c r="C1006" t="s">
        <v>196</v>
      </c>
      <c r="D1006" t="s">
        <v>166</v>
      </c>
      <c r="E1006" s="6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1797</v>
      </c>
    </row>
    <row r="1007" spans="1:12" x14ac:dyDescent="0.2">
      <c r="A1007">
        <v>48165</v>
      </c>
      <c r="B1007" t="s">
        <v>1798</v>
      </c>
      <c r="C1007" t="s">
        <v>290</v>
      </c>
      <c r="D1007" t="s">
        <v>166</v>
      </c>
      <c r="E1007" s="6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1799</v>
      </c>
    </row>
    <row r="1008" spans="1:12" x14ac:dyDescent="0.2">
      <c r="A1008">
        <v>51640</v>
      </c>
      <c r="B1008" t="s">
        <v>1800</v>
      </c>
      <c r="C1008" t="s">
        <v>172</v>
      </c>
      <c r="D1008" t="s">
        <v>166</v>
      </c>
      <c r="E1008" s="6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1801</v>
      </c>
    </row>
    <row r="1009" spans="1:12" x14ac:dyDescent="0.2">
      <c r="A1009">
        <v>17059</v>
      </c>
      <c r="B1009" t="s">
        <v>1802</v>
      </c>
      <c r="C1009" t="s">
        <v>190</v>
      </c>
      <c r="D1009" t="s">
        <v>166</v>
      </c>
      <c r="E1009" s="6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1803</v>
      </c>
    </row>
    <row r="1010" spans="1:12" x14ac:dyDescent="0.2">
      <c r="A1010">
        <v>21077</v>
      </c>
      <c r="B1010" t="s">
        <v>1802</v>
      </c>
      <c r="C1010" t="s">
        <v>180</v>
      </c>
      <c r="D1010" t="s">
        <v>166</v>
      </c>
      <c r="E1010" s="6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1804</v>
      </c>
    </row>
    <row r="1011" spans="1:12" x14ac:dyDescent="0.2">
      <c r="A1011">
        <v>30031</v>
      </c>
      <c r="B1011" t="s">
        <v>1802</v>
      </c>
      <c r="C1011" t="s">
        <v>482</v>
      </c>
      <c r="D1011" t="s">
        <v>166</v>
      </c>
      <c r="E1011" s="6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1805</v>
      </c>
    </row>
    <row r="1012" spans="1:12" x14ac:dyDescent="0.2">
      <c r="A1012">
        <v>39053</v>
      </c>
      <c r="B1012" t="s">
        <v>1806</v>
      </c>
      <c r="C1012" t="s">
        <v>200</v>
      </c>
      <c r="D1012" t="s">
        <v>166</v>
      </c>
      <c r="E1012" s="6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1807</v>
      </c>
    </row>
    <row r="1013" spans="1:12" x14ac:dyDescent="0.2">
      <c r="A1013">
        <v>48167</v>
      </c>
      <c r="B1013" t="s">
        <v>1808</v>
      </c>
      <c r="C1013" t="s">
        <v>290</v>
      </c>
      <c r="D1013" t="s">
        <v>166</v>
      </c>
      <c r="E1013" s="6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1809</v>
      </c>
    </row>
    <row r="1014" spans="1:12" x14ac:dyDescent="0.2">
      <c r="A1014">
        <v>31069</v>
      </c>
      <c r="B1014" t="s">
        <v>1810</v>
      </c>
      <c r="C1014" t="s">
        <v>196</v>
      </c>
      <c r="D1014" t="s">
        <v>166</v>
      </c>
      <c r="E1014" s="6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1811</v>
      </c>
    </row>
    <row r="1015" spans="1:12" x14ac:dyDescent="0.2">
      <c r="A1015">
        <v>8045</v>
      </c>
      <c r="B1015" t="s">
        <v>1812</v>
      </c>
      <c r="C1015" t="s">
        <v>187</v>
      </c>
      <c r="D1015" t="s">
        <v>166</v>
      </c>
      <c r="E1015" s="6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1813</v>
      </c>
    </row>
    <row r="1016" spans="1:12" x14ac:dyDescent="0.2">
      <c r="A1016">
        <v>30033</v>
      </c>
      <c r="B1016" t="s">
        <v>1812</v>
      </c>
      <c r="C1016" t="s">
        <v>482</v>
      </c>
      <c r="D1016" t="s">
        <v>166</v>
      </c>
      <c r="E1016" s="6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1814</v>
      </c>
    </row>
    <row r="1017" spans="1:12" x14ac:dyDescent="0.2">
      <c r="A1017">
        <v>31071</v>
      </c>
      <c r="B1017" t="s">
        <v>1812</v>
      </c>
      <c r="C1017" t="s">
        <v>196</v>
      </c>
      <c r="D1017" t="s">
        <v>166</v>
      </c>
      <c r="E1017" s="6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1815</v>
      </c>
    </row>
    <row r="1018" spans="1:12" x14ac:dyDescent="0.2">
      <c r="A1018">
        <v>40047</v>
      </c>
      <c r="B1018" t="s">
        <v>1812</v>
      </c>
      <c r="C1018" t="s">
        <v>184</v>
      </c>
      <c r="D1018" t="s">
        <v>166</v>
      </c>
      <c r="E1018" s="6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1816</v>
      </c>
    </row>
    <row r="1019" spans="1:12" x14ac:dyDescent="0.2">
      <c r="A1019">
        <v>49017</v>
      </c>
      <c r="B1019" t="s">
        <v>1812</v>
      </c>
      <c r="C1019" t="s">
        <v>479</v>
      </c>
      <c r="D1019" t="s">
        <v>166</v>
      </c>
      <c r="E1019" s="6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1817</v>
      </c>
    </row>
    <row r="1020" spans="1:12" x14ac:dyDescent="0.2">
      <c r="A1020">
        <v>53023</v>
      </c>
      <c r="B1020" t="s">
        <v>1812</v>
      </c>
      <c r="C1020" t="s">
        <v>204</v>
      </c>
      <c r="D1020" t="s">
        <v>166</v>
      </c>
      <c r="E1020" s="6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1818</v>
      </c>
    </row>
    <row r="1021" spans="1:12" x14ac:dyDescent="0.2">
      <c r="A1021">
        <v>5051</v>
      </c>
      <c r="B1021" t="s">
        <v>70</v>
      </c>
      <c r="C1021" t="s">
        <v>331</v>
      </c>
      <c r="D1021" t="s">
        <v>166</v>
      </c>
      <c r="E1021" s="6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1819</v>
      </c>
    </row>
    <row r="1022" spans="1:12" x14ac:dyDescent="0.2">
      <c r="A1022">
        <v>21079</v>
      </c>
      <c r="B1022" t="s">
        <v>1820</v>
      </c>
      <c r="C1022" t="s">
        <v>180</v>
      </c>
      <c r="D1022" t="s">
        <v>166</v>
      </c>
      <c r="E1022" s="6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1821</v>
      </c>
    </row>
    <row r="1023" spans="1:12" x14ac:dyDescent="0.2">
      <c r="A1023">
        <v>24023</v>
      </c>
      <c r="B1023" t="s">
        <v>1822</v>
      </c>
      <c r="C1023" t="s">
        <v>255</v>
      </c>
      <c r="D1023" t="s">
        <v>166</v>
      </c>
      <c r="E1023" s="6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1823</v>
      </c>
    </row>
    <row r="1024" spans="1:12" x14ac:dyDescent="0.2">
      <c r="A1024">
        <v>40049</v>
      </c>
      <c r="B1024" t="s">
        <v>1824</v>
      </c>
      <c r="C1024" t="s">
        <v>184</v>
      </c>
      <c r="D1024" t="s">
        <v>166</v>
      </c>
      <c r="E1024" s="6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1825</v>
      </c>
    </row>
    <row r="1025" spans="1:12" x14ac:dyDescent="0.2">
      <c r="A1025">
        <v>48169</v>
      </c>
      <c r="B1025" t="s">
        <v>1826</v>
      </c>
      <c r="C1025" t="s">
        <v>290</v>
      </c>
      <c r="D1025" t="s">
        <v>166</v>
      </c>
      <c r="E1025" s="6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1827</v>
      </c>
    </row>
    <row r="1026" spans="1:12" x14ac:dyDescent="0.2">
      <c r="A1026">
        <v>29073</v>
      </c>
      <c r="B1026" t="s">
        <v>1828</v>
      </c>
      <c r="C1026" t="s">
        <v>182</v>
      </c>
      <c r="D1026" t="s">
        <v>166</v>
      </c>
      <c r="E1026" s="6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1829</v>
      </c>
    </row>
    <row r="1027" spans="1:12" x14ac:dyDescent="0.2">
      <c r="A1027">
        <v>37071</v>
      </c>
      <c r="B1027" t="s">
        <v>1830</v>
      </c>
      <c r="C1027" t="s">
        <v>219</v>
      </c>
      <c r="D1027" t="s">
        <v>166</v>
      </c>
      <c r="E1027" s="6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1831</v>
      </c>
    </row>
    <row r="1028" spans="1:12" x14ac:dyDescent="0.2">
      <c r="A1028">
        <v>37073</v>
      </c>
      <c r="B1028" t="s">
        <v>1832</v>
      </c>
      <c r="C1028" t="s">
        <v>219</v>
      </c>
      <c r="D1028" t="s">
        <v>166</v>
      </c>
      <c r="E1028" s="6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1833</v>
      </c>
    </row>
    <row r="1029" spans="1:12" x14ac:dyDescent="0.2">
      <c r="A1029">
        <v>20061</v>
      </c>
      <c r="B1029" t="s">
        <v>1834</v>
      </c>
      <c r="C1029" t="s">
        <v>264</v>
      </c>
      <c r="D1029" t="s">
        <v>166</v>
      </c>
      <c r="E1029" s="6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1835</v>
      </c>
    </row>
    <row r="1030" spans="1:12" x14ac:dyDescent="0.2">
      <c r="A1030">
        <v>39055</v>
      </c>
      <c r="B1030" t="s">
        <v>1836</v>
      </c>
      <c r="C1030" t="s">
        <v>200</v>
      </c>
      <c r="D1030" t="s">
        <v>166</v>
      </c>
      <c r="E1030" s="6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1837</v>
      </c>
    </row>
    <row r="1031" spans="1:12" x14ac:dyDescent="0.2">
      <c r="A1031">
        <v>16045</v>
      </c>
      <c r="B1031" t="s">
        <v>1838</v>
      </c>
      <c r="C1031" t="s">
        <v>175</v>
      </c>
      <c r="D1031" t="s">
        <v>166</v>
      </c>
      <c r="E1031" s="6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1839</v>
      </c>
    </row>
    <row r="1032" spans="1:12" x14ac:dyDescent="0.2">
      <c r="A1032">
        <v>26049</v>
      </c>
      <c r="B1032" t="s">
        <v>1840</v>
      </c>
      <c r="C1032" t="s">
        <v>232</v>
      </c>
      <c r="D1032" t="s">
        <v>166</v>
      </c>
      <c r="E1032" s="6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1841</v>
      </c>
    </row>
    <row r="1033" spans="1:12" x14ac:dyDescent="0.2">
      <c r="A1033">
        <v>36037</v>
      </c>
      <c r="B1033" t="s">
        <v>1840</v>
      </c>
      <c r="C1033" t="s">
        <v>226</v>
      </c>
      <c r="D1033" t="s">
        <v>166</v>
      </c>
      <c r="E1033" s="6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1842</v>
      </c>
    </row>
    <row r="1034" spans="1:12" x14ac:dyDescent="0.2">
      <c r="A1034">
        <v>1061</v>
      </c>
      <c r="B1034" t="s">
        <v>1843</v>
      </c>
      <c r="C1034" t="s">
        <v>385</v>
      </c>
      <c r="D1034" t="s">
        <v>166</v>
      </c>
      <c r="E1034" s="6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1844</v>
      </c>
    </row>
    <row r="1035" spans="1:12" x14ac:dyDescent="0.2">
      <c r="A1035">
        <v>29075</v>
      </c>
      <c r="B1035" t="s">
        <v>1845</v>
      </c>
      <c r="C1035" t="s">
        <v>182</v>
      </c>
      <c r="D1035" t="s">
        <v>166</v>
      </c>
      <c r="E1035" s="6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1846</v>
      </c>
    </row>
    <row r="1036" spans="1:12" x14ac:dyDescent="0.2">
      <c r="A1036">
        <v>28039</v>
      </c>
      <c r="B1036" t="s">
        <v>1847</v>
      </c>
      <c r="C1036" t="s">
        <v>194</v>
      </c>
      <c r="D1036" t="s">
        <v>166</v>
      </c>
      <c r="E1036" s="6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1848</v>
      </c>
    </row>
    <row r="1037" spans="1:12" x14ac:dyDescent="0.2">
      <c r="A1037">
        <v>45043</v>
      </c>
      <c r="B1037" t="s">
        <v>59</v>
      </c>
      <c r="C1037" t="s">
        <v>165</v>
      </c>
      <c r="D1037" t="s">
        <v>166</v>
      </c>
      <c r="E1037" s="6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1849</v>
      </c>
    </row>
    <row r="1038" spans="1:12" x14ac:dyDescent="0.2">
      <c r="A1038">
        <v>18051</v>
      </c>
      <c r="B1038" t="s">
        <v>1850</v>
      </c>
      <c r="C1038" t="s">
        <v>142</v>
      </c>
      <c r="D1038" t="s">
        <v>166</v>
      </c>
      <c r="E1038" s="6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1851</v>
      </c>
    </row>
    <row r="1039" spans="1:12" x14ac:dyDescent="0.2">
      <c r="A1039">
        <v>47053</v>
      </c>
      <c r="B1039" t="s">
        <v>1850</v>
      </c>
      <c r="C1039" t="s">
        <v>288</v>
      </c>
      <c r="D1039" t="s">
        <v>166</v>
      </c>
      <c r="E1039" s="6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1852</v>
      </c>
    </row>
    <row r="1040" spans="1:12" x14ac:dyDescent="0.2">
      <c r="A1040">
        <v>4007</v>
      </c>
      <c r="B1040" t="s">
        <v>1853</v>
      </c>
      <c r="C1040" t="s">
        <v>312</v>
      </c>
      <c r="D1040" t="s">
        <v>166</v>
      </c>
      <c r="E1040" s="6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1854</v>
      </c>
    </row>
    <row r="1041" spans="1:12" x14ac:dyDescent="0.2">
      <c r="A1041">
        <v>12041</v>
      </c>
      <c r="B1041" t="s">
        <v>1855</v>
      </c>
      <c r="C1041" t="s">
        <v>216</v>
      </c>
      <c r="D1041" t="s">
        <v>166</v>
      </c>
      <c r="E1041" s="6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1856</v>
      </c>
    </row>
    <row r="1042" spans="1:12" x14ac:dyDescent="0.2">
      <c r="A1042">
        <v>47055</v>
      </c>
      <c r="B1042" t="s">
        <v>1857</v>
      </c>
      <c r="C1042" t="s">
        <v>288</v>
      </c>
      <c r="D1042" t="s">
        <v>166</v>
      </c>
      <c r="E1042" s="6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1858</v>
      </c>
    </row>
    <row r="1043" spans="1:12" x14ac:dyDescent="0.2">
      <c r="A1043">
        <v>51071</v>
      </c>
      <c r="B1043" t="s">
        <v>1857</v>
      </c>
      <c r="C1043" t="s">
        <v>172</v>
      </c>
      <c r="D1043" t="s">
        <v>166</v>
      </c>
      <c r="E1043" s="6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1859</v>
      </c>
    </row>
    <row r="1044" spans="1:12" x14ac:dyDescent="0.2">
      <c r="A1044">
        <v>48171</v>
      </c>
      <c r="B1044" t="s">
        <v>1860</v>
      </c>
      <c r="C1044" t="s">
        <v>290</v>
      </c>
      <c r="D1044" t="s">
        <v>166</v>
      </c>
      <c r="E1044" s="6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1861</v>
      </c>
    </row>
    <row r="1045" spans="1:12" x14ac:dyDescent="0.2">
      <c r="A1045">
        <v>41021</v>
      </c>
      <c r="B1045" t="s">
        <v>1862</v>
      </c>
      <c r="C1045" t="s">
        <v>400</v>
      </c>
      <c r="D1045" t="s">
        <v>166</v>
      </c>
      <c r="E1045" s="6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1863</v>
      </c>
    </row>
    <row r="1046" spans="1:12" x14ac:dyDescent="0.2">
      <c r="A1046">
        <v>13123</v>
      </c>
      <c r="B1046" t="s">
        <v>1864</v>
      </c>
      <c r="C1046" t="s">
        <v>317</v>
      </c>
      <c r="D1046" t="s">
        <v>166</v>
      </c>
      <c r="E1046" s="6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1865</v>
      </c>
    </row>
    <row r="1047" spans="1:12" x14ac:dyDescent="0.2">
      <c r="A1047">
        <v>54021</v>
      </c>
      <c r="B1047" t="s">
        <v>1864</v>
      </c>
      <c r="C1047" t="s">
        <v>427</v>
      </c>
      <c r="D1047" t="s">
        <v>166</v>
      </c>
      <c r="E1047" s="6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1866</v>
      </c>
    </row>
    <row r="1048" spans="1:12" x14ac:dyDescent="0.2">
      <c r="A1048">
        <v>8047</v>
      </c>
      <c r="B1048" t="s">
        <v>1867</v>
      </c>
      <c r="C1048" t="s">
        <v>187</v>
      </c>
      <c r="D1048" t="s">
        <v>166</v>
      </c>
      <c r="E1048" s="6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1868</v>
      </c>
    </row>
    <row r="1049" spans="1:12" x14ac:dyDescent="0.2">
      <c r="A1049">
        <v>30035</v>
      </c>
      <c r="B1049" t="s">
        <v>1869</v>
      </c>
      <c r="C1049" t="s">
        <v>482</v>
      </c>
      <c r="D1049" t="s">
        <v>166</v>
      </c>
      <c r="E1049" s="6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1870</v>
      </c>
    </row>
    <row r="1050" spans="1:12" x14ac:dyDescent="0.2">
      <c r="A1050">
        <v>12043</v>
      </c>
      <c r="B1050" t="s">
        <v>1871</v>
      </c>
      <c r="C1050" t="s">
        <v>216</v>
      </c>
      <c r="D1050" t="s">
        <v>166</v>
      </c>
      <c r="E1050" s="6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1872</v>
      </c>
    </row>
    <row r="1051" spans="1:12" x14ac:dyDescent="0.2">
      <c r="A1051">
        <v>26051</v>
      </c>
      <c r="B1051" t="s">
        <v>1873</v>
      </c>
      <c r="C1051" t="s">
        <v>232</v>
      </c>
      <c r="D1051" t="s">
        <v>166</v>
      </c>
      <c r="E1051" s="6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1874</v>
      </c>
    </row>
    <row r="1052" spans="1:12" x14ac:dyDescent="0.2">
      <c r="A1052">
        <v>13125</v>
      </c>
      <c r="B1052" t="s">
        <v>1875</v>
      </c>
      <c r="C1052" t="s">
        <v>317</v>
      </c>
      <c r="D1052" t="s">
        <v>166</v>
      </c>
      <c r="E1052" s="6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1876</v>
      </c>
    </row>
    <row r="1053" spans="1:12" x14ac:dyDescent="0.2">
      <c r="A1053">
        <v>48173</v>
      </c>
      <c r="B1053" t="s">
        <v>1877</v>
      </c>
      <c r="C1053" t="s">
        <v>290</v>
      </c>
      <c r="D1053" t="s">
        <v>166</v>
      </c>
      <c r="E1053" s="6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1878</v>
      </c>
    </row>
    <row r="1054" spans="1:12" x14ac:dyDescent="0.2">
      <c r="A1054">
        <v>6021</v>
      </c>
      <c r="B1054" t="s">
        <v>1879</v>
      </c>
      <c r="C1054" t="s">
        <v>221</v>
      </c>
      <c r="D1054" t="s">
        <v>166</v>
      </c>
      <c r="E1054" s="6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1880</v>
      </c>
    </row>
    <row r="1055" spans="1:12" x14ac:dyDescent="0.2">
      <c r="A1055">
        <v>34015</v>
      </c>
      <c r="B1055" t="s">
        <v>1881</v>
      </c>
      <c r="C1055" t="s">
        <v>367</v>
      </c>
      <c r="D1055" t="s">
        <v>166</v>
      </c>
      <c r="E1055" s="6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1882</v>
      </c>
    </row>
    <row r="1056" spans="1:12" x14ac:dyDescent="0.2">
      <c r="A1056">
        <v>51073</v>
      </c>
      <c r="B1056" t="s">
        <v>1881</v>
      </c>
      <c r="C1056" t="s">
        <v>172</v>
      </c>
      <c r="D1056" t="s">
        <v>166</v>
      </c>
      <c r="E1056" s="6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1883</v>
      </c>
    </row>
    <row r="1057" spans="1:12" x14ac:dyDescent="0.2">
      <c r="A1057">
        <v>13127</v>
      </c>
      <c r="B1057" t="s">
        <v>1884</v>
      </c>
      <c r="C1057" t="s">
        <v>317</v>
      </c>
      <c r="D1057" t="s">
        <v>166</v>
      </c>
      <c r="E1057" s="6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1885</v>
      </c>
    </row>
    <row r="1058" spans="1:12" x14ac:dyDescent="0.2">
      <c r="A1058">
        <v>26053</v>
      </c>
      <c r="B1058" t="s">
        <v>1886</v>
      </c>
      <c r="C1058" t="s">
        <v>232</v>
      </c>
      <c r="D1058" t="s">
        <v>166</v>
      </c>
      <c r="E1058" s="6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1887</v>
      </c>
    </row>
    <row r="1059" spans="1:12" x14ac:dyDescent="0.2">
      <c r="A1059">
        <v>30037</v>
      </c>
      <c r="B1059" t="s">
        <v>1888</v>
      </c>
      <c r="C1059" t="s">
        <v>482</v>
      </c>
      <c r="D1059" t="s">
        <v>166</v>
      </c>
      <c r="E1059" s="6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1889</v>
      </c>
    </row>
    <row r="1060" spans="1:12" x14ac:dyDescent="0.2">
      <c r="A1060">
        <v>38033</v>
      </c>
      <c r="B1060" t="s">
        <v>1888</v>
      </c>
      <c r="C1060" t="s">
        <v>198</v>
      </c>
      <c r="D1060" t="s">
        <v>166</v>
      </c>
      <c r="E1060" s="6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1890</v>
      </c>
    </row>
    <row r="1061" spans="1:12" x14ac:dyDescent="0.2">
      <c r="A1061">
        <v>48175</v>
      </c>
      <c r="B1061" t="s">
        <v>1891</v>
      </c>
      <c r="C1061" t="s">
        <v>290</v>
      </c>
      <c r="D1061" t="s">
        <v>166</v>
      </c>
      <c r="E1061" s="6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1892</v>
      </c>
    </row>
    <row r="1062" spans="1:12" x14ac:dyDescent="0.2">
      <c r="A1062">
        <v>48177</v>
      </c>
      <c r="B1062" t="s">
        <v>1893</v>
      </c>
      <c r="C1062" t="s">
        <v>290</v>
      </c>
      <c r="D1062" t="s">
        <v>166</v>
      </c>
      <c r="E1062" s="6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1894</v>
      </c>
    </row>
    <row r="1063" spans="1:12" x14ac:dyDescent="0.2">
      <c r="A1063">
        <v>51075</v>
      </c>
      <c r="B1063" t="s">
        <v>1895</v>
      </c>
      <c r="C1063" t="s">
        <v>172</v>
      </c>
      <c r="D1063" t="s">
        <v>166</v>
      </c>
      <c r="E1063" s="6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1896</v>
      </c>
    </row>
    <row r="1064" spans="1:12" x14ac:dyDescent="0.2">
      <c r="A1064">
        <v>27049</v>
      </c>
      <c r="B1064" t="s">
        <v>1897</v>
      </c>
      <c r="C1064" t="s">
        <v>213</v>
      </c>
      <c r="D1064" t="s">
        <v>166</v>
      </c>
      <c r="E1064" s="6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1898</v>
      </c>
    </row>
    <row r="1065" spans="1:12" x14ac:dyDescent="0.2">
      <c r="A1065">
        <v>16047</v>
      </c>
      <c r="B1065" t="s">
        <v>1899</v>
      </c>
      <c r="C1065" t="s">
        <v>175</v>
      </c>
      <c r="D1065" t="s">
        <v>166</v>
      </c>
      <c r="E1065" s="6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1900</v>
      </c>
    </row>
    <row r="1066" spans="1:12" x14ac:dyDescent="0.2">
      <c r="A1066">
        <v>13129</v>
      </c>
      <c r="B1066" t="s">
        <v>1901</v>
      </c>
      <c r="C1066" t="s">
        <v>317</v>
      </c>
      <c r="D1066" t="s">
        <v>166</v>
      </c>
      <c r="E1066" s="6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1902</v>
      </c>
    </row>
    <row r="1067" spans="1:12" x14ac:dyDescent="0.2">
      <c r="A1067">
        <v>56015</v>
      </c>
      <c r="B1067" t="s">
        <v>1903</v>
      </c>
      <c r="C1067" t="s">
        <v>228</v>
      </c>
      <c r="D1067" t="s">
        <v>166</v>
      </c>
      <c r="E1067" s="6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1904</v>
      </c>
    </row>
    <row r="1068" spans="1:12" x14ac:dyDescent="0.2">
      <c r="A1068">
        <v>31073</v>
      </c>
      <c r="B1068" t="s">
        <v>1905</v>
      </c>
      <c r="C1068" t="s">
        <v>196</v>
      </c>
      <c r="D1068" t="s">
        <v>166</v>
      </c>
      <c r="E1068" s="6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1906</v>
      </c>
    </row>
    <row r="1069" spans="1:12" x14ac:dyDescent="0.2">
      <c r="A1069">
        <v>20063</v>
      </c>
      <c r="B1069" t="s">
        <v>1907</v>
      </c>
      <c r="C1069" t="s">
        <v>264</v>
      </c>
      <c r="D1069" t="s">
        <v>166</v>
      </c>
      <c r="E1069" s="6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1908</v>
      </c>
    </row>
    <row r="1070" spans="1:12" x14ac:dyDescent="0.2">
      <c r="A1070">
        <v>13131</v>
      </c>
      <c r="B1070" t="s">
        <v>1909</v>
      </c>
      <c r="C1070" t="s">
        <v>317</v>
      </c>
      <c r="D1070" t="s">
        <v>166</v>
      </c>
      <c r="E1070" s="6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1910</v>
      </c>
    </row>
    <row r="1071" spans="1:12" x14ac:dyDescent="0.2">
      <c r="A1071">
        <v>40051</v>
      </c>
      <c r="B1071" t="s">
        <v>1909</v>
      </c>
      <c r="C1071" t="s">
        <v>184</v>
      </c>
      <c r="D1071" t="s">
        <v>166</v>
      </c>
      <c r="E1071" s="6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1911</v>
      </c>
    </row>
    <row r="1072" spans="1:12" x14ac:dyDescent="0.2">
      <c r="A1072">
        <v>33009</v>
      </c>
      <c r="B1072" t="s">
        <v>1912</v>
      </c>
      <c r="C1072" t="s">
        <v>495</v>
      </c>
      <c r="D1072" t="s">
        <v>166</v>
      </c>
      <c r="E1072" s="6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1913</v>
      </c>
    </row>
    <row r="1073" spans="1:12" x14ac:dyDescent="0.2">
      <c r="A1073">
        <v>4009</v>
      </c>
      <c r="B1073" t="s">
        <v>1914</v>
      </c>
      <c r="C1073" t="s">
        <v>312</v>
      </c>
      <c r="D1073" t="s">
        <v>166</v>
      </c>
      <c r="E1073" s="6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1915</v>
      </c>
    </row>
    <row r="1074" spans="1:12" x14ac:dyDescent="0.2">
      <c r="A1074">
        <v>20065</v>
      </c>
      <c r="B1074" t="s">
        <v>1914</v>
      </c>
      <c r="C1074" t="s">
        <v>264</v>
      </c>
      <c r="D1074" t="s">
        <v>166</v>
      </c>
      <c r="E1074" s="6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1916</v>
      </c>
    </row>
    <row r="1075" spans="1:12" x14ac:dyDescent="0.2">
      <c r="A1075">
        <v>37075</v>
      </c>
      <c r="B1075" t="s">
        <v>1914</v>
      </c>
      <c r="C1075" t="s">
        <v>219</v>
      </c>
      <c r="D1075" t="s">
        <v>166</v>
      </c>
      <c r="E1075" s="6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1917</v>
      </c>
    </row>
    <row r="1076" spans="1:12" x14ac:dyDescent="0.2">
      <c r="A1076">
        <v>47057</v>
      </c>
      <c r="B1076" t="s">
        <v>1918</v>
      </c>
      <c r="C1076" t="s">
        <v>288</v>
      </c>
      <c r="D1076" t="s">
        <v>166</v>
      </c>
      <c r="E1076" s="6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1919</v>
      </c>
    </row>
    <row r="1077" spans="1:12" x14ac:dyDescent="0.2">
      <c r="A1077">
        <v>8049</v>
      </c>
      <c r="B1077" t="s">
        <v>1920</v>
      </c>
      <c r="C1077" t="s">
        <v>187</v>
      </c>
      <c r="D1077" t="s">
        <v>166</v>
      </c>
      <c r="E1077" s="6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1921</v>
      </c>
    </row>
    <row r="1078" spans="1:12" x14ac:dyDescent="0.2">
      <c r="A1078">
        <v>49019</v>
      </c>
      <c r="B1078" t="s">
        <v>1920</v>
      </c>
      <c r="C1078" t="s">
        <v>479</v>
      </c>
      <c r="D1078" t="s">
        <v>166</v>
      </c>
      <c r="E1078" s="6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1922</v>
      </c>
    </row>
    <row r="1079" spans="1:12" x14ac:dyDescent="0.2">
      <c r="A1079">
        <v>38035</v>
      </c>
      <c r="B1079" t="s">
        <v>1923</v>
      </c>
      <c r="C1079" t="s">
        <v>198</v>
      </c>
      <c r="D1079" t="s">
        <v>166</v>
      </c>
      <c r="E1079" s="6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1924</v>
      </c>
    </row>
    <row r="1080" spans="1:12" x14ac:dyDescent="0.2">
      <c r="A1080">
        <v>50013</v>
      </c>
      <c r="B1080" t="s">
        <v>1925</v>
      </c>
      <c r="C1080" t="s">
        <v>209</v>
      </c>
      <c r="D1080" t="s">
        <v>166</v>
      </c>
      <c r="E1080" s="6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1926</v>
      </c>
    </row>
    <row r="1081" spans="1:12" x14ac:dyDescent="0.2">
      <c r="A1081">
        <v>26055</v>
      </c>
      <c r="B1081" t="s">
        <v>1927</v>
      </c>
      <c r="C1081" t="s">
        <v>232</v>
      </c>
      <c r="D1081" t="s">
        <v>166</v>
      </c>
      <c r="E1081" s="6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1928</v>
      </c>
    </row>
    <row r="1082" spans="1:12" x14ac:dyDescent="0.2">
      <c r="A1082">
        <v>30039</v>
      </c>
      <c r="B1082" t="s">
        <v>1929</v>
      </c>
      <c r="C1082" t="s">
        <v>482</v>
      </c>
      <c r="D1082" t="s">
        <v>166</v>
      </c>
      <c r="E1082" s="6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1930</v>
      </c>
    </row>
    <row r="1083" spans="1:12" x14ac:dyDescent="0.2">
      <c r="A1083">
        <v>5053</v>
      </c>
      <c r="B1083" t="s">
        <v>1931</v>
      </c>
      <c r="C1083" t="s">
        <v>331</v>
      </c>
      <c r="D1083" t="s">
        <v>166</v>
      </c>
      <c r="E1083" s="6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1932</v>
      </c>
    </row>
    <row r="1084" spans="1:12" x14ac:dyDescent="0.2">
      <c r="A1084">
        <v>18053</v>
      </c>
      <c r="B1084" t="s">
        <v>1931</v>
      </c>
      <c r="C1084" t="s">
        <v>142</v>
      </c>
      <c r="D1084" t="s">
        <v>166</v>
      </c>
      <c r="E1084" s="6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1933</v>
      </c>
    </row>
    <row r="1085" spans="1:12" x14ac:dyDescent="0.2">
      <c r="A1085">
        <v>20067</v>
      </c>
      <c r="B1085" t="s">
        <v>1931</v>
      </c>
      <c r="C1085" t="s">
        <v>264</v>
      </c>
      <c r="D1085" t="s">
        <v>166</v>
      </c>
      <c r="E1085" s="6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1934</v>
      </c>
    </row>
    <row r="1086" spans="1:12" x14ac:dyDescent="0.2">
      <c r="A1086">
        <v>21081</v>
      </c>
      <c r="B1086" t="s">
        <v>1931</v>
      </c>
      <c r="C1086" t="s">
        <v>180</v>
      </c>
      <c r="D1086" t="s">
        <v>166</v>
      </c>
      <c r="E1086" s="6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1935</v>
      </c>
    </row>
    <row r="1087" spans="1:12" x14ac:dyDescent="0.2">
      <c r="A1087">
        <v>22043</v>
      </c>
      <c r="B1087" t="s">
        <v>1931</v>
      </c>
      <c r="C1087" t="s">
        <v>169</v>
      </c>
      <c r="D1087" t="s">
        <v>166</v>
      </c>
      <c r="E1087" s="6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1936</v>
      </c>
    </row>
    <row r="1088" spans="1:12" x14ac:dyDescent="0.2">
      <c r="A1088">
        <v>27051</v>
      </c>
      <c r="B1088" t="s">
        <v>1931</v>
      </c>
      <c r="C1088" t="s">
        <v>213</v>
      </c>
      <c r="D1088" t="s">
        <v>166</v>
      </c>
      <c r="E1088" s="6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1937</v>
      </c>
    </row>
    <row r="1089" spans="1:12" x14ac:dyDescent="0.2">
      <c r="A1089">
        <v>31075</v>
      </c>
      <c r="B1089" t="s">
        <v>1931</v>
      </c>
      <c r="C1089" t="s">
        <v>196</v>
      </c>
      <c r="D1089" t="s">
        <v>166</v>
      </c>
      <c r="E1089" s="6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1938</v>
      </c>
    </row>
    <row r="1090" spans="1:12" x14ac:dyDescent="0.2">
      <c r="A1090">
        <v>35017</v>
      </c>
      <c r="B1090" t="s">
        <v>1931</v>
      </c>
      <c r="C1090" t="s">
        <v>538</v>
      </c>
      <c r="D1090" t="s">
        <v>166</v>
      </c>
      <c r="E1090" s="6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1939</v>
      </c>
    </row>
    <row r="1091" spans="1:12" x14ac:dyDescent="0.2">
      <c r="A1091">
        <v>38037</v>
      </c>
      <c r="B1091" t="s">
        <v>1931</v>
      </c>
      <c r="C1091" t="s">
        <v>198</v>
      </c>
      <c r="D1091" t="s">
        <v>166</v>
      </c>
      <c r="E1091" s="6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1940</v>
      </c>
    </row>
    <row r="1092" spans="1:12" x14ac:dyDescent="0.2">
      <c r="A1092">
        <v>40053</v>
      </c>
      <c r="B1092" t="s">
        <v>1931</v>
      </c>
      <c r="C1092" t="s">
        <v>184</v>
      </c>
      <c r="D1092" t="s">
        <v>166</v>
      </c>
      <c r="E1092" s="6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1941</v>
      </c>
    </row>
    <row r="1093" spans="1:12" x14ac:dyDescent="0.2">
      <c r="A1093">
        <v>41023</v>
      </c>
      <c r="B1093" t="s">
        <v>1931</v>
      </c>
      <c r="C1093" t="s">
        <v>400</v>
      </c>
      <c r="D1093" t="s">
        <v>166</v>
      </c>
      <c r="E1093" s="6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1942</v>
      </c>
    </row>
    <row r="1094" spans="1:12" x14ac:dyDescent="0.2">
      <c r="A1094">
        <v>46051</v>
      </c>
      <c r="B1094" t="s">
        <v>1931</v>
      </c>
      <c r="C1094" t="s">
        <v>381</v>
      </c>
      <c r="D1094" t="s">
        <v>166</v>
      </c>
      <c r="E1094" s="6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1943</v>
      </c>
    </row>
    <row r="1095" spans="1:12" x14ac:dyDescent="0.2">
      <c r="A1095">
        <v>53025</v>
      </c>
      <c r="B1095" t="s">
        <v>1931</v>
      </c>
      <c r="C1095" t="s">
        <v>204</v>
      </c>
      <c r="D1095" t="s">
        <v>166</v>
      </c>
      <c r="E1095" s="6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1944</v>
      </c>
    </row>
    <row r="1096" spans="1:12" x14ac:dyDescent="0.2">
      <c r="A1096">
        <v>54023</v>
      </c>
      <c r="B1096" t="s">
        <v>1931</v>
      </c>
      <c r="C1096" t="s">
        <v>427</v>
      </c>
      <c r="D1096" t="s">
        <v>166</v>
      </c>
      <c r="E1096" s="6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1945</v>
      </c>
    </row>
    <row r="1097" spans="1:12" x14ac:dyDescent="0.2">
      <c r="A1097">
        <v>55043</v>
      </c>
      <c r="B1097" t="s">
        <v>1931</v>
      </c>
      <c r="C1097" t="s">
        <v>206</v>
      </c>
      <c r="D1097" t="s">
        <v>166</v>
      </c>
      <c r="E1097" s="6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1946</v>
      </c>
    </row>
    <row r="1098" spans="1:12" x14ac:dyDescent="0.2">
      <c r="A1098">
        <v>37077</v>
      </c>
      <c r="B1098" t="s">
        <v>1947</v>
      </c>
      <c r="C1098" t="s">
        <v>219</v>
      </c>
      <c r="D1098" t="s">
        <v>166</v>
      </c>
      <c r="E1098" s="6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1948</v>
      </c>
    </row>
    <row r="1099" spans="1:12" x14ac:dyDescent="0.2">
      <c r="A1099">
        <v>26057</v>
      </c>
      <c r="B1099" t="s">
        <v>1949</v>
      </c>
      <c r="C1099" t="s">
        <v>232</v>
      </c>
      <c r="D1099" t="s">
        <v>166</v>
      </c>
      <c r="E1099" s="6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1950</v>
      </c>
    </row>
    <row r="1100" spans="1:12" x14ac:dyDescent="0.2">
      <c r="A1100">
        <v>21083</v>
      </c>
      <c r="B1100" t="s">
        <v>1951</v>
      </c>
      <c r="C1100" t="s">
        <v>180</v>
      </c>
      <c r="D1100" t="s">
        <v>166</v>
      </c>
      <c r="E1100" s="6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1952</v>
      </c>
    </row>
    <row r="1101" spans="1:12" x14ac:dyDescent="0.2">
      <c r="A1101">
        <v>20069</v>
      </c>
      <c r="B1101" t="s">
        <v>1953</v>
      </c>
      <c r="C1101" t="s">
        <v>264</v>
      </c>
      <c r="D1101" t="s">
        <v>166</v>
      </c>
      <c r="E1101" s="6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1954</v>
      </c>
    </row>
    <row r="1102" spans="1:12" x14ac:dyDescent="0.2">
      <c r="A1102">
        <v>48179</v>
      </c>
      <c r="B1102" t="s">
        <v>1953</v>
      </c>
      <c r="C1102" t="s">
        <v>290</v>
      </c>
      <c r="D1102" t="s">
        <v>166</v>
      </c>
      <c r="E1102" s="6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1955</v>
      </c>
    </row>
    <row r="1103" spans="1:12" x14ac:dyDescent="0.2">
      <c r="A1103">
        <v>53027</v>
      </c>
      <c r="B1103" t="s">
        <v>1956</v>
      </c>
      <c r="C1103" t="s">
        <v>204</v>
      </c>
      <c r="D1103" t="s">
        <v>166</v>
      </c>
      <c r="E1103" s="6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1957</v>
      </c>
    </row>
    <row r="1104" spans="1:12" x14ac:dyDescent="0.2">
      <c r="A1104">
        <v>21085</v>
      </c>
      <c r="B1104" t="s">
        <v>1958</v>
      </c>
      <c r="C1104" t="s">
        <v>180</v>
      </c>
      <c r="D1104" t="s">
        <v>166</v>
      </c>
      <c r="E1104" s="6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1959</v>
      </c>
    </row>
    <row r="1105" spans="1:12" x14ac:dyDescent="0.2">
      <c r="A1105">
        <v>48181</v>
      </c>
      <c r="B1105" t="s">
        <v>1958</v>
      </c>
      <c r="C1105" t="s">
        <v>290</v>
      </c>
      <c r="D1105" t="s">
        <v>166</v>
      </c>
      <c r="E1105" s="6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1960</v>
      </c>
    </row>
    <row r="1106" spans="1:12" x14ac:dyDescent="0.2">
      <c r="A1106">
        <v>51077</v>
      </c>
      <c r="B1106" t="s">
        <v>1958</v>
      </c>
      <c r="C1106" t="s">
        <v>172</v>
      </c>
      <c r="D1106" t="s">
        <v>166</v>
      </c>
      <c r="E1106" s="6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1961</v>
      </c>
    </row>
    <row r="1107" spans="1:12" x14ac:dyDescent="0.2">
      <c r="A1107">
        <v>20071</v>
      </c>
      <c r="B1107" t="s">
        <v>1962</v>
      </c>
      <c r="C1107" t="s">
        <v>264</v>
      </c>
      <c r="D1107" t="s">
        <v>166</v>
      </c>
      <c r="E1107" s="6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1963</v>
      </c>
    </row>
    <row r="1108" spans="1:12" x14ac:dyDescent="0.2">
      <c r="A1108">
        <v>31077</v>
      </c>
      <c r="B1108" t="s">
        <v>1962</v>
      </c>
      <c r="C1108" t="s">
        <v>196</v>
      </c>
      <c r="D1108" t="s">
        <v>166</v>
      </c>
      <c r="E1108" s="6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1964</v>
      </c>
    </row>
    <row r="1109" spans="1:12" x14ac:dyDescent="0.2">
      <c r="A1109">
        <v>21087</v>
      </c>
      <c r="B1109" t="s">
        <v>1965</v>
      </c>
      <c r="C1109" t="s">
        <v>180</v>
      </c>
      <c r="D1109" t="s">
        <v>166</v>
      </c>
      <c r="E1109" s="6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1966</v>
      </c>
    </row>
    <row r="1110" spans="1:12" x14ac:dyDescent="0.2">
      <c r="A1110">
        <v>55045</v>
      </c>
      <c r="B1110" t="s">
        <v>1965</v>
      </c>
      <c r="C1110" t="s">
        <v>206</v>
      </c>
      <c r="D1110" t="s">
        <v>166</v>
      </c>
      <c r="E1110" s="6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1967</v>
      </c>
    </row>
    <row r="1111" spans="1:12" x14ac:dyDescent="0.2">
      <c r="A1111">
        <v>55047</v>
      </c>
      <c r="B1111" t="s">
        <v>1968</v>
      </c>
      <c r="C1111" t="s">
        <v>206</v>
      </c>
      <c r="D1111" t="s">
        <v>166</v>
      </c>
      <c r="E1111" s="6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1969</v>
      </c>
    </row>
    <row r="1112" spans="1:12" x14ac:dyDescent="0.2">
      <c r="A1112">
        <v>54025</v>
      </c>
      <c r="B1112" t="s">
        <v>1970</v>
      </c>
      <c r="C1112" t="s">
        <v>427</v>
      </c>
      <c r="D1112" t="s">
        <v>166</v>
      </c>
      <c r="E1112" s="6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1971</v>
      </c>
    </row>
    <row r="1113" spans="1:12" x14ac:dyDescent="0.2">
      <c r="A1113">
        <v>1063</v>
      </c>
      <c r="B1113" t="s">
        <v>1972</v>
      </c>
      <c r="C1113" t="s">
        <v>385</v>
      </c>
      <c r="D1113" t="s">
        <v>166</v>
      </c>
      <c r="E1113" s="6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1973</v>
      </c>
    </row>
    <row r="1114" spans="1:12" x14ac:dyDescent="0.2">
      <c r="A1114">
        <v>5055</v>
      </c>
      <c r="B1114" t="s">
        <v>1972</v>
      </c>
      <c r="C1114" t="s">
        <v>331</v>
      </c>
      <c r="D1114" t="s">
        <v>166</v>
      </c>
      <c r="E1114" s="6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1974</v>
      </c>
    </row>
    <row r="1115" spans="1:12" x14ac:dyDescent="0.2">
      <c r="A1115">
        <v>13133</v>
      </c>
      <c r="B1115" t="s">
        <v>1972</v>
      </c>
      <c r="C1115" t="s">
        <v>317</v>
      </c>
      <c r="D1115" t="s">
        <v>166</v>
      </c>
      <c r="E1115" s="6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1975</v>
      </c>
    </row>
    <row r="1116" spans="1:12" x14ac:dyDescent="0.2">
      <c r="A1116">
        <v>17061</v>
      </c>
      <c r="B1116" t="s">
        <v>1972</v>
      </c>
      <c r="C1116" t="s">
        <v>190</v>
      </c>
      <c r="D1116" t="s">
        <v>166</v>
      </c>
      <c r="E1116" s="6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1976</v>
      </c>
    </row>
    <row r="1117" spans="1:12" x14ac:dyDescent="0.2">
      <c r="A1117">
        <v>18055</v>
      </c>
      <c r="B1117" t="s">
        <v>1972</v>
      </c>
      <c r="C1117" t="s">
        <v>142</v>
      </c>
      <c r="D1117" t="s">
        <v>166</v>
      </c>
      <c r="E1117" s="6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1977</v>
      </c>
    </row>
    <row r="1118" spans="1:12" x14ac:dyDescent="0.2">
      <c r="A1118">
        <v>19073</v>
      </c>
      <c r="B1118" t="s">
        <v>1972</v>
      </c>
      <c r="C1118" t="s">
        <v>178</v>
      </c>
      <c r="D1118" t="s">
        <v>166</v>
      </c>
      <c r="E1118" s="6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1978</v>
      </c>
    </row>
    <row r="1119" spans="1:12" x14ac:dyDescent="0.2">
      <c r="A1119">
        <v>28041</v>
      </c>
      <c r="B1119" t="s">
        <v>1972</v>
      </c>
      <c r="C1119" t="s">
        <v>194</v>
      </c>
      <c r="D1119" t="s">
        <v>166</v>
      </c>
      <c r="E1119" s="6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1979</v>
      </c>
    </row>
    <row r="1120" spans="1:12" x14ac:dyDescent="0.2">
      <c r="A1120">
        <v>29077</v>
      </c>
      <c r="B1120" t="s">
        <v>1972</v>
      </c>
      <c r="C1120" t="s">
        <v>182</v>
      </c>
      <c r="D1120" t="s">
        <v>166</v>
      </c>
      <c r="E1120" s="6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1980</v>
      </c>
    </row>
    <row r="1121" spans="1:12" x14ac:dyDescent="0.2">
      <c r="A1121">
        <v>36039</v>
      </c>
      <c r="B1121" t="s">
        <v>1972</v>
      </c>
      <c r="C1121" t="s">
        <v>226</v>
      </c>
      <c r="D1121" t="s">
        <v>166</v>
      </c>
      <c r="E1121" s="6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1981</v>
      </c>
    </row>
    <row r="1122" spans="1:12" x14ac:dyDescent="0.2">
      <c r="A1122">
        <v>37079</v>
      </c>
      <c r="B1122" t="s">
        <v>1972</v>
      </c>
      <c r="C1122" t="s">
        <v>219</v>
      </c>
      <c r="D1122" t="s">
        <v>166</v>
      </c>
      <c r="E1122" s="6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1982</v>
      </c>
    </row>
    <row r="1123" spans="1:12" x14ac:dyDescent="0.2">
      <c r="A1123">
        <v>39057</v>
      </c>
      <c r="B1123" t="s">
        <v>1972</v>
      </c>
      <c r="C1123" t="s">
        <v>200</v>
      </c>
      <c r="D1123" t="s">
        <v>166</v>
      </c>
      <c r="E1123" s="6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1983</v>
      </c>
    </row>
    <row r="1124" spans="1:12" x14ac:dyDescent="0.2">
      <c r="A1124">
        <v>42059</v>
      </c>
      <c r="B1124" t="s">
        <v>1972</v>
      </c>
      <c r="C1124" t="s">
        <v>202</v>
      </c>
      <c r="D1124" t="s">
        <v>166</v>
      </c>
      <c r="E1124" s="6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1984</v>
      </c>
    </row>
    <row r="1125" spans="1:12" x14ac:dyDescent="0.2">
      <c r="A1125">
        <v>47059</v>
      </c>
      <c r="B1125" t="s">
        <v>1972</v>
      </c>
      <c r="C1125" t="s">
        <v>288</v>
      </c>
      <c r="D1125" t="s">
        <v>166</v>
      </c>
      <c r="E1125" s="6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1985</v>
      </c>
    </row>
    <row r="1126" spans="1:12" x14ac:dyDescent="0.2">
      <c r="A1126">
        <v>51079</v>
      </c>
      <c r="B1126" t="s">
        <v>1972</v>
      </c>
      <c r="C1126" t="s">
        <v>172</v>
      </c>
      <c r="D1126" t="s">
        <v>166</v>
      </c>
      <c r="E1126" s="6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1986</v>
      </c>
    </row>
    <row r="1127" spans="1:12" x14ac:dyDescent="0.2">
      <c r="A1127">
        <v>4011</v>
      </c>
      <c r="B1127" t="s">
        <v>1987</v>
      </c>
      <c r="C1127" t="s">
        <v>312</v>
      </c>
      <c r="D1127" t="s">
        <v>166</v>
      </c>
      <c r="E1127" s="6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1988</v>
      </c>
    </row>
    <row r="1128" spans="1:12" x14ac:dyDescent="0.2">
      <c r="A1128">
        <v>51081</v>
      </c>
      <c r="B1128" t="s">
        <v>1989</v>
      </c>
      <c r="C1128" t="s">
        <v>172</v>
      </c>
      <c r="D1128" t="s">
        <v>166</v>
      </c>
      <c r="E1128" s="6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1990</v>
      </c>
    </row>
    <row r="1129" spans="1:12" x14ac:dyDescent="0.2">
      <c r="A1129">
        <v>21089</v>
      </c>
      <c r="B1129" t="s">
        <v>1991</v>
      </c>
      <c r="C1129" t="s">
        <v>180</v>
      </c>
      <c r="D1129" t="s">
        <v>166</v>
      </c>
      <c r="E1129" s="6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1992</v>
      </c>
    </row>
    <row r="1130" spans="1:12" x14ac:dyDescent="0.2">
      <c r="A1130">
        <v>45045</v>
      </c>
      <c r="B1130" t="s">
        <v>53</v>
      </c>
      <c r="C1130" t="s">
        <v>165</v>
      </c>
      <c r="D1130" t="s">
        <v>166</v>
      </c>
      <c r="E1130" s="6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1993</v>
      </c>
    </row>
    <row r="1131" spans="1:12" x14ac:dyDescent="0.2">
      <c r="A1131">
        <v>20073</v>
      </c>
      <c r="B1131" t="s">
        <v>1994</v>
      </c>
      <c r="C1131" t="s">
        <v>264</v>
      </c>
      <c r="D1131" t="s">
        <v>166</v>
      </c>
      <c r="E1131" s="6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1995</v>
      </c>
    </row>
    <row r="1132" spans="1:12" x14ac:dyDescent="0.2">
      <c r="A1132">
        <v>45047</v>
      </c>
      <c r="B1132" t="s">
        <v>1994</v>
      </c>
      <c r="C1132" t="s">
        <v>165</v>
      </c>
      <c r="D1132" t="s">
        <v>166</v>
      </c>
      <c r="E1132" s="6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1996</v>
      </c>
    </row>
    <row r="1133" spans="1:12" x14ac:dyDescent="0.2">
      <c r="A1133">
        <v>40055</v>
      </c>
      <c r="B1133" t="s">
        <v>1997</v>
      </c>
      <c r="C1133" t="s">
        <v>184</v>
      </c>
      <c r="D1133" t="s">
        <v>166</v>
      </c>
      <c r="E1133" s="6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1998</v>
      </c>
    </row>
    <row r="1134" spans="1:12" x14ac:dyDescent="0.2">
      <c r="A1134">
        <v>48183</v>
      </c>
      <c r="B1134" t="s">
        <v>1999</v>
      </c>
      <c r="C1134" t="s">
        <v>290</v>
      </c>
      <c r="D1134" t="s">
        <v>166</v>
      </c>
      <c r="E1134" s="6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2000</v>
      </c>
    </row>
    <row r="1135" spans="1:12" x14ac:dyDescent="0.2">
      <c r="A1135">
        <v>46053</v>
      </c>
      <c r="B1135" t="s">
        <v>2001</v>
      </c>
      <c r="C1135" t="s">
        <v>381</v>
      </c>
      <c r="D1135" t="s">
        <v>166</v>
      </c>
      <c r="E1135" s="6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2002</v>
      </c>
    </row>
    <row r="1136" spans="1:12" x14ac:dyDescent="0.2">
      <c r="A1136">
        <v>28043</v>
      </c>
      <c r="B1136" t="s">
        <v>2003</v>
      </c>
      <c r="C1136" t="s">
        <v>194</v>
      </c>
      <c r="D1136" t="s">
        <v>166</v>
      </c>
      <c r="E1136" s="6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2004</v>
      </c>
    </row>
    <row r="1137" spans="1:12" x14ac:dyDescent="0.2">
      <c r="A1137">
        <v>38039</v>
      </c>
      <c r="B1137" t="s">
        <v>2005</v>
      </c>
      <c r="C1137" t="s">
        <v>198</v>
      </c>
      <c r="D1137" t="s">
        <v>166</v>
      </c>
      <c r="E1137" s="6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2006</v>
      </c>
    </row>
    <row r="1138" spans="1:12" x14ac:dyDescent="0.2">
      <c r="A1138">
        <v>48185</v>
      </c>
      <c r="B1138" t="s">
        <v>2007</v>
      </c>
      <c r="C1138" t="s">
        <v>290</v>
      </c>
      <c r="D1138" t="s">
        <v>166</v>
      </c>
      <c r="E1138" s="6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2008</v>
      </c>
    </row>
    <row r="1139" spans="1:12" x14ac:dyDescent="0.2">
      <c r="A1139">
        <v>17063</v>
      </c>
      <c r="B1139" t="s">
        <v>2009</v>
      </c>
      <c r="C1139" t="s">
        <v>190</v>
      </c>
      <c r="D1139" t="s">
        <v>166</v>
      </c>
      <c r="E1139" s="6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2010</v>
      </c>
    </row>
    <row r="1140" spans="1:12" x14ac:dyDescent="0.2">
      <c r="A1140">
        <v>19075</v>
      </c>
      <c r="B1140" t="s">
        <v>2009</v>
      </c>
      <c r="C1140" t="s">
        <v>178</v>
      </c>
      <c r="D1140" t="s">
        <v>166</v>
      </c>
      <c r="E1140" s="6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2011</v>
      </c>
    </row>
    <row r="1141" spans="1:12" x14ac:dyDescent="0.2">
      <c r="A1141">
        <v>29079</v>
      </c>
      <c r="B1141" t="s">
        <v>2009</v>
      </c>
      <c r="C1141" t="s">
        <v>182</v>
      </c>
      <c r="D1141" t="s">
        <v>166</v>
      </c>
      <c r="E1141" s="6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2012</v>
      </c>
    </row>
    <row r="1142" spans="1:12" x14ac:dyDescent="0.2">
      <c r="A1142">
        <v>47061</v>
      </c>
      <c r="B1142" t="s">
        <v>2009</v>
      </c>
      <c r="C1142" t="s">
        <v>288</v>
      </c>
      <c r="D1142" t="s">
        <v>166</v>
      </c>
      <c r="E1142" s="6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2013</v>
      </c>
    </row>
    <row r="1143" spans="1:12" x14ac:dyDescent="0.2">
      <c r="A1143">
        <v>35019</v>
      </c>
      <c r="B1143" t="s">
        <v>2014</v>
      </c>
      <c r="C1143" t="s">
        <v>538</v>
      </c>
      <c r="D1143" t="s">
        <v>166</v>
      </c>
      <c r="E1143" s="6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2015</v>
      </c>
    </row>
    <row r="1144" spans="1:12" x14ac:dyDescent="0.2">
      <c r="A1144">
        <v>48187</v>
      </c>
      <c r="B1144" t="s">
        <v>2014</v>
      </c>
      <c r="C1144" t="s">
        <v>290</v>
      </c>
      <c r="D1144" t="s">
        <v>166</v>
      </c>
      <c r="E1144" s="6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2016</v>
      </c>
    </row>
    <row r="1145" spans="1:12" x14ac:dyDescent="0.2">
      <c r="A1145">
        <v>39059</v>
      </c>
      <c r="B1145" t="s">
        <v>2017</v>
      </c>
      <c r="C1145" t="s">
        <v>200</v>
      </c>
      <c r="D1145" t="s">
        <v>166</v>
      </c>
      <c r="E1145" s="6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2018</v>
      </c>
    </row>
    <row r="1146" spans="1:12" x14ac:dyDescent="0.2">
      <c r="A1146">
        <v>37081</v>
      </c>
      <c r="B1146" t="s">
        <v>2019</v>
      </c>
      <c r="C1146" t="s">
        <v>219</v>
      </c>
      <c r="D1146" t="s">
        <v>166</v>
      </c>
      <c r="E1146" s="6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2020</v>
      </c>
    </row>
    <row r="1147" spans="1:12" x14ac:dyDescent="0.2">
      <c r="A1147">
        <v>12045</v>
      </c>
      <c r="B1147" t="s">
        <v>2021</v>
      </c>
      <c r="C1147" t="s">
        <v>216</v>
      </c>
      <c r="D1147" t="s">
        <v>166</v>
      </c>
      <c r="E1147" s="6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2022</v>
      </c>
    </row>
    <row r="1148" spans="1:12" x14ac:dyDescent="0.2">
      <c r="A1148">
        <v>8051</v>
      </c>
      <c r="B1148" t="s">
        <v>2023</v>
      </c>
      <c r="C1148" t="s">
        <v>187</v>
      </c>
      <c r="D1148" t="s">
        <v>166</v>
      </c>
      <c r="E1148" s="6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2024</v>
      </c>
    </row>
    <row r="1149" spans="1:12" x14ac:dyDescent="0.2">
      <c r="A1149">
        <v>19077</v>
      </c>
      <c r="B1149" t="s">
        <v>2025</v>
      </c>
      <c r="C1149" t="s">
        <v>178</v>
      </c>
      <c r="D1149" t="s">
        <v>166</v>
      </c>
      <c r="E1149" s="6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2026</v>
      </c>
    </row>
    <row r="1150" spans="1:12" x14ac:dyDescent="0.2">
      <c r="A1150">
        <v>13135</v>
      </c>
      <c r="B1150" t="s">
        <v>2027</v>
      </c>
      <c r="C1150" t="s">
        <v>317</v>
      </c>
      <c r="D1150" t="s">
        <v>166</v>
      </c>
      <c r="E1150" s="6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2028</v>
      </c>
    </row>
    <row r="1151" spans="1:12" x14ac:dyDescent="0.2">
      <c r="A1151">
        <v>46055</v>
      </c>
      <c r="B1151" t="s">
        <v>2029</v>
      </c>
      <c r="C1151" t="s">
        <v>381</v>
      </c>
      <c r="D1151" t="s">
        <v>166</v>
      </c>
      <c r="E1151" s="6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2030</v>
      </c>
    </row>
    <row r="1152" spans="1:12" x14ac:dyDescent="0.2">
      <c r="A1152">
        <v>13137</v>
      </c>
      <c r="B1152" t="s">
        <v>2031</v>
      </c>
      <c r="C1152" t="s">
        <v>317</v>
      </c>
      <c r="D1152" t="s">
        <v>166</v>
      </c>
      <c r="E1152" s="6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2032</v>
      </c>
    </row>
    <row r="1153" spans="1:12" x14ac:dyDescent="0.2">
      <c r="A1153">
        <v>2100</v>
      </c>
      <c r="B1153" t="s">
        <v>2033</v>
      </c>
      <c r="C1153" t="s">
        <v>237</v>
      </c>
      <c r="D1153" t="s">
        <v>166</v>
      </c>
      <c r="E1153" s="6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2034</v>
      </c>
    </row>
    <row r="1154" spans="1:12" x14ac:dyDescent="0.2">
      <c r="A1154">
        <v>1065</v>
      </c>
      <c r="B1154" t="s">
        <v>2035</v>
      </c>
      <c r="C1154" t="s">
        <v>385</v>
      </c>
      <c r="D1154" t="s">
        <v>166</v>
      </c>
      <c r="E1154" s="6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2036</v>
      </c>
    </row>
    <row r="1155" spans="1:12" x14ac:dyDescent="0.2">
      <c r="A1155">
        <v>48189</v>
      </c>
      <c r="B1155" t="s">
        <v>2035</v>
      </c>
      <c r="C1155" t="s">
        <v>290</v>
      </c>
      <c r="D1155" t="s">
        <v>166</v>
      </c>
      <c r="E1155" s="6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2037</v>
      </c>
    </row>
    <row r="1156" spans="1:12" x14ac:dyDescent="0.2">
      <c r="A1156">
        <v>37083</v>
      </c>
      <c r="B1156" t="s">
        <v>2038</v>
      </c>
      <c r="C1156" t="s">
        <v>219</v>
      </c>
      <c r="D1156" t="s">
        <v>166</v>
      </c>
      <c r="E1156" s="6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2039</v>
      </c>
    </row>
    <row r="1157" spans="1:12" x14ac:dyDescent="0.2">
      <c r="A1157">
        <v>51083</v>
      </c>
      <c r="B1157" t="s">
        <v>2038</v>
      </c>
      <c r="C1157" t="s">
        <v>172</v>
      </c>
      <c r="D1157" t="s">
        <v>166</v>
      </c>
      <c r="E1157" s="6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2040</v>
      </c>
    </row>
    <row r="1158" spans="1:12" x14ac:dyDescent="0.2">
      <c r="A1158">
        <v>13139</v>
      </c>
      <c r="B1158" t="s">
        <v>2041</v>
      </c>
      <c r="C1158" t="s">
        <v>317</v>
      </c>
      <c r="D1158" t="s">
        <v>166</v>
      </c>
      <c r="E1158" s="6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2042</v>
      </c>
    </row>
    <row r="1159" spans="1:12" x14ac:dyDescent="0.2">
      <c r="A1159">
        <v>31079</v>
      </c>
      <c r="B1159" t="s">
        <v>2041</v>
      </c>
      <c r="C1159" t="s">
        <v>196</v>
      </c>
      <c r="D1159" t="s">
        <v>166</v>
      </c>
      <c r="E1159" s="6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2043</v>
      </c>
    </row>
    <row r="1160" spans="1:12" x14ac:dyDescent="0.2">
      <c r="A1160">
        <v>48191</v>
      </c>
      <c r="B1160" t="s">
        <v>2041</v>
      </c>
      <c r="C1160" t="s">
        <v>290</v>
      </c>
      <c r="D1160" t="s">
        <v>166</v>
      </c>
      <c r="E1160" s="6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2044</v>
      </c>
    </row>
    <row r="1161" spans="1:12" x14ac:dyDescent="0.2">
      <c r="A1161">
        <v>47063</v>
      </c>
      <c r="B1161" t="s">
        <v>2045</v>
      </c>
      <c r="C1161" t="s">
        <v>288</v>
      </c>
      <c r="D1161" t="s">
        <v>166</v>
      </c>
      <c r="E1161" s="6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2046</v>
      </c>
    </row>
    <row r="1162" spans="1:12" x14ac:dyDescent="0.2">
      <c r="A1162">
        <v>12047</v>
      </c>
      <c r="B1162" t="s">
        <v>2047</v>
      </c>
      <c r="C1162" t="s">
        <v>216</v>
      </c>
      <c r="D1162" t="s">
        <v>166</v>
      </c>
      <c r="E1162" s="6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2048</v>
      </c>
    </row>
    <row r="1163" spans="1:12" x14ac:dyDescent="0.2">
      <c r="A1163">
        <v>17065</v>
      </c>
      <c r="B1163" t="s">
        <v>2047</v>
      </c>
      <c r="C1163" t="s">
        <v>190</v>
      </c>
      <c r="D1163" t="s">
        <v>166</v>
      </c>
      <c r="E1163" s="6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2049</v>
      </c>
    </row>
    <row r="1164" spans="1:12" x14ac:dyDescent="0.2">
      <c r="A1164">
        <v>18057</v>
      </c>
      <c r="B1164" t="s">
        <v>2047</v>
      </c>
      <c r="C1164" t="s">
        <v>142</v>
      </c>
      <c r="D1164" t="s">
        <v>166</v>
      </c>
      <c r="E1164" s="6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2050</v>
      </c>
    </row>
    <row r="1165" spans="1:12" x14ac:dyDescent="0.2">
      <c r="A1165">
        <v>19079</v>
      </c>
      <c r="B1165" t="s">
        <v>2047</v>
      </c>
      <c r="C1165" t="s">
        <v>178</v>
      </c>
      <c r="D1165" t="s">
        <v>166</v>
      </c>
      <c r="E1165" s="6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2051</v>
      </c>
    </row>
    <row r="1166" spans="1:12" x14ac:dyDescent="0.2">
      <c r="A1166">
        <v>20075</v>
      </c>
      <c r="B1166" t="s">
        <v>2047</v>
      </c>
      <c r="C1166" t="s">
        <v>264</v>
      </c>
      <c r="D1166" t="s">
        <v>166</v>
      </c>
      <c r="E1166" s="6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2052</v>
      </c>
    </row>
    <row r="1167" spans="1:12" x14ac:dyDescent="0.2">
      <c r="A1167">
        <v>31081</v>
      </c>
      <c r="B1167" t="s">
        <v>2047</v>
      </c>
      <c r="C1167" t="s">
        <v>196</v>
      </c>
      <c r="D1167" t="s">
        <v>166</v>
      </c>
      <c r="E1167" s="6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2053</v>
      </c>
    </row>
    <row r="1168" spans="1:12" x14ac:dyDescent="0.2">
      <c r="A1168">
        <v>36041</v>
      </c>
      <c r="B1168" t="s">
        <v>2047</v>
      </c>
      <c r="C1168" t="s">
        <v>226</v>
      </c>
      <c r="D1168" t="s">
        <v>166</v>
      </c>
      <c r="E1168" s="6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2054</v>
      </c>
    </row>
    <row r="1169" spans="1:12" x14ac:dyDescent="0.2">
      <c r="A1169">
        <v>39061</v>
      </c>
      <c r="B1169" t="s">
        <v>2047</v>
      </c>
      <c r="C1169" t="s">
        <v>200</v>
      </c>
      <c r="D1169" t="s">
        <v>166</v>
      </c>
      <c r="E1169" s="6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2055</v>
      </c>
    </row>
    <row r="1170" spans="1:12" x14ac:dyDescent="0.2">
      <c r="A1170">
        <v>47065</v>
      </c>
      <c r="B1170" t="s">
        <v>2047</v>
      </c>
      <c r="C1170" t="s">
        <v>288</v>
      </c>
      <c r="D1170" t="s">
        <v>166</v>
      </c>
      <c r="E1170" s="6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2056</v>
      </c>
    </row>
    <row r="1171" spans="1:12" x14ac:dyDescent="0.2">
      <c r="A1171">
        <v>48193</v>
      </c>
      <c r="B1171" t="s">
        <v>2047</v>
      </c>
      <c r="C1171" t="s">
        <v>290</v>
      </c>
      <c r="D1171" t="s">
        <v>166</v>
      </c>
      <c r="E1171" s="6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2057</v>
      </c>
    </row>
    <row r="1172" spans="1:12" x14ac:dyDescent="0.2">
      <c r="A1172">
        <v>46057</v>
      </c>
      <c r="B1172" t="s">
        <v>2058</v>
      </c>
      <c r="C1172" t="s">
        <v>381</v>
      </c>
      <c r="D1172" t="s">
        <v>166</v>
      </c>
      <c r="E1172" s="6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2059</v>
      </c>
    </row>
    <row r="1173" spans="1:12" x14ac:dyDescent="0.2">
      <c r="A1173">
        <v>25013</v>
      </c>
      <c r="B1173" t="s">
        <v>2060</v>
      </c>
      <c r="C1173" t="s">
        <v>432</v>
      </c>
      <c r="D1173" t="s">
        <v>166</v>
      </c>
      <c r="E1173" s="6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2061</v>
      </c>
    </row>
    <row r="1174" spans="1:12" x14ac:dyDescent="0.2">
      <c r="A1174">
        <v>25015</v>
      </c>
      <c r="B1174" t="s">
        <v>2062</v>
      </c>
      <c r="C1174" t="s">
        <v>432</v>
      </c>
      <c r="D1174" t="s">
        <v>166</v>
      </c>
      <c r="E1174" s="6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2063</v>
      </c>
    </row>
    <row r="1175" spans="1:12" x14ac:dyDescent="0.2">
      <c r="A1175">
        <v>54027</v>
      </c>
      <c r="B1175" t="s">
        <v>2062</v>
      </c>
      <c r="C1175" t="s">
        <v>427</v>
      </c>
      <c r="D1175" t="s">
        <v>166</v>
      </c>
      <c r="E1175" s="6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2064</v>
      </c>
    </row>
    <row r="1176" spans="1:12" x14ac:dyDescent="0.2">
      <c r="A1176">
        <v>45049</v>
      </c>
      <c r="B1176" t="s">
        <v>2065</v>
      </c>
      <c r="C1176" t="s">
        <v>165</v>
      </c>
      <c r="D1176" t="s">
        <v>166</v>
      </c>
      <c r="E1176" s="6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2066</v>
      </c>
    </row>
    <row r="1177" spans="1:12" x14ac:dyDescent="0.2">
      <c r="A1177">
        <v>51650</v>
      </c>
      <c r="B1177" t="s">
        <v>2065</v>
      </c>
      <c r="C1177" t="s">
        <v>172</v>
      </c>
      <c r="D1177" t="s">
        <v>166</v>
      </c>
      <c r="E1177" s="6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2067</v>
      </c>
    </row>
    <row r="1178" spans="1:12" x14ac:dyDescent="0.2">
      <c r="A1178">
        <v>13141</v>
      </c>
      <c r="B1178" t="s">
        <v>2068</v>
      </c>
      <c r="C1178" t="s">
        <v>317</v>
      </c>
      <c r="D1178" t="s">
        <v>166</v>
      </c>
      <c r="E1178" s="6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2069</v>
      </c>
    </row>
    <row r="1179" spans="1:12" x14ac:dyDescent="0.2">
      <c r="A1179">
        <v>17067</v>
      </c>
      <c r="B1179" t="s">
        <v>2068</v>
      </c>
      <c r="C1179" t="s">
        <v>190</v>
      </c>
      <c r="D1179" t="s">
        <v>166</v>
      </c>
      <c r="E1179" s="6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2070</v>
      </c>
    </row>
    <row r="1180" spans="1:12" x14ac:dyDescent="0.2">
      <c r="A1180">
        <v>18059</v>
      </c>
      <c r="B1180" t="s">
        <v>2068</v>
      </c>
      <c r="C1180" t="s">
        <v>142</v>
      </c>
      <c r="D1180" t="s">
        <v>166</v>
      </c>
      <c r="E1180" s="6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2071</v>
      </c>
    </row>
    <row r="1181" spans="1:12" x14ac:dyDescent="0.2">
      <c r="A1181">
        <v>19081</v>
      </c>
      <c r="B1181" t="s">
        <v>2068</v>
      </c>
      <c r="C1181" t="s">
        <v>178</v>
      </c>
      <c r="D1181" t="s">
        <v>166</v>
      </c>
      <c r="E1181" s="6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2072</v>
      </c>
    </row>
    <row r="1182" spans="1:12" x14ac:dyDescent="0.2">
      <c r="A1182">
        <v>21091</v>
      </c>
      <c r="B1182" t="s">
        <v>2068</v>
      </c>
      <c r="C1182" t="s">
        <v>180</v>
      </c>
      <c r="D1182" t="s">
        <v>166</v>
      </c>
      <c r="E1182" s="6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2073</v>
      </c>
    </row>
    <row r="1183" spans="1:12" x14ac:dyDescent="0.2">
      <c r="A1183">
        <v>23009</v>
      </c>
      <c r="B1183" t="s">
        <v>2068</v>
      </c>
      <c r="C1183" t="s">
        <v>297</v>
      </c>
      <c r="D1183" t="s">
        <v>166</v>
      </c>
      <c r="E1183" s="6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2074</v>
      </c>
    </row>
    <row r="1184" spans="1:12" x14ac:dyDescent="0.2">
      <c r="A1184">
        <v>28045</v>
      </c>
      <c r="B1184" t="s">
        <v>2068</v>
      </c>
      <c r="C1184" t="s">
        <v>194</v>
      </c>
      <c r="D1184" t="s">
        <v>166</v>
      </c>
      <c r="E1184" s="6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2075</v>
      </c>
    </row>
    <row r="1185" spans="1:12" x14ac:dyDescent="0.2">
      <c r="A1185">
        <v>39063</v>
      </c>
      <c r="B1185" t="s">
        <v>2068</v>
      </c>
      <c r="C1185" t="s">
        <v>200</v>
      </c>
      <c r="D1185" t="s">
        <v>166</v>
      </c>
      <c r="E1185" s="6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2076</v>
      </c>
    </row>
    <row r="1186" spans="1:12" x14ac:dyDescent="0.2">
      <c r="A1186">
        <v>47067</v>
      </c>
      <c r="B1186" t="s">
        <v>2068</v>
      </c>
      <c r="C1186" t="s">
        <v>288</v>
      </c>
      <c r="D1186" t="s">
        <v>166</v>
      </c>
      <c r="E1186" s="6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2077</v>
      </c>
    </row>
    <row r="1187" spans="1:12" x14ac:dyDescent="0.2">
      <c r="A1187">
        <v>54029</v>
      </c>
      <c r="B1187" t="s">
        <v>2068</v>
      </c>
      <c r="C1187" t="s">
        <v>427</v>
      </c>
      <c r="D1187" t="s">
        <v>166</v>
      </c>
      <c r="E1187" s="6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2078</v>
      </c>
    </row>
    <row r="1188" spans="1:12" x14ac:dyDescent="0.2">
      <c r="A1188">
        <v>46059</v>
      </c>
      <c r="B1188" t="s">
        <v>2079</v>
      </c>
      <c r="C1188" t="s">
        <v>381</v>
      </c>
      <c r="D1188" t="s">
        <v>166</v>
      </c>
      <c r="E1188" s="6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2080</v>
      </c>
    </row>
    <row r="1189" spans="1:12" x14ac:dyDescent="0.2">
      <c r="A1189">
        <v>51085</v>
      </c>
      <c r="B1189" t="s">
        <v>2081</v>
      </c>
      <c r="C1189" t="s">
        <v>172</v>
      </c>
      <c r="D1189" t="s">
        <v>166</v>
      </c>
      <c r="E1189" s="6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2082</v>
      </c>
    </row>
    <row r="1190" spans="1:12" x14ac:dyDescent="0.2">
      <c r="A1190">
        <v>48195</v>
      </c>
      <c r="B1190" t="s">
        <v>2083</v>
      </c>
      <c r="C1190" t="s">
        <v>290</v>
      </c>
      <c r="D1190" t="s">
        <v>166</v>
      </c>
      <c r="E1190" s="6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2084</v>
      </c>
    </row>
    <row r="1191" spans="1:12" x14ac:dyDescent="0.2">
      <c r="A1191">
        <v>46061</v>
      </c>
      <c r="B1191" t="s">
        <v>2085</v>
      </c>
      <c r="C1191" t="s">
        <v>381</v>
      </c>
      <c r="D1191" t="s">
        <v>166</v>
      </c>
      <c r="E1191" s="6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2086</v>
      </c>
    </row>
    <row r="1192" spans="1:12" x14ac:dyDescent="0.2">
      <c r="A1192">
        <v>13143</v>
      </c>
      <c r="B1192" t="s">
        <v>2087</v>
      </c>
      <c r="C1192" t="s">
        <v>317</v>
      </c>
      <c r="D1192" t="s">
        <v>166</v>
      </c>
      <c r="E1192" s="6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2088</v>
      </c>
    </row>
    <row r="1193" spans="1:12" x14ac:dyDescent="0.2">
      <c r="A1193">
        <v>12049</v>
      </c>
      <c r="B1193" t="s">
        <v>2089</v>
      </c>
      <c r="C1193" t="s">
        <v>216</v>
      </c>
      <c r="D1193" t="s">
        <v>166</v>
      </c>
      <c r="E1193" s="6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2090</v>
      </c>
    </row>
    <row r="1194" spans="1:12" x14ac:dyDescent="0.2">
      <c r="A1194">
        <v>47069</v>
      </c>
      <c r="B1194" t="s">
        <v>2091</v>
      </c>
      <c r="C1194" t="s">
        <v>288</v>
      </c>
      <c r="D1194" t="s">
        <v>166</v>
      </c>
      <c r="E1194" s="6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2092</v>
      </c>
    </row>
    <row r="1195" spans="1:12" x14ac:dyDescent="0.2">
      <c r="A1195">
        <v>48197</v>
      </c>
      <c r="B1195" t="s">
        <v>2091</v>
      </c>
      <c r="C1195" t="s">
        <v>290</v>
      </c>
      <c r="D1195" t="s">
        <v>166</v>
      </c>
      <c r="E1195" s="6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2093</v>
      </c>
    </row>
    <row r="1196" spans="1:12" x14ac:dyDescent="0.2">
      <c r="A1196">
        <v>17069</v>
      </c>
      <c r="B1196" t="s">
        <v>2094</v>
      </c>
      <c r="C1196" t="s">
        <v>190</v>
      </c>
      <c r="D1196" t="s">
        <v>166</v>
      </c>
      <c r="E1196" s="6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2095</v>
      </c>
    </row>
    <row r="1197" spans="1:12" x14ac:dyDescent="0.2">
      <c r="A1197">
        <v>19083</v>
      </c>
      <c r="B1197" t="s">
        <v>2094</v>
      </c>
      <c r="C1197" t="s">
        <v>178</v>
      </c>
      <c r="D1197" t="s">
        <v>166</v>
      </c>
      <c r="E1197" s="6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2096</v>
      </c>
    </row>
    <row r="1198" spans="1:12" x14ac:dyDescent="0.2">
      <c r="A1198">
        <v>21093</v>
      </c>
      <c r="B1198" t="s">
        <v>2094</v>
      </c>
      <c r="C1198" t="s">
        <v>180</v>
      </c>
      <c r="D1198" t="s">
        <v>166</v>
      </c>
      <c r="E1198" s="6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2097</v>
      </c>
    </row>
    <row r="1199" spans="1:12" x14ac:dyDescent="0.2">
      <c r="A1199">
        <v>39065</v>
      </c>
      <c r="B1199" t="s">
        <v>2094</v>
      </c>
      <c r="C1199" t="s">
        <v>200</v>
      </c>
      <c r="D1199" t="s">
        <v>166</v>
      </c>
      <c r="E1199" s="6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2098</v>
      </c>
    </row>
    <row r="1200" spans="1:12" x14ac:dyDescent="0.2">
      <c r="A1200">
        <v>47071</v>
      </c>
      <c r="B1200" t="s">
        <v>2094</v>
      </c>
      <c r="C1200" t="s">
        <v>288</v>
      </c>
      <c r="D1200" t="s">
        <v>166</v>
      </c>
      <c r="E1200" s="6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2099</v>
      </c>
    </row>
    <row r="1201" spans="1:12" x14ac:dyDescent="0.2">
      <c r="A1201">
        <v>48199</v>
      </c>
      <c r="B1201" t="s">
        <v>2094</v>
      </c>
      <c r="C1201" t="s">
        <v>290</v>
      </c>
      <c r="D1201" t="s">
        <v>166</v>
      </c>
      <c r="E1201" s="6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2100</v>
      </c>
    </row>
    <row r="1202" spans="1:12" x14ac:dyDescent="0.2">
      <c r="A1202">
        <v>35021</v>
      </c>
      <c r="B1202" t="s">
        <v>2101</v>
      </c>
      <c r="C1202" t="s">
        <v>538</v>
      </c>
      <c r="D1202" t="s">
        <v>166</v>
      </c>
      <c r="E1202" s="6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2102</v>
      </c>
    </row>
    <row r="1203" spans="1:12" x14ac:dyDescent="0.2">
      <c r="A1203">
        <v>46063</v>
      </c>
      <c r="B1203" t="s">
        <v>2101</v>
      </c>
      <c r="C1203" t="s">
        <v>381</v>
      </c>
      <c r="D1203" t="s">
        <v>166</v>
      </c>
      <c r="E1203" s="6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2103</v>
      </c>
    </row>
    <row r="1204" spans="1:12" x14ac:dyDescent="0.2">
      <c r="A1204">
        <v>54031</v>
      </c>
      <c r="B1204" t="s">
        <v>2104</v>
      </c>
      <c r="C1204" t="s">
        <v>427</v>
      </c>
      <c r="D1204" t="s">
        <v>166</v>
      </c>
      <c r="E1204" s="6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2105</v>
      </c>
    </row>
    <row r="1205" spans="1:12" x14ac:dyDescent="0.2">
      <c r="A1205">
        <v>24025</v>
      </c>
      <c r="B1205" t="s">
        <v>2106</v>
      </c>
      <c r="C1205" t="s">
        <v>255</v>
      </c>
      <c r="D1205" t="s">
        <v>166</v>
      </c>
      <c r="E1205" s="6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2107</v>
      </c>
    </row>
    <row r="1206" spans="1:12" x14ac:dyDescent="0.2">
      <c r="A1206">
        <v>21095</v>
      </c>
      <c r="B1206" t="s">
        <v>2108</v>
      </c>
      <c r="C1206" t="s">
        <v>180</v>
      </c>
      <c r="D1206" t="s">
        <v>166</v>
      </c>
      <c r="E1206" s="6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2109</v>
      </c>
    </row>
    <row r="1207" spans="1:12" x14ac:dyDescent="0.2">
      <c r="A1207">
        <v>31083</v>
      </c>
      <c r="B1207" t="s">
        <v>2108</v>
      </c>
      <c r="C1207" t="s">
        <v>196</v>
      </c>
      <c r="D1207" t="s">
        <v>166</v>
      </c>
      <c r="E1207" s="6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2110</v>
      </c>
    </row>
    <row r="1208" spans="1:12" x14ac:dyDescent="0.2">
      <c r="A1208">
        <v>40057</v>
      </c>
      <c r="B1208" t="s">
        <v>2111</v>
      </c>
      <c r="C1208" t="s">
        <v>184</v>
      </c>
      <c r="D1208" t="s">
        <v>166</v>
      </c>
      <c r="E1208" s="6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2112</v>
      </c>
    </row>
    <row r="1209" spans="1:12" x14ac:dyDescent="0.2">
      <c r="A1209">
        <v>37085</v>
      </c>
      <c r="B1209" t="s">
        <v>2113</v>
      </c>
      <c r="C1209" t="s">
        <v>219</v>
      </c>
      <c r="D1209" t="s">
        <v>166</v>
      </c>
      <c r="E1209" s="6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2114</v>
      </c>
    </row>
    <row r="1210" spans="1:12" x14ac:dyDescent="0.2">
      <c r="A1210">
        <v>41025</v>
      </c>
      <c r="B1210" t="s">
        <v>2115</v>
      </c>
      <c r="C1210" t="s">
        <v>400</v>
      </c>
      <c r="D1210" t="s">
        <v>166</v>
      </c>
      <c r="E1210" s="6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2116</v>
      </c>
    </row>
    <row r="1211" spans="1:12" x14ac:dyDescent="0.2">
      <c r="A1211">
        <v>20077</v>
      </c>
      <c r="B1211" t="s">
        <v>2117</v>
      </c>
      <c r="C1211" t="s">
        <v>264</v>
      </c>
      <c r="D1211" t="s">
        <v>166</v>
      </c>
      <c r="E1211" s="6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2118</v>
      </c>
    </row>
    <row r="1212" spans="1:12" x14ac:dyDescent="0.2">
      <c r="A1212">
        <v>40059</v>
      </c>
      <c r="B1212" t="s">
        <v>2117</v>
      </c>
      <c r="C1212" t="s">
        <v>184</v>
      </c>
      <c r="D1212" t="s">
        <v>166</v>
      </c>
      <c r="E1212" s="6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2119</v>
      </c>
    </row>
    <row r="1213" spans="1:12" x14ac:dyDescent="0.2">
      <c r="A1213">
        <v>13145</v>
      </c>
      <c r="B1213" t="s">
        <v>15</v>
      </c>
      <c r="C1213" t="s">
        <v>317</v>
      </c>
      <c r="D1213" t="s">
        <v>166</v>
      </c>
      <c r="E1213" s="6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2120</v>
      </c>
    </row>
    <row r="1214" spans="1:12" x14ac:dyDescent="0.2">
      <c r="A1214">
        <v>48201</v>
      </c>
      <c r="B1214" t="s">
        <v>15</v>
      </c>
      <c r="C1214" t="s">
        <v>290</v>
      </c>
      <c r="D1214" t="s">
        <v>166</v>
      </c>
      <c r="E1214" s="6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2121</v>
      </c>
    </row>
    <row r="1215" spans="1:12" x14ac:dyDescent="0.2">
      <c r="A1215">
        <v>18061</v>
      </c>
      <c r="B1215" t="s">
        <v>2122</v>
      </c>
      <c r="C1215" t="s">
        <v>142</v>
      </c>
      <c r="D1215" t="s">
        <v>166</v>
      </c>
      <c r="E1215" s="6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2123</v>
      </c>
    </row>
    <row r="1216" spans="1:12" x14ac:dyDescent="0.2">
      <c r="A1216">
        <v>19085</v>
      </c>
      <c r="B1216" t="s">
        <v>2122</v>
      </c>
      <c r="C1216" t="s">
        <v>178</v>
      </c>
      <c r="D1216" t="s">
        <v>166</v>
      </c>
      <c r="E1216" s="6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2124</v>
      </c>
    </row>
    <row r="1217" spans="1:12" x14ac:dyDescent="0.2">
      <c r="A1217">
        <v>21097</v>
      </c>
      <c r="B1217" t="s">
        <v>2122</v>
      </c>
      <c r="C1217" t="s">
        <v>180</v>
      </c>
      <c r="D1217" t="s">
        <v>166</v>
      </c>
      <c r="E1217" s="6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2125</v>
      </c>
    </row>
    <row r="1218" spans="1:12" x14ac:dyDescent="0.2">
      <c r="A1218">
        <v>28047</v>
      </c>
      <c r="B1218" t="s">
        <v>2122</v>
      </c>
      <c r="C1218" t="s">
        <v>194</v>
      </c>
      <c r="D1218" t="s">
        <v>166</v>
      </c>
      <c r="E1218" s="6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2126</v>
      </c>
    </row>
    <row r="1219" spans="1:12" x14ac:dyDescent="0.2">
      <c r="A1219">
        <v>29081</v>
      </c>
      <c r="B1219" t="s">
        <v>2122</v>
      </c>
      <c r="C1219" t="s">
        <v>182</v>
      </c>
      <c r="D1219" t="s">
        <v>166</v>
      </c>
      <c r="E1219" s="6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2127</v>
      </c>
    </row>
    <row r="1220" spans="1:12" x14ac:dyDescent="0.2">
      <c r="A1220">
        <v>39067</v>
      </c>
      <c r="B1220" t="s">
        <v>2122</v>
      </c>
      <c r="C1220" t="s">
        <v>200</v>
      </c>
      <c r="D1220" t="s">
        <v>166</v>
      </c>
      <c r="E1220" s="6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2128</v>
      </c>
    </row>
    <row r="1221" spans="1:12" x14ac:dyDescent="0.2">
      <c r="A1221">
        <v>48203</v>
      </c>
      <c r="B1221" t="s">
        <v>2122</v>
      </c>
      <c r="C1221" t="s">
        <v>290</v>
      </c>
      <c r="D1221" t="s">
        <v>166</v>
      </c>
      <c r="E1221" s="6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2129</v>
      </c>
    </row>
    <row r="1222" spans="1:12" x14ac:dyDescent="0.2">
      <c r="A1222">
        <v>54033</v>
      </c>
      <c r="B1222" t="s">
        <v>2122</v>
      </c>
      <c r="C1222" t="s">
        <v>427</v>
      </c>
      <c r="D1222" t="s">
        <v>166</v>
      </c>
      <c r="E1222" s="6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2130</v>
      </c>
    </row>
    <row r="1223" spans="1:12" x14ac:dyDescent="0.2">
      <c r="A1223">
        <v>51660</v>
      </c>
      <c r="B1223" t="s">
        <v>2131</v>
      </c>
      <c r="C1223" t="s">
        <v>172</v>
      </c>
      <c r="D1223" t="s">
        <v>166</v>
      </c>
      <c r="E1223" s="6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2132</v>
      </c>
    </row>
    <row r="1224" spans="1:12" x14ac:dyDescent="0.2">
      <c r="A1224">
        <v>13147</v>
      </c>
      <c r="B1224" t="s">
        <v>2133</v>
      </c>
      <c r="C1224" t="s">
        <v>317</v>
      </c>
      <c r="D1224" t="s">
        <v>166</v>
      </c>
      <c r="E1224" s="6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2134</v>
      </c>
    </row>
    <row r="1225" spans="1:12" x14ac:dyDescent="0.2">
      <c r="A1225">
        <v>21099</v>
      </c>
      <c r="B1225" t="s">
        <v>2133</v>
      </c>
      <c r="C1225" t="s">
        <v>180</v>
      </c>
      <c r="D1225" t="s">
        <v>166</v>
      </c>
      <c r="E1225" s="6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2135</v>
      </c>
    </row>
    <row r="1226" spans="1:12" x14ac:dyDescent="0.2">
      <c r="A1226">
        <v>9003</v>
      </c>
      <c r="B1226" t="s">
        <v>2136</v>
      </c>
      <c r="C1226" t="s">
        <v>1649</v>
      </c>
      <c r="D1226" t="s">
        <v>166</v>
      </c>
      <c r="E1226" s="6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2137</v>
      </c>
    </row>
    <row r="1227" spans="1:12" x14ac:dyDescent="0.2">
      <c r="A1227">
        <v>48205</v>
      </c>
      <c r="B1227" t="s">
        <v>2138</v>
      </c>
      <c r="C1227" t="s">
        <v>290</v>
      </c>
      <c r="D1227" t="s">
        <v>166</v>
      </c>
      <c r="E1227" s="6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2139</v>
      </c>
    </row>
    <row r="1228" spans="1:12" x14ac:dyDescent="0.2">
      <c r="A1228">
        <v>20079</v>
      </c>
      <c r="B1228" t="s">
        <v>2140</v>
      </c>
      <c r="C1228" t="s">
        <v>264</v>
      </c>
      <c r="D1228" t="s">
        <v>166</v>
      </c>
      <c r="E1228" s="6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2141</v>
      </c>
    </row>
    <row r="1229" spans="1:12" x14ac:dyDescent="0.2">
      <c r="A1229">
        <v>20081</v>
      </c>
      <c r="B1229" t="s">
        <v>2142</v>
      </c>
      <c r="C1229" t="s">
        <v>264</v>
      </c>
      <c r="D1229" t="s">
        <v>166</v>
      </c>
      <c r="E1229" s="6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2143</v>
      </c>
    </row>
    <row r="1230" spans="1:12" x14ac:dyDescent="0.2">
      <c r="A1230">
        <v>40061</v>
      </c>
      <c r="B1230" t="s">
        <v>2142</v>
      </c>
      <c r="C1230" t="s">
        <v>184</v>
      </c>
      <c r="D1230" t="s">
        <v>166</v>
      </c>
      <c r="E1230" s="6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2144</v>
      </c>
    </row>
    <row r="1231" spans="1:12" x14ac:dyDescent="0.2">
      <c r="A1231">
        <v>48207</v>
      </c>
      <c r="B1231" t="s">
        <v>2142</v>
      </c>
      <c r="C1231" t="s">
        <v>290</v>
      </c>
      <c r="D1231" t="s">
        <v>166</v>
      </c>
      <c r="E1231" s="6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2145</v>
      </c>
    </row>
    <row r="1232" spans="1:12" x14ac:dyDescent="0.2">
      <c r="A1232">
        <v>15001</v>
      </c>
      <c r="B1232" t="s">
        <v>2146</v>
      </c>
      <c r="C1232" t="s">
        <v>2146</v>
      </c>
      <c r="D1232" t="s">
        <v>166</v>
      </c>
      <c r="E1232" s="6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5195</v>
      </c>
    </row>
    <row r="1233" spans="1:12" x14ac:dyDescent="0.2">
      <c r="A1233">
        <v>47073</v>
      </c>
      <c r="B1233" t="s">
        <v>2147</v>
      </c>
      <c r="C1233" t="s">
        <v>288</v>
      </c>
      <c r="D1233" t="s">
        <v>166</v>
      </c>
      <c r="E1233" s="6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2148</v>
      </c>
    </row>
    <row r="1234" spans="1:12" x14ac:dyDescent="0.2">
      <c r="A1234">
        <v>31085</v>
      </c>
      <c r="B1234" t="s">
        <v>2149</v>
      </c>
      <c r="C1234" t="s">
        <v>196</v>
      </c>
      <c r="D1234" t="s">
        <v>166</v>
      </c>
      <c r="E1234" s="6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2150</v>
      </c>
    </row>
    <row r="1235" spans="1:12" x14ac:dyDescent="0.2">
      <c r="A1235">
        <v>48209</v>
      </c>
      <c r="B1235" t="s">
        <v>2151</v>
      </c>
      <c r="C1235" t="s">
        <v>290</v>
      </c>
      <c r="D1235" t="s">
        <v>166</v>
      </c>
      <c r="E1235" s="6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2152</v>
      </c>
    </row>
    <row r="1236" spans="1:12" x14ac:dyDescent="0.2">
      <c r="A1236">
        <v>37087</v>
      </c>
      <c r="B1236" t="s">
        <v>2153</v>
      </c>
      <c r="C1236" t="s">
        <v>219</v>
      </c>
      <c r="D1236" t="s">
        <v>166</v>
      </c>
      <c r="E1236" s="6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2154</v>
      </c>
    </row>
    <row r="1237" spans="1:12" x14ac:dyDescent="0.2">
      <c r="A1237">
        <v>47075</v>
      </c>
      <c r="B1237" t="s">
        <v>2153</v>
      </c>
      <c r="C1237" t="s">
        <v>288</v>
      </c>
      <c r="D1237" t="s">
        <v>166</v>
      </c>
      <c r="E1237" s="6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2155</v>
      </c>
    </row>
    <row r="1238" spans="1:12" x14ac:dyDescent="0.2">
      <c r="A1238">
        <v>13149</v>
      </c>
      <c r="B1238" t="s">
        <v>2156</v>
      </c>
      <c r="C1238" t="s">
        <v>317</v>
      </c>
      <c r="D1238" t="s">
        <v>166</v>
      </c>
      <c r="E1238" s="6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2157</v>
      </c>
    </row>
    <row r="1239" spans="1:12" x14ac:dyDescent="0.2">
      <c r="A1239">
        <v>48211</v>
      </c>
      <c r="B1239" t="s">
        <v>2158</v>
      </c>
      <c r="C1239" t="s">
        <v>290</v>
      </c>
      <c r="D1239" t="s">
        <v>166</v>
      </c>
      <c r="E1239" s="6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2159</v>
      </c>
    </row>
    <row r="1240" spans="1:12" x14ac:dyDescent="0.2">
      <c r="A1240">
        <v>5057</v>
      </c>
      <c r="B1240" t="s">
        <v>2160</v>
      </c>
      <c r="C1240" t="s">
        <v>331</v>
      </c>
      <c r="D1240" t="s">
        <v>166</v>
      </c>
      <c r="E1240" s="6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2161</v>
      </c>
    </row>
    <row r="1241" spans="1:12" x14ac:dyDescent="0.2">
      <c r="A1241">
        <v>17071</v>
      </c>
      <c r="B1241" t="s">
        <v>2162</v>
      </c>
      <c r="C1241" t="s">
        <v>190</v>
      </c>
      <c r="D1241" t="s">
        <v>166</v>
      </c>
      <c r="E1241" s="6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2163</v>
      </c>
    </row>
    <row r="1242" spans="1:12" x14ac:dyDescent="0.2">
      <c r="A1242">
        <v>21101</v>
      </c>
      <c r="B1242" t="s">
        <v>2162</v>
      </c>
      <c r="C1242" t="s">
        <v>180</v>
      </c>
      <c r="D1242" t="s">
        <v>166</v>
      </c>
      <c r="E1242" s="6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2164</v>
      </c>
    </row>
    <row r="1243" spans="1:12" x14ac:dyDescent="0.2">
      <c r="A1243">
        <v>37089</v>
      </c>
      <c r="B1243" t="s">
        <v>2162</v>
      </c>
      <c r="C1243" t="s">
        <v>219</v>
      </c>
      <c r="D1243" t="s">
        <v>166</v>
      </c>
      <c r="E1243" s="6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2165</v>
      </c>
    </row>
    <row r="1244" spans="1:12" x14ac:dyDescent="0.2">
      <c r="A1244">
        <v>47077</v>
      </c>
      <c r="B1244" t="s">
        <v>2162</v>
      </c>
      <c r="C1244" t="s">
        <v>288</v>
      </c>
      <c r="D1244" t="s">
        <v>166</v>
      </c>
      <c r="E1244" s="6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2166</v>
      </c>
    </row>
    <row r="1245" spans="1:12" x14ac:dyDescent="0.2">
      <c r="A1245">
        <v>48213</v>
      </c>
      <c r="B1245" t="s">
        <v>2162</v>
      </c>
      <c r="C1245" t="s">
        <v>290</v>
      </c>
      <c r="D1245" t="s">
        <v>166</v>
      </c>
      <c r="E1245" s="6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2167</v>
      </c>
    </row>
    <row r="1246" spans="1:12" x14ac:dyDescent="0.2">
      <c r="A1246">
        <v>18063</v>
      </c>
      <c r="B1246" t="s">
        <v>2168</v>
      </c>
      <c r="C1246" t="s">
        <v>142</v>
      </c>
      <c r="D1246" t="s">
        <v>166</v>
      </c>
      <c r="E1246" s="6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2169</v>
      </c>
    </row>
    <row r="1247" spans="1:12" x14ac:dyDescent="0.2">
      <c r="A1247">
        <v>12051</v>
      </c>
      <c r="B1247" t="s">
        <v>2170</v>
      </c>
      <c r="C1247" t="s">
        <v>216</v>
      </c>
      <c r="D1247" t="s">
        <v>166</v>
      </c>
      <c r="E1247" s="6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2171</v>
      </c>
    </row>
    <row r="1248" spans="1:12" x14ac:dyDescent="0.2">
      <c r="A1248">
        <v>27053</v>
      </c>
      <c r="B1248" t="s">
        <v>2172</v>
      </c>
      <c r="C1248" t="s">
        <v>213</v>
      </c>
      <c r="D1248" t="s">
        <v>166</v>
      </c>
      <c r="E1248" s="6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2173</v>
      </c>
    </row>
    <row r="1249" spans="1:12" x14ac:dyDescent="0.2">
      <c r="A1249">
        <v>51087</v>
      </c>
      <c r="B1249" t="s">
        <v>116</v>
      </c>
      <c r="C1249" t="s">
        <v>172</v>
      </c>
      <c r="D1249" t="s">
        <v>166</v>
      </c>
      <c r="E1249" s="6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2174</v>
      </c>
    </row>
    <row r="1250" spans="1:12" x14ac:dyDescent="0.2">
      <c r="A1250">
        <v>1067</v>
      </c>
      <c r="B1250" t="s">
        <v>2175</v>
      </c>
      <c r="C1250" t="s">
        <v>385</v>
      </c>
      <c r="D1250" t="s">
        <v>166</v>
      </c>
      <c r="E1250" s="6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2176</v>
      </c>
    </row>
    <row r="1251" spans="1:12" x14ac:dyDescent="0.2">
      <c r="A1251">
        <v>13151</v>
      </c>
      <c r="B1251" t="s">
        <v>2175</v>
      </c>
      <c r="C1251" t="s">
        <v>317</v>
      </c>
      <c r="D1251" t="s">
        <v>166</v>
      </c>
      <c r="E1251" s="6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2177</v>
      </c>
    </row>
    <row r="1252" spans="1:12" x14ac:dyDescent="0.2">
      <c r="A1252">
        <v>17073</v>
      </c>
      <c r="B1252" t="s">
        <v>2175</v>
      </c>
      <c r="C1252" t="s">
        <v>190</v>
      </c>
      <c r="D1252" t="s">
        <v>166</v>
      </c>
      <c r="E1252" s="6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2178</v>
      </c>
    </row>
    <row r="1253" spans="1:12" x14ac:dyDescent="0.2">
      <c r="A1253">
        <v>18065</v>
      </c>
      <c r="B1253" t="s">
        <v>2175</v>
      </c>
      <c r="C1253" t="s">
        <v>142</v>
      </c>
      <c r="D1253" t="s">
        <v>166</v>
      </c>
      <c r="E1253" s="6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2179</v>
      </c>
    </row>
    <row r="1254" spans="1:12" x14ac:dyDescent="0.2">
      <c r="A1254">
        <v>19087</v>
      </c>
      <c r="B1254" t="s">
        <v>2175</v>
      </c>
      <c r="C1254" t="s">
        <v>178</v>
      </c>
      <c r="D1254" t="s">
        <v>166</v>
      </c>
      <c r="E1254" s="6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2180</v>
      </c>
    </row>
    <row r="1255" spans="1:12" x14ac:dyDescent="0.2">
      <c r="A1255">
        <v>21103</v>
      </c>
      <c r="B1255" t="s">
        <v>2175</v>
      </c>
      <c r="C1255" t="s">
        <v>180</v>
      </c>
      <c r="D1255" t="s">
        <v>166</v>
      </c>
      <c r="E1255" s="6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2181</v>
      </c>
    </row>
    <row r="1256" spans="1:12" x14ac:dyDescent="0.2">
      <c r="A1256">
        <v>29083</v>
      </c>
      <c r="B1256" t="s">
        <v>2175</v>
      </c>
      <c r="C1256" t="s">
        <v>182</v>
      </c>
      <c r="D1256" t="s">
        <v>166</v>
      </c>
      <c r="E1256" s="6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2182</v>
      </c>
    </row>
    <row r="1257" spans="1:12" x14ac:dyDescent="0.2">
      <c r="A1257">
        <v>39069</v>
      </c>
      <c r="B1257" t="s">
        <v>2175</v>
      </c>
      <c r="C1257" t="s">
        <v>200</v>
      </c>
      <c r="D1257" t="s">
        <v>166</v>
      </c>
      <c r="E1257" s="6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2183</v>
      </c>
    </row>
    <row r="1258" spans="1:12" x14ac:dyDescent="0.2">
      <c r="A1258">
        <v>47079</v>
      </c>
      <c r="B1258" t="s">
        <v>2175</v>
      </c>
      <c r="C1258" t="s">
        <v>288</v>
      </c>
      <c r="D1258" t="s">
        <v>166</v>
      </c>
      <c r="E1258" s="6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2184</v>
      </c>
    </row>
    <row r="1259" spans="1:12" x14ac:dyDescent="0.2">
      <c r="A1259">
        <v>51089</v>
      </c>
      <c r="B1259" t="s">
        <v>2175</v>
      </c>
      <c r="C1259" t="s">
        <v>172</v>
      </c>
      <c r="D1259" t="s">
        <v>166</v>
      </c>
      <c r="E1259" s="6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2185</v>
      </c>
    </row>
    <row r="1260" spans="1:12" x14ac:dyDescent="0.2">
      <c r="A1260">
        <v>36043</v>
      </c>
      <c r="B1260" t="s">
        <v>2186</v>
      </c>
      <c r="C1260" t="s">
        <v>226</v>
      </c>
      <c r="D1260" t="s">
        <v>166</v>
      </c>
      <c r="E1260" s="6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2187</v>
      </c>
    </row>
    <row r="1261" spans="1:12" x14ac:dyDescent="0.2">
      <c r="A1261">
        <v>12053</v>
      </c>
      <c r="B1261" t="s">
        <v>2188</v>
      </c>
      <c r="C1261" t="s">
        <v>216</v>
      </c>
      <c r="D1261" t="s">
        <v>166</v>
      </c>
      <c r="E1261" s="6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2189</v>
      </c>
    </row>
    <row r="1262" spans="1:12" x14ac:dyDescent="0.2">
      <c r="A1262">
        <v>37091</v>
      </c>
      <c r="B1262" t="s">
        <v>2190</v>
      </c>
      <c r="C1262" t="s">
        <v>219</v>
      </c>
      <c r="D1262" t="s">
        <v>166</v>
      </c>
      <c r="E1262" s="6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2191</v>
      </c>
    </row>
    <row r="1263" spans="1:12" x14ac:dyDescent="0.2">
      <c r="A1263">
        <v>38041</v>
      </c>
      <c r="B1263" t="s">
        <v>2192</v>
      </c>
      <c r="C1263" t="s">
        <v>198</v>
      </c>
      <c r="D1263" t="s">
        <v>166</v>
      </c>
      <c r="E1263" s="6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2193</v>
      </c>
    </row>
    <row r="1264" spans="1:12" x14ac:dyDescent="0.2">
      <c r="A1264">
        <v>21105</v>
      </c>
      <c r="B1264" t="s">
        <v>2194</v>
      </c>
      <c r="C1264" t="s">
        <v>180</v>
      </c>
      <c r="D1264" t="s">
        <v>166</v>
      </c>
      <c r="E1264" s="6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2195</v>
      </c>
    </row>
    <row r="1265" spans="1:12" x14ac:dyDescent="0.2">
      <c r="A1265">
        <v>47081</v>
      </c>
      <c r="B1265" t="s">
        <v>2194</v>
      </c>
      <c r="C1265" t="s">
        <v>288</v>
      </c>
      <c r="D1265" t="s">
        <v>166</v>
      </c>
      <c r="E1265" s="6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2196</v>
      </c>
    </row>
    <row r="1266" spans="1:12" x14ac:dyDescent="0.2">
      <c r="A1266">
        <v>29085</v>
      </c>
      <c r="B1266" t="s">
        <v>2197</v>
      </c>
      <c r="C1266" t="s">
        <v>182</v>
      </c>
      <c r="D1266" t="s">
        <v>166</v>
      </c>
      <c r="E1266" s="6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2198</v>
      </c>
    </row>
    <row r="1267" spans="1:12" x14ac:dyDescent="0.2">
      <c r="A1267">
        <v>35023</v>
      </c>
      <c r="B1267" t="s">
        <v>2199</v>
      </c>
      <c r="C1267" t="s">
        <v>538</v>
      </c>
      <c r="D1267" t="s">
        <v>166</v>
      </c>
      <c r="E1267" s="6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2200</v>
      </c>
    </row>
    <row r="1268" spans="1:12" x14ac:dyDescent="0.2">
      <c r="A1268">
        <v>48215</v>
      </c>
      <c r="B1268" t="s">
        <v>2199</v>
      </c>
      <c r="C1268" t="s">
        <v>290</v>
      </c>
      <c r="D1268" t="s">
        <v>166</v>
      </c>
      <c r="E1268" s="6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2201</v>
      </c>
    </row>
    <row r="1269" spans="1:12" x14ac:dyDescent="0.2">
      <c r="A1269">
        <v>39071</v>
      </c>
      <c r="B1269" t="s">
        <v>2202</v>
      </c>
      <c r="C1269" t="s">
        <v>200</v>
      </c>
      <c r="D1269" t="s">
        <v>166</v>
      </c>
      <c r="E1269" s="6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2203</v>
      </c>
    </row>
    <row r="1270" spans="1:12" x14ac:dyDescent="0.2">
      <c r="A1270">
        <v>51091</v>
      </c>
      <c r="B1270" t="s">
        <v>2202</v>
      </c>
      <c r="C1270" t="s">
        <v>172</v>
      </c>
      <c r="D1270" t="s">
        <v>166</v>
      </c>
      <c r="E1270" s="6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2204</v>
      </c>
    </row>
    <row r="1271" spans="1:12" x14ac:dyDescent="0.2">
      <c r="A1271">
        <v>12055</v>
      </c>
      <c r="B1271" t="s">
        <v>2205</v>
      </c>
      <c r="C1271" t="s">
        <v>216</v>
      </c>
      <c r="D1271" t="s">
        <v>166</v>
      </c>
      <c r="E1271" s="6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2206</v>
      </c>
    </row>
    <row r="1272" spans="1:12" x14ac:dyDescent="0.2">
      <c r="A1272">
        <v>30041</v>
      </c>
      <c r="B1272" t="s">
        <v>2207</v>
      </c>
      <c r="C1272" t="s">
        <v>482</v>
      </c>
      <c r="D1272" t="s">
        <v>166</v>
      </c>
      <c r="E1272" s="6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2208</v>
      </c>
    </row>
    <row r="1273" spans="1:12" x14ac:dyDescent="0.2">
      <c r="A1273">
        <v>48217</v>
      </c>
      <c r="B1273" t="s">
        <v>2207</v>
      </c>
      <c r="C1273" t="s">
        <v>290</v>
      </c>
      <c r="D1273" t="s">
        <v>166</v>
      </c>
      <c r="E1273" s="6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2209</v>
      </c>
    </row>
    <row r="1274" spans="1:12" x14ac:dyDescent="0.2">
      <c r="A1274">
        <v>12057</v>
      </c>
      <c r="B1274" t="s">
        <v>38</v>
      </c>
      <c r="C1274" t="s">
        <v>216</v>
      </c>
      <c r="D1274" t="s">
        <v>166</v>
      </c>
      <c r="E1274" s="6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2210</v>
      </c>
    </row>
    <row r="1275" spans="1:12" x14ac:dyDescent="0.2">
      <c r="A1275">
        <v>33011</v>
      </c>
      <c r="B1275" t="s">
        <v>38</v>
      </c>
      <c r="C1275" t="s">
        <v>495</v>
      </c>
      <c r="D1275" t="s">
        <v>166</v>
      </c>
      <c r="E1275" s="6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2211</v>
      </c>
    </row>
    <row r="1276" spans="1:12" x14ac:dyDescent="0.2">
      <c r="A1276">
        <v>26059</v>
      </c>
      <c r="B1276" t="s">
        <v>2212</v>
      </c>
      <c r="C1276" t="s">
        <v>232</v>
      </c>
      <c r="D1276" t="s">
        <v>166</v>
      </c>
      <c r="E1276" s="6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2213</v>
      </c>
    </row>
    <row r="1277" spans="1:12" x14ac:dyDescent="0.2">
      <c r="A1277">
        <v>28049</v>
      </c>
      <c r="B1277" t="s">
        <v>2214</v>
      </c>
      <c r="C1277" t="s">
        <v>194</v>
      </c>
      <c r="D1277" t="s">
        <v>166</v>
      </c>
      <c r="E1277" s="6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2215</v>
      </c>
    </row>
    <row r="1278" spans="1:12" x14ac:dyDescent="0.2">
      <c r="A1278">
        <v>8053</v>
      </c>
      <c r="B1278" t="s">
        <v>2216</v>
      </c>
      <c r="C1278" t="s">
        <v>187</v>
      </c>
      <c r="D1278" t="s">
        <v>166</v>
      </c>
      <c r="E1278" s="6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2217</v>
      </c>
    </row>
    <row r="1279" spans="1:12" x14ac:dyDescent="0.2">
      <c r="A1279">
        <v>31087</v>
      </c>
      <c r="B1279" t="s">
        <v>2218</v>
      </c>
      <c r="C1279" t="s">
        <v>196</v>
      </c>
      <c r="D1279" t="s">
        <v>166</v>
      </c>
      <c r="E1279" s="6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2219</v>
      </c>
    </row>
    <row r="1280" spans="1:12" x14ac:dyDescent="0.2">
      <c r="A1280">
        <v>39073</v>
      </c>
      <c r="B1280" t="s">
        <v>2220</v>
      </c>
      <c r="C1280" t="s">
        <v>200</v>
      </c>
      <c r="D1280" t="s">
        <v>166</v>
      </c>
      <c r="E1280" s="6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2221</v>
      </c>
    </row>
    <row r="1281" spans="1:12" x14ac:dyDescent="0.2">
      <c r="A1281">
        <v>48219</v>
      </c>
      <c r="B1281" t="s">
        <v>2222</v>
      </c>
      <c r="C1281" t="s">
        <v>290</v>
      </c>
      <c r="D1281" t="s">
        <v>166</v>
      </c>
      <c r="E1281" s="6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2223</v>
      </c>
    </row>
    <row r="1282" spans="1:12" x14ac:dyDescent="0.2">
      <c r="A1282">
        <v>20083</v>
      </c>
      <c r="B1282" t="s">
        <v>2224</v>
      </c>
      <c r="C1282" t="s">
        <v>264</v>
      </c>
      <c r="D1282" t="s">
        <v>166</v>
      </c>
      <c r="E1282" s="6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2225</v>
      </c>
    </row>
    <row r="1283" spans="1:12" x14ac:dyDescent="0.2">
      <c r="A1283">
        <v>37093</v>
      </c>
      <c r="B1283" t="s">
        <v>2226</v>
      </c>
      <c r="C1283" t="s">
        <v>219</v>
      </c>
      <c r="D1283" t="s">
        <v>166</v>
      </c>
      <c r="E1283" s="6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2227</v>
      </c>
    </row>
    <row r="1284" spans="1:12" x14ac:dyDescent="0.2">
      <c r="A1284">
        <v>12059</v>
      </c>
      <c r="B1284" t="s">
        <v>2228</v>
      </c>
      <c r="C1284" t="s">
        <v>216</v>
      </c>
      <c r="D1284" t="s">
        <v>166</v>
      </c>
      <c r="E1284" s="6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2229</v>
      </c>
    </row>
    <row r="1285" spans="1:12" x14ac:dyDescent="0.2">
      <c r="A1285">
        <v>28051</v>
      </c>
      <c r="B1285" t="s">
        <v>2228</v>
      </c>
      <c r="C1285" t="s">
        <v>194</v>
      </c>
      <c r="D1285" t="s">
        <v>166</v>
      </c>
      <c r="E1285" s="6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2230</v>
      </c>
    </row>
    <row r="1286" spans="1:12" x14ac:dyDescent="0.2">
      <c r="A1286">
        <v>39075</v>
      </c>
      <c r="B1286" t="s">
        <v>2228</v>
      </c>
      <c r="C1286" t="s">
        <v>200</v>
      </c>
      <c r="D1286" t="s">
        <v>166</v>
      </c>
      <c r="E1286" s="6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2231</v>
      </c>
    </row>
    <row r="1287" spans="1:12" x14ac:dyDescent="0.2">
      <c r="A1287">
        <v>29087</v>
      </c>
      <c r="B1287" t="s">
        <v>2232</v>
      </c>
      <c r="C1287" t="s">
        <v>182</v>
      </c>
      <c r="D1287" t="s">
        <v>166</v>
      </c>
      <c r="E1287" s="6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2233</v>
      </c>
    </row>
    <row r="1288" spans="1:12" x14ac:dyDescent="0.2">
      <c r="A1288">
        <v>31089</v>
      </c>
      <c r="B1288" t="s">
        <v>2232</v>
      </c>
      <c r="C1288" t="s">
        <v>196</v>
      </c>
      <c r="D1288" t="s">
        <v>166</v>
      </c>
      <c r="E1288" s="6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2234</v>
      </c>
    </row>
    <row r="1289" spans="1:12" x14ac:dyDescent="0.2">
      <c r="A1289">
        <v>15003</v>
      </c>
      <c r="B1289" t="s">
        <v>2235</v>
      </c>
      <c r="C1289" t="s">
        <v>2146</v>
      </c>
      <c r="D1289" t="s">
        <v>166</v>
      </c>
      <c r="E1289" s="6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2236</v>
      </c>
    </row>
    <row r="1290" spans="1:12" x14ac:dyDescent="0.2">
      <c r="A1290">
        <v>48221</v>
      </c>
      <c r="B1290" t="s">
        <v>2237</v>
      </c>
      <c r="C1290" t="s">
        <v>290</v>
      </c>
      <c r="D1290" t="s">
        <v>166</v>
      </c>
      <c r="E1290" s="6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2238</v>
      </c>
    </row>
    <row r="1291" spans="1:12" x14ac:dyDescent="0.2">
      <c r="A1291">
        <v>41027</v>
      </c>
      <c r="B1291" t="s">
        <v>2239</v>
      </c>
      <c r="C1291" t="s">
        <v>400</v>
      </c>
      <c r="D1291" t="s">
        <v>166</v>
      </c>
      <c r="E1291" s="6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2240</v>
      </c>
    </row>
    <row r="1292" spans="1:12" x14ac:dyDescent="0.2">
      <c r="A1292">
        <v>31091</v>
      </c>
      <c r="B1292" t="s">
        <v>2241</v>
      </c>
      <c r="C1292" t="s">
        <v>196</v>
      </c>
      <c r="D1292" t="s">
        <v>166</v>
      </c>
      <c r="E1292" s="6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2242</v>
      </c>
    </row>
    <row r="1293" spans="1:12" x14ac:dyDescent="0.2">
      <c r="A1293">
        <v>2105</v>
      </c>
      <c r="B1293" t="s">
        <v>2243</v>
      </c>
      <c r="C1293" t="s">
        <v>237</v>
      </c>
      <c r="D1293" t="s">
        <v>166</v>
      </c>
      <c r="E1293" s="6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2244</v>
      </c>
    </row>
    <row r="1294" spans="1:12" x14ac:dyDescent="0.2">
      <c r="A1294">
        <v>51670</v>
      </c>
      <c r="B1294" t="s">
        <v>2245</v>
      </c>
      <c r="C1294" t="s">
        <v>172</v>
      </c>
      <c r="D1294" t="s">
        <v>166</v>
      </c>
      <c r="E1294" s="6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2246</v>
      </c>
    </row>
    <row r="1295" spans="1:12" x14ac:dyDescent="0.2">
      <c r="A1295">
        <v>21107</v>
      </c>
      <c r="B1295" t="s">
        <v>2247</v>
      </c>
      <c r="C1295" t="s">
        <v>180</v>
      </c>
      <c r="D1295" t="s">
        <v>166</v>
      </c>
      <c r="E1295" s="6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2248</v>
      </c>
    </row>
    <row r="1296" spans="1:12" x14ac:dyDescent="0.2">
      <c r="A1296">
        <v>48223</v>
      </c>
      <c r="B1296" t="s">
        <v>2247</v>
      </c>
      <c r="C1296" t="s">
        <v>290</v>
      </c>
      <c r="D1296" t="s">
        <v>166</v>
      </c>
      <c r="E1296" s="6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2249</v>
      </c>
    </row>
    <row r="1297" spans="1:12" x14ac:dyDescent="0.2">
      <c r="A1297">
        <v>45051</v>
      </c>
      <c r="B1297" t="s">
        <v>51</v>
      </c>
      <c r="C1297" t="s">
        <v>165</v>
      </c>
      <c r="D1297" t="s">
        <v>166</v>
      </c>
      <c r="E1297" s="6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2250</v>
      </c>
    </row>
    <row r="1298" spans="1:12" x14ac:dyDescent="0.2">
      <c r="A1298">
        <v>5059</v>
      </c>
      <c r="B1298" t="s">
        <v>2251</v>
      </c>
      <c r="C1298" t="s">
        <v>331</v>
      </c>
      <c r="D1298" t="s">
        <v>166</v>
      </c>
      <c r="E1298" s="6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2252</v>
      </c>
    </row>
    <row r="1299" spans="1:12" x14ac:dyDescent="0.2">
      <c r="A1299">
        <v>56017</v>
      </c>
      <c r="B1299" t="s">
        <v>2253</v>
      </c>
      <c r="C1299" t="s">
        <v>228</v>
      </c>
      <c r="D1299" t="s">
        <v>166</v>
      </c>
      <c r="E1299" s="6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2254</v>
      </c>
    </row>
    <row r="1300" spans="1:12" x14ac:dyDescent="0.2">
      <c r="A1300">
        <v>26061</v>
      </c>
      <c r="B1300" t="s">
        <v>2255</v>
      </c>
      <c r="C1300" t="s">
        <v>232</v>
      </c>
      <c r="D1300" t="s">
        <v>166</v>
      </c>
      <c r="E1300" s="6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2256</v>
      </c>
    </row>
    <row r="1301" spans="1:12" x14ac:dyDescent="0.2">
      <c r="A1301">
        <v>1069</v>
      </c>
      <c r="B1301" t="s">
        <v>2257</v>
      </c>
      <c r="C1301" t="s">
        <v>385</v>
      </c>
      <c r="D1301" t="s">
        <v>166</v>
      </c>
      <c r="E1301" s="6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2258</v>
      </c>
    </row>
    <row r="1302" spans="1:12" x14ac:dyDescent="0.2">
      <c r="A1302">
        <v>13153</v>
      </c>
      <c r="B1302" t="s">
        <v>2257</v>
      </c>
      <c r="C1302" t="s">
        <v>317</v>
      </c>
      <c r="D1302" t="s">
        <v>166</v>
      </c>
      <c r="E1302" s="6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2259</v>
      </c>
    </row>
    <row r="1303" spans="1:12" x14ac:dyDescent="0.2">
      <c r="A1303">
        <v>27055</v>
      </c>
      <c r="B1303" t="s">
        <v>2257</v>
      </c>
      <c r="C1303" t="s">
        <v>213</v>
      </c>
      <c r="D1303" t="s">
        <v>166</v>
      </c>
      <c r="E1303" s="6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2260</v>
      </c>
    </row>
    <row r="1304" spans="1:12" x14ac:dyDescent="0.2">
      <c r="A1304">
        <v>47083</v>
      </c>
      <c r="B1304" t="s">
        <v>2257</v>
      </c>
      <c r="C1304" t="s">
        <v>288</v>
      </c>
      <c r="D1304" t="s">
        <v>166</v>
      </c>
      <c r="E1304" s="6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2261</v>
      </c>
    </row>
    <row r="1305" spans="1:12" x14ac:dyDescent="0.2">
      <c r="A1305">
        <v>48225</v>
      </c>
      <c r="B1305" t="s">
        <v>2257</v>
      </c>
      <c r="C1305" t="s">
        <v>290</v>
      </c>
      <c r="D1305" t="s">
        <v>166</v>
      </c>
      <c r="E1305" s="6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2262</v>
      </c>
    </row>
    <row r="1306" spans="1:12" x14ac:dyDescent="0.2">
      <c r="A1306">
        <v>5061</v>
      </c>
      <c r="B1306" t="s">
        <v>78</v>
      </c>
      <c r="C1306" t="s">
        <v>331</v>
      </c>
      <c r="D1306" t="s">
        <v>166</v>
      </c>
      <c r="E1306" s="6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2263</v>
      </c>
    </row>
    <row r="1307" spans="1:12" x14ac:dyDescent="0.2">
      <c r="A1307">
        <v>18067</v>
      </c>
      <c r="B1307" t="s">
        <v>78</v>
      </c>
      <c r="C1307" t="s">
        <v>142</v>
      </c>
      <c r="D1307" t="s">
        <v>166</v>
      </c>
      <c r="E1307" s="6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2264</v>
      </c>
    </row>
    <row r="1308" spans="1:12" x14ac:dyDescent="0.2">
      <c r="A1308">
        <v>19089</v>
      </c>
      <c r="B1308" t="s">
        <v>78</v>
      </c>
      <c r="C1308" t="s">
        <v>178</v>
      </c>
      <c r="D1308" t="s">
        <v>166</v>
      </c>
      <c r="E1308" s="6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2265</v>
      </c>
    </row>
    <row r="1309" spans="1:12" x14ac:dyDescent="0.2">
      <c r="A1309">
        <v>24027</v>
      </c>
      <c r="B1309" t="s">
        <v>78</v>
      </c>
      <c r="C1309" t="s">
        <v>255</v>
      </c>
      <c r="D1309" t="s">
        <v>166</v>
      </c>
      <c r="E1309" s="6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2266</v>
      </c>
    </row>
    <row r="1310" spans="1:12" x14ac:dyDescent="0.2">
      <c r="A1310">
        <v>29089</v>
      </c>
      <c r="B1310" t="s">
        <v>78</v>
      </c>
      <c r="C1310" t="s">
        <v>182</v>
      </c>
      <c r="D1310" t="s">
        <v>166</v>
      </c>
      <c r="E1310" s="6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2267</v>
      </c>
    </row>
    <row r="1311" spans="1:12" x14ac:dyDescent="0.2">
      <c r="A1311">
        <v>31093</v>
      </c>
      <c r="B1311" t="s">
        <v>78</v>
      </c>
      <c r="C1311" t="s">
        <v>196</v>
      </c>
      <c r="D1311" t="s">
        <v>166</v>
      </c>
      <c r="E1311" s="6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2268</v>
      </c>
    </row>
    <row r="1312" spans="1:12" x14ac:dyDescent="0.2">
      <c r="A1312">
        <v>48227</v>
      </c>
      <c r="B1312" t="s">
        <v>78</v>
      </c>
      <c r="C1312" t="s">
        <v>290</v>
      </c>
      <c r="D1312" t="s">
        <v>166</v>
      </c>
      <c r="E1312" s="6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2269</v>
      </c>
    </row>
    <row r="1313" spans="1:12" x14ac:dyDescent="0.2">
      <c r="A1313">
        <v>29091</v>
      </c>
      <c r="B1313" t="s">
        <v>2270</v>
      </c>
      <c r="C1313" t="s">
        <v>182</v>
      </c>
      <c r="D1313" t="s">
        <v>166</v>
      </c>
      <c r="E1313" s="6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2271</v>
      </c>
    </row>
    <row r="1314" spans="1:12" x14ac:dyDescent="0.2">
      <c r="A1314">
        <v>27057</v>
      </c>
      <c r="B1314" t="s">
        <v>2272</v>
      </c>
      <c r="C1314" t="s">
        <v>213</v>
      </c>
      <c r="D1314" t="s">
        <v>166</v>
      </c>
      <c r="E1314" s="6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2273</v>
      </c>
    </row>
    <row r="1315" spans="1:12" x14ac:dyDescent="0.2">
      <c r="A1315">
        <v>34017</v>
      </c>
      <c r="B1315" t="s">
        <v>2274</v>
      </c>
      <c r="C1315" t="s">
        <v>367</v>
      </c>
      <c r="D1315" t="s">
        <v>166</v>
      </c>
      <c r="E1315" s="6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2275</v>
      </c>
    </row>
    <row r="1316" spans="1:12" x14ac:dyDescent="0.2">
      <c r="A1316">
        <v>48229</v>
      </c>
      <c r="B1316" t="s">
        <v>2276</v>
      </c>
      <c r="C1316" t="s">
        <v>290</v>
      </c>
      <c r="D1316" t="s">
        <v>166</v>
      </c>
      <c r="E1316" s="6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2277</v>
      </c>
    </row>
    <row r="1317" spans="1:12" x14ac:dyDescent="0.2">
      <c r="A1317">
        <v>8055</v>
      </c>
      <c r="B1317" t="s">
        <v>2278</v>
      </c>
      <c r="C1317" t="s">
        <v>187</v>
      </c>
      <c r="D1317" t="s">
        <v>166</v>
      </c>
      <c r="E1317" s="6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2279</v>
      </c>
    </row>
    <row r="1318" spans="1:12" x14ac:dyDescent="0.2">
      <c r="A1318">
        <v>40063</v>
      </c>
      <c r="B1318" t="s">
        <v>2280</v>
      </c>
      <c r="C1318" t="s">
        <v>184</v>
      </c>
      <c r="D1318" t="s">
        <v>166</v>
      </c>
      <c r="E1318" s="6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2281</v>
      </c>
    </row>
    <row r="1319" spans="1:12" x14ac:dyDescent="0.2">
      <c r="A1319">
        <v>46065</v>
      </c>
      <c r="B1319" t="s">
        <v>2280</v>
      </c>
      <c r="C1319" t="s">
        <v>381</v>
      </c>
      <c r="D1319" t="s">
        <v>166</v>
      </c>
      <c r="E1319" s="6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2282</v>
      </c>
    </row>
    <row r="1320" spans="1:12" x14ac:dyDescent="0.2">
      <c r="A1320">
        <v>6023</v>
      </c>
      <c r="B1320" t="s">
        <v>2283</v>
      </c>
      <c r="C1320" t="s">
        <v>221</v>
      </c>
      <c r="D1320" t="s">
        <v>166</v>
      </c>
      <c r="E1320" s="6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2284</v>
      </c>
    </row>
    <row r="1321" spans="1:12" x14ac:dyDescent="0.2">
      <c r="A1321">
        <v>19091</v>
      </c>
      <c r="B1321" t="s">
        <v>2283</v>
      </c>
      <c r="C1321" t="s">
        <v>178</v>
      </c>
      <c r="D1321" t="s">
        <v>166</v>
      </c>
      <c r="E1321" s="6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2285</v>
      </c>
    </row>
    <row r="1322" spans="1:12" x14ac:dyDescent="0.2">
      <c r="A1322">
        <v>32013</v>
      </c>
      <c r="B1322" t="s">
        <v>2283</v>
      </c>
      <c r="C1322" t="s">
        <v>870</v>
      </c>
      <c r="D1322" t="s">
        <v>166</v>
      </c>
      <c r="E1322" s="6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2286</v>
      </c>
    </row>
    <row r="1323" spans="1:12" x14ac:dyDescent="0.2">
      <c r="A1323">
        <v>28053</v>
      </c>
      <c r="B1323" t="s">
        <v>2287</v>
      </c>
      <c r="C1323" t="s">
        <v>194</v>
      </c>
      <c r="D1323" t="s">
        <v>166</v>
      </c>
      <c r="E1323" s="6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2288</v>
      </c>
    </row>
    <row r="1324" spans="1:12" x14ac:dyDescent="0.2">
      <c r="A1324">
        <v>47085</v>
      </c>
      <c r="B1324" t="s">
        <v>2287</v>
      </c>
      <c r="C1324" t="s">
        <v>288</v>
      </c>
      <c r="D1324" t="s">
        <v>166</v>
      </c>
      <c r="E1324" s="6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2289</v>
      </c>
    </row>
    <row r="1325" spans="1:12" x14ac:dyDescent="0.2">
      <c r="A1325">
        <v>48231</v>
      </c>
      <c r="B1325" t="s">
        <v>2290</v>
      </c>
      <c r="C1325" t="s">
        <v>290</v>
      </c>
      <c r="D1325" t="s">
        <v>166</v>
      </c>
      <c r="E1325" s="6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2291</v>
      </c>
    </row>
    <row r="1326" spans="1:12" x14ac:dyDescent="0.2">
      <c r="A1326">
        <v>34019</v>
      </c>
      <c r="B1326" t="s">
        <v>2292</v>
      </c>
      <c r="C1326" t="s">
        <v>367</v>
      </c>
      <c r="D1326" t="s">
        <v>166</v>
      </c>
      <c r="E1326" s="6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2293</v>
      </c>
    </row>
    <row r="1327" spans="1:12" x14ac:dyDescent="0.2">
      <c r="A1327">
        <v>42061</v>
      </c>
      <c r="B1327" t="s">
        <v>2294</v>
      </c>
      <c r="C1327" t="s">
        <v>202</v>
      </c>
      <c r="D1327" t="s">
        <v>166</v>
      </c>
      <c r="E1327" s="6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2295</v>
      </c>
    </row>
    <row r="1328" spans="1:12" x14ac:dyDescent="0.2">
      <c r="A1328">
        <v>18069</v>
      </c>
      <c r="B1328" t="s">
        <v>2296</v>
      </c>
      <c r="C1328" t="s">
        <v>142</v>
      </c>
      <c r="D1328" t="s">
        <v>166</v>
      </c>
      <c r="E1328" s="6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2297</v>
      </c>
    </row>
    <row r="1329" spans="1:12" x14ac:dyDescent="0.2">
      <c r="A1329">
        <v>26063</v>
      </c>
      <c r="B1329" t="s">
        <v>2298</v>
      </c>
      <c r="C1329" t="s">
        <v>232</v>
      </c>
      <c r="D1329" t="s">
        <v>166</v>
      </c>
      <c r="E1329" s="6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2299</v>
      </c>
    </row>
    <row r="1330" spans="1:12" x14ac:dyDescent="0.2">
      <c r="A1330">
        <v>39077</v>
      </c>
      <c r="B1330" t="s">
        <v>2298</v>
      </c>
      <c r="C1330" t="s">
        <v>200</v>
      </c>
      <c r="D1330" t="s">
        <v>166</v>
      </c>
      <c r="E1330" s="6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2300</v>
      </c>
    </row>
    <row r="1331" spans="1:12" x14ac:dyDescent="0.2">
      <c r="A1331">
        <v>46067</v>
      </c>
      <c r="B1331" t="s">
        <v>2301</v>
      </c>
      <c r="C1331" t="s">
        <v>381</v>
      </c>
      <c r="D1331" t="s">
        <v>166</v>
      </c>
      <c r="E1331" s="6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2302</v>
      </c>
    </row>
    <row r="1332" spans="1:12" x14ac:dyDescent="0.2">
      <c r="A1332">
        <v>48233</v>
      </c>
      <c r="B1332" t="s">
        <v>2301</v>
      </c>
      <c r="C1332" t="s">
        <v>290</v>
      </c>
      <c r="D1332" t="s">
        <v>166</v>
      </c>
      <c r="E1332" s="6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2303</v>
      </c>
    </row>
    <row r="1333" spans="1:12" x14ac:dyDescent="0.2">
      <c r="A1333">
        <v>37095</v>
      </c>
      <c r="B1333" t="s">
        <v>2304</v>
      </c>
      <c r="C1333" t="s">
        <v>219</v>
      </c>
      <c r="D1333" t="s">
        <v>166</v>
      </c>
      <c r="E1333" s="6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2305</v>
      </c>
    </row>
    <row r="1334" spans="1:12" x14ac:dyDescent="0.2">
      <c r="A1334">
        <v>46069</v>
      </c>
      <c r="B1334" t="s">
        <v>2304</v>
      </c>
      <c r="C1334" t="s">
        <v>381</v>
      </c>
      <c r="D1334" t="s">
        <v>166</v>
      </c>
      <c r="E1334" s="6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2306</v>
      </c>
    </row>
    <row r="1335" spans="1:12" x14ac:dyDescent="0.2">
      <c r="A1335">
        <v>22045</v>
      </c>
      <c r="B1335" t="s">
        <v>2307</v>
      </c>
      <c r="C1335" t="s">
        <v>169</v>
      </c>
      <c r="D1335" t="s">
        <v>166</v>
      </c>
      <c r="E1335" s="6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2308</v>
      </c>
    </row>
    <row r="1336" spans="1:12" x14ac:dyDescent="0.2">
      <c r="A1336">
        <v>22047</v>
      </c>
      <c r="B1336" t="s">
        <v>2309</v>
      </c>
      <c r="C1336" t="s">
        <v>169</v>
      </c>
      <c r="D1336" t="s">
        <v>166</v>
      </c>
      <c r="E1336" s="6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2310</v>
      </c>
    </row>
    <row r="1337" spans="1:12" x14ac:dyDescent="0.2">
      <c r="A1337">
        <v>19093</v>
      </c>
      <c r="B1337" t="s">
        <v>2311</v>
      </c>
      <c r="C1337" t="s">
        <v>178</v>
      </c>
      <c r="D1337" t="s">
        <v>166</v>
      </c>
      <c r="E1337" s="6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2312</v>
      </c>
    </row>
    <row r="1338" spans="1:12" x14ac:dyDescent="0.2">
      <c r="A1338">
        <v>16049</v>
      </c>
      <c r="B1338" t="s">
        <v>175</v>
      </c>
      <c r="C1338" t="s">
        <v>175</v>
      </c>
      <c r="D1338" t="s">
        <v>166</v>
      </c>
      <c r="E1338" s="6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2313</v>
      </c>
    </row>
    <row r="1339" spans="1:12" x14ac:dyDescent="0.2">
      <c r="A1339">
        <v>6025</v>
      </c>
      <c r="B1339" t="s">
        <v>2314</v>
      </c>
      <c r="C1339" t="s">
        <v>221</v>
      </c>
      <c r="D1339" t="s">
        <v>166</v>
      </c>
      <c r="E1339" s="6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2315</v>
      </c>
    </row>
    <row r="1340" spans="1:12" x14ac:dyDescent="0.2">
      <c r="A1340">
        <v>5063</v>
      </c>
      <c r="B1340" t="s">
        <v>2316</v>
      </c>
      <c r="C1340" t="s">
        <v>331</v>
      </c>
      <c r="D1340" t="s">
        <v>166</v>
      </c>
      <c r="E1340" s="6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2317</v>
      </c>
    </row>
    <row r="1341" spans="1:12" x14ac:dyDescent="0.2">
      <c r="A1341">
        <v>12061</v>
      </c>
      <c r="B1341" t="s">
        <v>2318</v>
      </c>
      <c r="C1341" t="s">
        <v>216</v>
      </c>
      <c r="D1341" t="s">
        <v>166</v>
      </c>
      <c r="E1341" s="6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2319</v>
      </c>
    </row>
    <row r="1342" spans="1:12" x14ac:dyDescent="0.2">
      <c r="A1342">
        <v>42063</v>
      </c>
      <c r="B1342" t="s">
        <v>142</v>
      </c>
      <c r="C1342" t="s">
        <v>202</v>
      </c>
      <c r="D1342" t="s">
        <v>166</v>
      </c>
      <c r="E1342" s="6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2320</v>
      </c>
    </row>
    <row r="1343" spans="1:12" x14ac:dyDescent="0.2">
      <c r="A1343">
        <v>26065</v>
      </c>
      <c r="B1343" t="s">
        <v>2321</v>
      </c>
      <c r="C1343" t="s">
        <v>232</v>
      </c>
      <c r="D1343" t="s">
        <v>166</v>
      </c>
      <c r="E1343" s="6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2322</v>
      </c>
    </row>
    <row r="1344" spans="1:12" x14ac:dyDescent="0.2">
      <c r="A1344">
        <v>6027</v>
      </c>
      <c r="B1344" t="s">
        <v>2323</v>
      </c>
      <c r="C1344" t="s">
        <v>221</v>
      </c>
      <c r="D1344" t="s">
        <v>166</v>
      </c>
      <c r="E1344" s="6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2324</v>
      </c>
    </row>
    <row r="1345" spans="1:12" x14ac:dyDescent="0.2">
      <c r="A1345">
        <v>26067</v>
      </c>
      <c r="B1345" t="s">
        <v>2325</v>
      </c>
      <c r="C1345" t="s">
        <v>232</v>
      </c>
      <c r="D1345" t="s">
        <v>166</v>
      </c>
      <c r="E1345" s="6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2326</v>
      </c>
    </row>
    <row r="1346" spans="1:12" x14ac:dyDescent="0.2">
      <c r="A1346">
        <v>26069</v>
      </c>
      <c r="B1346" t="s">
        <v>2327</v>
      </c>
      <c r="C1346" t="s">
        <v>232</v>
      </c>
      <c r="D1346" t="s">
        <v>166</v>
      </c>
      <c r="E1346" s="6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2328</v>
      </c>
    </row>
    <row r="1347" spans="1:12" x14ac:dyDescent="0.2">
      <c r="A1347">
        <v>19095</v>
      </c>
      <c r="B1347" t="s">
        <v>178</v>
      </c>
      <c r="C1347" t="s">
        <v>178</v>
      </c>
      <c r="D1347" t="s">
        <v>166</v>
      </c>
      <c r="E1347" s="6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2329</v>
      </c>
    </row>
    <row r="1348" spans="1:12" x14ac:dyDescent="0.2">
      <c r="A1348">
        <v>55049</v>
      </c>
      <c r="B1348" t="s">
        <v>178</v>
      </c>
      <c r="C1348" t="s">
        <v>206</v>
      </c>
      <c r="D1348" t="s">
        <v>166</v>
      </c>
      <c r="E1348" s="6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2330</v>
      </c>
    </row>
    <row r="1349" spans="1:12" x14ac:dyDescent="0.2">
      <c r="A1349">
        <v>37097</v>
      </c>
      <c r="B1349" t="s">
        <v>2331</v>
      </c>
      <c r="C1349" t="s">
        <v>219</v>
      </c>
      <c r="D1349" t="s">
        <v>166</v>
      </c>
      <c r="E1349" s="6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2332</v>
      </c>
    </row>
    <row r="1350" spans="1:12" x14ac:dyDescent="0.2">
      <c r="A1350">
        <v>48235</v>
      </c>
      <c r="B1350" t="s">
        <v>2333</v>
      </c>
      <c r="C1350" t="s">
        <v>290</v>
      </c>
      <c r="D1350" t="s">
        <v>166</v>
      </c>
      <c r="E1350" s="6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2334</v>
      </c>
    </row>
    <row r="1351" spans="1:12" x14ac:dyDescent="0.2">
      <c r="A1351">
        <v>26071</v>
      </c>
      <c r="B1351" t="s">
        <v>2335</v>
      </c>
      <c r="C1351" t="s">
        <v>232</v>
      </c>
      <c r="D1351" t="s">
        <v>166</v>
      </c>
      <c r="E1351" s="6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2336</v>
      </c>
    </row>
    <row r="1352" spans="1:12" x14ac:dyDescent="0.2">
      <c r="A1352">
        <v>29093</v>
      </c>
      <c r="B1352" t="s">
        <v>2335</v>
      </c>
      <c r="C1352" t="s">
        <v>182</v>
      </c>
      <c r="D1352" t="s">
        <v>166</v>
      </c>
      <c r="E1352" s="6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2337</v>
      </c>
    </row>
    <row r="1353" spans="1:12" x14ac:dyDescent="0.2">
      <c r="A1353">
        <v>49021</v>
      </c>
      <c r="B1353" t="s">
        <v>2335</v>
      </c>
      <c r="C1353" t="s">
        <v>479</v>
      </c>
      <c r="D1353" t="s">
        <v>166</v>
      </c>
      <c r="E1353" s="6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2338</v>
      </c>
    </row>
    <row r="1354" spans="1:12" x14ac:dyDescent="0.2">
      <c r="A1354">
        <v>55051</v>
      </c>
      <c r="B1354" t="s">
        <v>2335</v>
      </c>
      <c r="C1354" t="s">
        <v>206</v>
      </c>
      <c r="D1354" t="s">
        <v>166</v>
      </c>
      <c r="E1354" s="6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2339</v>
      </c>
    </row>
    <row r="1355" spans="1:12" x14ac:dyDescent="0.2">
      <c r="A1355">
        <v>17075</v>
      </c>
      <c r="B1355" t="s">
        <v>2340</v>
      </c>
      <c r="C1355" t="s">
        <v>190</v>
      </c>
      <c r="D1355" t="s">
        <v>166</v>
      </c>
      <c r="E1355" s="6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2341</v>
      </c>
    </row>
    <row r="1356" spans="1:12" x14ac:dyDescent="0.2">
      <c r="A1356">
        <v>13155</v>
      </c>
      <c r="B1356" t="s">
        <v>2342</v>
      </c>
      <c r="C1356" t="s">
        <v>317</v>
      </c>
      <c r="D1356" t="s">
        <v>166</v>
      </c>
      <c r="E1356" s="6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2343</v>
      </c>
    </row>
    <row r="1357" spans="1:12" x14ac:dyDescent="0.2">
      <c r="A1357">
        <v>26073</v>
      </c>
      <c r="B1357" t="s">
        <v>2344</v>
      </c>
      <c r="C1357" t="s">
        <v>232</v>
      </c>
      <c r="D1357" t="s">
        <v>166</v>
      </c>
      <c r="E1357" s="6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2345</v>
      </c>
    </row>
    <row r="1358" spans="1:12" x14ac:dyDescent="0.2">
      <c r="A1358">
        <v>27059</v>
      </c>
      <c r="B1358" t="s">
        <v>2346</v>
      </c>
      <c r="C1358" t="s">
        <v>213</v>
      </c>
      <c r="D1358" t="s">
        <v>166</v>
      </c>
      <c r="E1358" s="6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2347</v>
      </c>
    </row>
    <row r="1359" spans="1:12" x14ac:dyDescent="0.2">
      <c r="A1359">
        <v>53029</v>
      </c>
      <c r="B1359" t="s">
        <v>2348</v>
      </c>
      <c r="C1359" t="s">
        <v>204</v>
      </c>
      <c r="D1359" t="s">
        <v>166</v>
      </c>
      <c r="E1359" s="6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2349</v>
      </c>
    </row>
    <row r="1360" spans="1:12" x14ac:dyDescent="0.2">
      <c r="A1360">
        <v>51093</v>
      </c>
      <c r="B1360" t="s">
        <v>2350</v>
      </c>
      <c r="C1360" t="s">
        <v>172</v>
      </c>
      <c r="D1360" t="s">
        <v>166</v>
      </c>
      <c r="E1360" s="6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2351</v>
      </c>
    </row>
    <row r="1361" spans="1:12" x14ac:dyDescent="0.2">
      <c r="A1361">
        <v>28055</v>
      </c>
      <c r="B1361" t="s">
        <v>2352</v>
      </c>
      <c r="C1361" t="s">
        <v>194</v>
      </c>
      <c r="D1361" t="s">
        <v>166</v>
      </c>
      <c r="E1361" s="6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2353</v>
      </c>
    </row>
    <row r="1362" spans="1:12" x14ac:dyDescent="0.2">
      <c r="A1362">
        <v>27061</v>
      </c>
      <c r="B1362" t="s">
        <v>2354</v>
      </c>
      <c r="C1362" t="s">
        <v>213</v>
      </c>
      <c r="D1362" t="s">
        <v>166</v>
      </c>
      <c r="E1362" s="6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2355</v>
      </c>
    </row>
    <row r="1363" spans="1:12" x14ac:dyDescent="0.2">
      <c r="A1363">
        <v>28057</v>
      </c>
      <c r="B1363" t="s">
        <v>2356</v>
      </c>
      <c r="C1363" t="s">
        <v>194</v>
      </c>
      <c r="D1363" t="s">
        <v>166</v>
      </c>
      <c r="E1363" s="6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2357</v>
      </c>
    </row>
    <row r="1364" spans="1:12" x14ac:dyDescent="0.2">
      <c r="A1364">
        <v>5065</v>
      </c>
      <c r="B1364" t="s">
        <v>2358</v>
      </c>
      <c r="C1364" t="s">
        <v>331</v>
      </c>
      <c r="D1364" t="s">
        <v>166</v>
      </c>
      <c r="E1364" s="6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2359</v>
      </c>
    </row>
    <row r="1365" spans="1:12" x14ac:dyDescent="0.2">
      <c r="A1365">
        <v>48237</v>
      </c>
      <c r="B1365" t="s">
        <v>2360</v>
      </c>
      <c r="C1365" t="s">
        <v>290</v>
      </c>
      <c r="D1365" t="s">
        <v>166</v>
      </c>
      <c r="E1365" s="6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2361</v>
      </c>
    </row>
    <row r="1366" spans="1:12" x14ac:dyDescent="0.2">
      <c r="A1366">
        <v>1071</v>
      </c>
      <c r="B1366" t="s">
        <v>2362</v>
      </c>
      <c r="C1366" t="s">
        <v>385</v>
      </c>
      <c r="D1366" t="s">
        <v>166</v>
      </c>
      <c r="E1366" s="6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2363</v>
      </c>
    </row>
    <row r="1367" spans="1:12" x14ac:dyDescent="0.2">
      <c r="A1367">
        <v>5067</v>
      </c>
      <c r="B1367" t="s">
        <v>2362</v>
      </c>
      <c r="C1367" t="s">
        <v>331</v>
      </c>
      <c r="D1367" t="s">
        <v>166</v>
      </c>
      <c r="E1367" s="6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2364</v>
      </c>
    </row>
    <row r="1368" spans="1:12" x14ac:dyDescent="0.2">
      <c r="A1368">
        <v>8057</v>
      </c>
      <c r="B1368" t="s">
        <v>2362</v>
      </c>
      <c r="C1368" t="s">
        <v>187</v>
      </c>
      <c r="D1368" t="s">
        <v>166</v>
      </c>
      <c r="E1368" s="6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2365</v>
      </c>
    </row>
    <row r="1369" spans="1:12" x14ac:dyDescent="0.2">
      <c r="A1369">
        <v>12063</v>
      </c>
      <c r="B1369" t="s">
        <v>2362</v>
      </c>
      <c r="C1369" t="s">
        <v>216</v>
      </c>
      <c r="D1369" t="s">
        <v>166</v>
      </c>
      <c r="E1369" s="6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2366</v>
      </c>
    </row>
    <row r="1370" spans="1:12" x14ac:dyDescent="0.2">
      <c r="A1370">
        <v>13157</v>
      </c>
      <c r="B1370" t="s">
        <v>2362</v>
      </c>
      <c r="C1370" t="s">
        <v>317</v>
      </c>
      <c r="D1370" t="s">
        <v>166</v>
      </c>
      <c r="E1370" s="6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2367</v>
      </c>
    </row>
    <row r="1371" spans="1:12" x14ac:dyDescent="0.2">
      <c r="A1371">
        <v>17077</v>
      </c>
      <c r="B1371" t="s">
        <v>2362</v>
      </c>
      <c r="C1371" t="s">
        <v>190</v>
      </c>
      <c r="D1371" t="s">
        <v>166</v>
      </c>
      <c r="E1371" s="6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2368</v>
      </c>
    </row>
    <row r="1372" spans="1:12" x14ac:dyDescent="0.2">
      <c r="A1372">
        <v>18071</v>
      </c>
      <c r="B1372" t="s">
        <v>2362</v>
      </c>
      <c r="C1372" t="s">
        <v>142</v>
      </c>
      <c r="D1372" t="s">
        <v>166</v>
      </c>
      <c r="E1372" s="6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2369</v>
      </c>
    </row>
    <row r="1373" spans="1:12" x14ac:dyDescent="0.2">
      <c r="A1373">
        <v>19097</v>
      </c>
      <c r="B1373" t="s">
        <v>2362</v>
      </c>
      <c r="C1373" t="s">
        <v>178</v>
      </c>
      <c r="D1373" t="s">
        <v>166</v>
      </c>
      <c r="E1373" s="6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2370</v>
      </c>
    </row>
    <row r="1374" spans="1:12" x14ac:dyDescent="0.2">
      <c r="A1374">
        <v>20085</v>
      </c>
      <c r="B1374" t="s">
        <v>2362</v>
      </c>
      <c r="C1374" t="s">
        <v>264</v>
      </c>
      <c r="D1374" t="s">
        <v>166</v>
      </c>
      <c r="E1374" s="6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2371</v>
      </c>
    </row>
    <row r="1375" spans="1:12" x14ac:dyDescent="0.2">
      <c r="A1375">
        <v>21109</v>
      </c>
      <c r="B1375" t="s">
        <v>2362</v>
      </c>
      <c r="C1375" t="s">
        <v>180</v>
      </c>
      <c r="D1375" t="s">
        <v>166</v>
      </c>
      <c r="E1375" s="6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2372</v>
      </c>
    </row>
    <row r="1376" spans="1:12" x14ac:dyDescent="0.2">
      <c r="A1376">
        <v>22049</v>
      </c>
      <c r="B1376" t="s">
        <v>2362</v>
      </c>
      <c r="C1376" t="s">
        <v>169</v>
      </c>
      <c r="D1376" t="s">
        <v>166</v>
      </c>
      <c r="E1376" s="6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2373</v>
      </c>
    </row>
    <row r="1377" spans="1:12" x14ac:dyDescent="0.2">
      <c r="A1377">
        <v>26075</v>
      </c>
      <c r="B1377" t="s">
        <v>2362</v>
      </c>
      <c r="C1377" t="s">
        <v>232</v>
      </c>
      <c r="D1377" t="s">
        <v>166</v>
      </c>
      <c r="E1377" s="6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2374</v>
      </c>
    </row>
    <row r="1378" spans="1:12" x14ac:dyDescent="0.2">
      <c r="A1378">
        <v>27063</v>
      </c>
      <c r="B1378" t="s">
        <v>2362</v>
      </c>
      <c r="C1378" t="s">
        <v>213</v>
      </c>
      <c r="D1378" t="s">
        <v>166</v>
      </c>
      <c r="E1378" s="6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2375</v>
      </c>
    </row>
    <row r="1379" spans="1:12" x14ac:dyDescent="0.2">
      <c r="A1379">
        <v>28059</v>
      </c>
      <c r="B1379" t="s">
        <v>2362</v>
      </c>
      <c r="C1379" t="s">
        <v>194</v>
      </c>
      <c r="D1379" t="s">
        <v>166</v>
      </c>
      <c r="E1379" s="6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2376</v>
      </c>
    </row>
    <row r="1380" spans="1:12" x14ac:dyDescent="0.2">
      <c r="A1380">
        <v>29095</v>
      </c>
      <c r="B1380" t="s">
        <v>2362</v>
      </c>
      <c r="C1380" t="s">
        <v>182</v>
      </c>
      <c r="D1380" t="s">
        <v>166</v>
      </c>
      <c r="E1380" s="6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2377</v>
      </c>
    </row>
    <row r="1381" spans="1:12" x14ac:dyDescent="0.2">
      <c r="A1381">
        <v>37099</v>
      </c>
      <c r="B1381" t="s">
        <v>2362</v>
      </c>
      <c r="C1381" t="s">
        <v>219</v>
      </c>
      <c r="D1381" t="s">
        <v>166</v>
      </c>
      <c r="E1381" s="6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2378</v>
      </c>
    </row>
    <row r="1382" spans="1:12" x14ac:dyDescent="0.2">
      <c r="A1382">
        <v>39079</v>
      </c>
      <c r="B1382" t="s">
        <v>2362</v>
      </c>
      <c r="C1382" t="s">
        <v>200</v>
      </c>
      <c r="D1382" t="s">
        <v>166</v>
      </c>
      <c r="E1382" s="6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2379</v>
      </c>
    </row>
    <row r="1383" spans="1:12" x14ac:dyDescent="0.2">
      <c r="A1383">
        <v>40065</v>
      </c>
      <c r="B1383" t="s">
        <v>2362</v>
      </c>
      <c r="C1383" t="s">
        <v>184</v>
      </c>
      <c r="D1383" t="s">
        <v>166</v>
      </c>
      <c r="E1383" s="6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2380</v>
      </c>
    </row>
    <row r="1384" spans="1:12" x14ac:dyDescent="0.2">
      <c r="A1384">
        <v>41029</v>
      </c>
      <c r="B1384" t="s">
        <v>2362</v>
      </c>
      <c r="C1384" t="s">
        <v>400</v>
      </c>
      <c r="D1384" t="s">
        <v>166</v>
      </c>
      <c r="E1384" s="6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2381</v>
      </c>
    </row>
    <row r="1385" spans="1:12" x14ac:dyDescent="0.2">
      <c r="A1385">
        <v>46071</v>
      </c>
      <c r="B1385" t="s">
        <v>2362</v>
      </c>
      <c r="C1385" t="s">
        <v>381</v>
      </c>
      <c r="D1385" t="s">
        <v>166</v>
      </c>
      <c r="E1385" s="6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2382</v>
      </c>
    </row>
    <row r="1386" spans="1:12" x14ac:dyDescent="0.2">
      <c r="A1386">
        <v>47087</v>
      </c>
      <c r="B1386" t="s">
        <v>2362</v>
      </c>
      <c r="C1386" t="s">
        <v>288</v>
      </c>
      <c r="D1386" t="s">
        <v>166</v>
      </c>
      <c r="E1386" s="6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2383</v>
      </c>
    </row>
    <row r="1387" spans="1:12" x14ac:dyDescent="0.2">
      <c r="A1387">
        <v>48239</v>
      </c>
      <c r="B1387" t="s">
        <v>2362</v>
      </c>
      <c r="C1387" t="s">
        <v>290</v>
      </c>
      <c r="D1387" t="s">
        <v>166</v>
      </c>
      <c r="E1387" s="6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2384</v>
      </c>
    </row>
    <row r="1388" spans="1:12" x14ac:dyDescent="0.2">
      <c r="A1388">
        <v>54035</v>
      </c>
      <c r="B1388" t="s">
        <v>2362</v>
      </c>
      <c r="C1388" t="s">
        <v>427</v>
      </c>
      <c r="D1388" t="s">
        <v>166</v>
      </c>
      <c r="E1388" s="6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2385</v>
      </c>
    </row>
    <row r="1389" spans="1:12" x14ac:dyDescent="0.2">
      <c r="A1389">
        <v>55053</v>
      </c>
      <c r="B1389" t="s">
        <v>2362</v>
      </c>
      <c r="C1389" t="s">
        <v>206</v>
      </c>
      <c r="D1389" t="s">
        <v>166</v>
      </c>
      <c r="E1389" s="6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2386</v>
      </c>
    </row>
    <row r="1390" spans="1:12" x14ac:dyDescent="0.2">
      <c r="A1390">
        <v>51095</v>
      </c>
      <c r="B1390" t="s">
        <v>2387</v>
      </c>
      <c r="C1390" t="s">
        <v>172</v>
      </c>
      <c r="D1390" t="s">
        <v>166</v>
      </c>
      <c r="E1390" s="6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2388</v>
      </c>
    </row>
    <row r="1391" spans="1:12" x14ac:dyDescent="0.2">
      <c r="A1391">
        <v>13159</v>
      </c>
      <c r="B1391" t="s">
        <v>2389</v>
      </c>
      <c r="C1391" t="s">
        <v>317</v>
      </c>
      <c r="D1391" t="s">
        <v>166</v>
      </c>
      <c r="E1391" s="6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2390</v>
      </c>
    </row>
    <row r="1392" spans="1:12" x14ac:dyDescent="0.2">
      <c r="A1392">
        <v>17079</v>
      </c>
      <c r="B1392" t="s">
        <v>2389</v>
      </c>
      <c r="C1392" t="s">
        <v>190</v>
      </c>
      <c r="D1392" t="s">
        <v>166</v>
      </c>
      <c r="E1392" s="6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2391</v>
      </c>
    </row>
    <row r="1393" spans="1:12" x14ac:dyDescent="0.2">
      <c r="A1393">
        <v>18073</v>
      </c>
      <c r="B1393" t="s">
        <v>2389</v>
      </c>
      <c r="C1393" t="s">
        <v>142</v>
      </c>
      <c r="D1393" t="s">
        <v>166</v>
      </c>
      <c r="E1393" s="6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2392</v>
      </c>
    </row>
    <row r="1394" spans="1:12" x14ac:dyDescent="0.2">
      <c r="A1394">
        <v>19099</v>
      </c>
      <c r="B1394" t="s">
        <v>2389</v>
      </c>
      <c r="C1394" t="s">
        <v>178</v>
      </c>
      <c r="D1394" t="s">
        <v>166</v>
      </c>
      <c r="E1394" s="6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2393</v>
      </c>
    </row>
    <row r="1395" spans="1:12" x14ac:dyDescent="0.2">
      <c r="A1395">
        <v>28061</v>
      </c>
      <c r="B1395" t="s">
        <v>2389</v>
      </c>
      <c r="C1395" t="s">
        <v>194</v>
      </c>
      <c r="D1395" t="s">
        <v>166</v>
      </c>
      <c r="E1395" s="6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2394</v>
      </c>
    </row>
    <row r="1396" spans="1:12" x14ac:dyDescent="0.2">
      <c r="A1396">
        <v>29097</v>
      </c>
      <c r="B1396" t="s">
        <v>2389</v>
      </c>
      <c r="C1396" t="s">
        <v>182</v>
      </c>
      <c r="D1396" t="s">
        <v>166</v>
      </c>
      <c r="E1396" s="6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2395</v>
      </c>
    </row>
    <row r="1397" spans="1:12" x14ac:dyDescent="0.2">
      <c r="A1397">
        <v>45053</v>
      </c>
      <c r="B1397" t="s">
        <v>2389</v>
      </c>
      <c r="C1397" t="s">
        <v>165</v>
      </c>
      <c r="D1397" t="s">
        <v>166</v>
      </c>
      <c r="E1397" s="6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2396</v>
      </c>
    </row>
    <row r="1398" spans="1:12" x14ac:dyDescent="0.2">
      <c r="A1398">
        <v>48241</v>
      </c>
      <c r="B1398" t="s">
        <v>2389</v>
      </c>
      <c r="C1398" t="s">
        <v>290</v>
      </c>
      <c r="D1398" t="s">
        <v>166</v>
      </c>
      <c r="E1398" s="6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2397</v>
      </c>
    </row>
    <row r="1399" spans="1:12" x14ac:dyDescent="0.2">
      <c r="A1399">
        <v>18075</v>
      </c>
      <c r="B1399" t="s">
        <v>2398</v>
      </c>
      <c r="C1399" t="s">
        <v>142</v>
      </c>
      <c r="D1399" t="s">
        <v>166</v>
      </c>
      <c r="E1399" s="6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2399</v>
      </c>
    </row>
    <row r="1400" spans="1:12" x14ac:dyDescent="0.2">
      <c r="A1400">
        <v>13161</v>
      </c>
      <c r="B1400" t="s">
        <v>2400</v>
      </c>
      <c r="C1400" t="s">
        <v>317</v>
      </c>
      <c r="D1400" t="s">
        <v>166</v>
      </c>
      <c r="E1400" s="6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2401</v>
      </c>
    </row>
    <row r="1401" spans="1:12" x14ac:dyDescent="0.2">
      <c r="A1401">
        <v>48243</v>
      </c>
      <c r="B1401" t="s">
        <v>2400</v>
      </c>
      <c r="C1401" t="s">
        <v>290</v>
      </c>
      <c r="D1401" t="s">
        <v>166</v>
      </c>
      <c r="E1401" s="6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2402</v>
      </c>
    </row>
    <row r="1402" spans="1:12" x14ac:dyDescent="0.2">
      <c r="A1402">
        <v>1073</v>
      </c>
      <c r="B1402" t="s">
        <v>12</v>
      </c>
      <c r="C1402" t="s">
        <v>385</v>
      </c>
      <c r="D1402" t="s">
        <v>166</v>
      </c>
      <c r="E1402" s="6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2403</v>
      </c>
    </row>
    <row r="1403" spans="1:12" x14ac:dyDescent="0.2">
      <c r="A1403">
        <v>5069</v>
      </c>
      <c r="B1403" t="s">
        <v>12</v>
      </c>
      <c r="C1403" t="s">
        <v>331</v>
      </c>
      <c r="D1403" t="s">
        <v>166</v>
      </c>
      <c r="E1403" s="6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2404</v>
      </c>
    </row>
    <row r="1404" spans="1:12" x14ac:dyDescent="0.2">
      <c r="A1404">
        <v>8059</v>
      </c>
      <c r="B1404" t="s">
        <v>12</v>
      </c>
      <c r="C1404" t="s">
        <v>187</v>
      </c>
      <c r="D1404" t="s">
        <v>166</v>
      </c>
      <c r="E1404" s="6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2405</v>
      </c>
    </row>
    <row r="1405" spans="1:12" x14ac:dyDescent="0.2">
      <c r="A1405">
        <v>12065</v>
      </c>
      <c r="B1405" t="s">
        <v>12</v>
      </c>
      <c r="C1405" t="s">
        <v>216</v>
      </c>
      <c r="D1405" t="s">
        <v>166</v>
      </c>
      <c r="E1405" s="6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2406</v>
      </c>
    </row>
    <row r="1406" spans="1:12" x14ac:dyDescent="0.2">
      <c r="A1406">
        <v>13163</v>
      </c>
      <c r="B1406" t="s">
        <v>12</v>
      </c>
      <c r="C1406" t="s">
        <v>317</v>
      </c>
      <c r="D1406" t="s">
        <v>166</v>
      </c>
      <c r="E1406" s="6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2407</v>
      </c>
    </row>
    <row r="1407" spans="1:12" x14ac:dyDescent="0.2">
      <c r="A1407">
        <v>16051</v>
      </c>
      <c r="B1407" t="s">
        <v>12</v>
      </c>
      <c r="C1407" t="s">
        <v>175</v>
      </c>
      <c r="D1407" t="s">
        <v>166</v>
      </c>
      <c r="E1407" s="6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2408</v>
      </c>
    </row>
    <row r="1408" spans="1:12" x14ac:dyDescent="0.2">
      <c r="A1408">
        <v>17081</v>
      </c>
      <c r="B1408" t="s">
        <v>12</v>
      </c>
      <c r="C1408" t="s">
        <v>190</v>
      </c>
      <c r="D1408" t="s">
        <v>166</v>
      </c>
      <c r="E1408" s="6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2409</v>
      </c>
    </row>
    <row r="1409" spans="1:12" x14ac:dyDescent="0.2">
      <c r="A1409">
        <v>18077</v>
      </c>
      <c r="B1409" t="s">
        <v>12</v>
      </c>
      <c r="C1409" t="s">
        <v>142</v>
      </c>
      <c r="D1409" t="s">
        <v>166</v>
      </c>
      <c r="E1409" s="6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2410</v>
      </c>
    </row>
    <row r="1410" spans="1:12" x14ac:dyDescent="0.2">
      <c r="A1410">
        <v>19101</v>
      </c>
      <c r="B1410" t="s">
        <v>12</v>
      </c>
      <c r="C1410" t="s">
        <v>178</v>
      </c>
      <c r="D1410" t="s">
        <v>166</v>
      </c>
      <c r="E1410" s="6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2411</v>
      </c>
    </row>
    <row r="1411" spans="1:12" x14ac:dyDescent="0.2">
      <c r="A1411">
        <v>20087</v>
      </c>
      <c r="B1411" t="s">
        <v>12</v>
      </c>
      <c r="C1411" t="s">
        <v>264</v>
      </c>
      <c r="D1411" t="s">
        <v>166</v>
      </c>
      <c r="E1411" s="6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2412</v>
      </c>
    </row>
    <row r="1412" spans="1:12" x14ac:dyDescent="0.2">
      <c r="A1412">
        <v>21111</v>
      </c>
      <c r="B1412" t="s">
        <v>12</v>
      </c>
      <c r="C1412" t="s">
        <v>180</v>
      </c>
      <c r="D1412" t="s">
        <v>166</v>
      </c>
      <c r="E1412" s="6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2413</v>
      </c>
    </row>
    <row r="1413" spans="1:12" x14ac:dyDescent="0.2">
      <c r="A1413">
        <v>22051</v>
      </c>
      <c r="B1413" t="s">
        <v>12</v>
      </c>
      <c r="C1413" t="s">
        <v>169</v>
      </c>
      <c r="D1413" t="s">
        <v>166</v>
      </c>
      <c r="E1413" s="6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2414</v>
      </c>
    </row>
    <row r="1414" spans="1:12" x14ac:dyDescent="0.2">
      <c r="A1414">
        <v>28063</v>
      </c>
      <c r="B1414" t="s">
        <v>12</v>
      </c>
      <c r="C1414" t="s">
        <v>194</v>
      </c>
      <c r="D1414" t="s">
        <v>166</v>
      </c>
      <c r="E1414" s="6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2415</v>
      </c>
    </row>
    <row r="1415" spans="1:12" x14ac:dyDescent="0.2">
      <c r="A1415">
        <v>29099</v>
      </c>
      <c r="B1415" t="s">
        <v>12</v>
      </c>
      <c r="C1415" t="s">
        <v>182</v>
      </c>
      <c r="D1415" t="s">
        <v>166</v>
      </c>
      <c r="E1415" s="6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2416</v>
      </c>
    </row>
    <row r="1416" spans="1:12" x14ac:dyDescent="0.2">
      <c r="A1416">
        <v>30043</v>
      </c>
      <c r="B1416" t="s">
        <v>12</v>
      </c>
      <c r="C1416" t="s">
        <v>482</v>
      </c>
      <c r="D1416" t="s">
        <v>166</v>
      </c>
      <c r="E1416" s="6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2417</v>
      </c>
    </row>
    <row r="1417" spans="1:12" x14ac:dyDescent="0.2">
      <c r="A1417">
        <v>31095</v>
      </c>
      <c r="B1417" t="s">
        <v>12</v>
      </c>
      <c r="C1417" t="s">
        <v>196</v>
      </c>
      <c r="D1417" t="s">
        <v>166</v>
      </c>
      <c r="E1417" s="6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2418</v>
      </c>
    </row>
    <row r="1418" spans="1:12" x14ac:dyDescent="0.2">
      <c r="A1418">
        <v>36045</v>
      </c>
      <c r="B1418" t="s">
        <v>12</v>
      </c>
      <c r="C1418" t="s">
        <v>226</v>
      </c>
      <c r="D1418" t="s">
        <v>166</v>
      </c>
      <c r="E1418" s="6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2419</v>
      </c>
    </row>
    <row r="1419" spans="1:12" x14ac:dyDescent="0.2">
      <c r="A1419">
        <v>39081</v>
      </c>
      <c r="B1419" t="s">
        <v>12</v>
      </c>
      <c r="C1419" t="s">
        <v>200</v>
      </c>
      <c r="D1419" t="s">
        <v>166</v>
      </c>
      <c r="E1419" s="6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2420</v>
      </c>
    </row>
    <row r="1420" spans="1:12" x14ac:dyDescent="0.2">
      <c r="A1420">
        <v>40067</v>
      </c>
      <c r="B1420" t="s">
        <v>12</v>
      </c>
      <c r="C1420" t="s">
        <v>184</v>
      </c>
      <c r="D1420" t="s">
        <v>166</v>
      </c>
      <c r="E1420" s="6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2421</v>
      </c>
    </row>
    <row r="1421" spans="1:12" x14ac:dyDescent="0.2">
      <c r="A1421">
        <v>41031</v>
      </c>
      <c r="B1421" t="s">
        <v>12</v>
      </c>
      <c r="C1421" t="s">
        <v>400</v>
      </c>
      <c r="D1421" t="s">
        <v>166</v>
      </c>
      <c r="E1421" s="6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2422</v>
      </c>
    </row>
    <row r="1422" spans="1:12" x14ac:dyDescent="0.2">
      <c r="A1422">
        <v>42065</v>
      </c>
      <c r="B1422" t="s">
        <v>12</v>
      </c>
      <c r="C1422" t="s">
        <v>202</v>
      </c>
      <c r="D1422" t="s">
        <v>166</v>
      </c>
      <c r="E1422" s="6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2423</v>
      </c>
    </row>
    <row r="1423" spans="1:12" x14ac:dyDescent="0.2">
      <c r="A1423">
        <v>47089</v>
      </c>
      <c r="B1423" t="s">
        <v>12</v>
      </c>
      <c r="C1423" t="s">
        <v>288</v>
      </c>
      <c r="D1423" t="s">
        <v>166</v>
      </c>
      <c r="E1423" s="6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2424</v>
      </c>
    </row>
    <row r="1424" spans="1:12" x14ac:dyDescent="0.2">
      <c r="A1424">
        <v>48245</v>
      </c>
      <c r="B1424" t="s">
        <v>12</v>
      </c>
      <c r="C1424" t="s">
        <v>290</v>
      </c>
      <c r="D1424" t="s">
        <v>166</v>
      </c>
      <c r="E1424" s="6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2425</v>
      </c>
    </row>
    <row r="1425" spans="1:12" x14ac:dyDescent="0.2">
      <c r="A1425">
        <v>53031</v>
      </c>
      <c r="B1425" t="s">
        <v>12</v>
      </c>
      <c r="C1425" t="s">
        <v>204</v>
      </c>
      <c r="D1425" t="s">
        <v>166</v>
      </c>
      <c r="E1425" s="6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2426</v>
      </c>
    </row>
    <row r="1426" spans="1:12" x14ac:dyDescent="0.2">
      <c r="A1426">
        <v>54037</v>
      </c>
      <c r="B1426" t="s">
        <v>12</v>
      </c>
      <c r="C1426" t="s">
        <v>427</v>
      </c>
      <c r="D1426" t="s">
        <v>166</v>
      </c>
      <c r="E1426" s="6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2427</v>
      </c>
    </row>
    <row r="1427" spans="1:12" x14ac:dyDescent="0.2">
      <c r="A1427">
        <v>55055</v>
      </c>
      <c r="B1427" t="s">
        <v>12</v>
      </c>
      <c r="C1427" t="s">
        <v>206</v>
      </c>
      <c r="D1427" t="s">
        <v>166</v>
      </c>
      <c r="E1427" s="6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2428</v>
      </c>
    </row>
    <row r="1428" spans="1:12" x14ac:dyDescent="0.2">
      <c r="A1428">
        <v>22053</v>
      </c>
      <c r="B1428" t="s">
        <v>2429</v>
      </c>
      <c r="C1428" t="s">
        <v>169</v>
      </c>
      <c r="D1428" t="s">
        <v>166</v>
      </c>
      <c r="E1428" s="6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2430</v>
      </c>
    </row>
    <row r="1429" spans="1:12" x14ac:dyDescent="0.2">
      <c r="A1429">
        <v>28065</v>
      </c>
      <c r="B1429" t="s">
        <v>2429</v>
      </c>
      <c r="C1429" t="s">
        <v>194</v>
      </c>
      <c r="D1429" t="s">
        <v>166</v>
      </c>
      <c r="E1429" s="6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2431</v>
      </c>
    </row>
    <row r="1430" spans="1:12" x14ac:dyDescent="0.2">
      <c r="A1430">
        <v>13165</v>
      </c>
      <c r="B1430" t="s">
        <v>2432</v>
      </c>
      <c r="C1430" t="s">
        <v>317</v>
      </c>
      <c r="D1430" t="s">
        <v>166</v>
      </c>
      <c r="E1430" s="6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2433</v>
      </c>
    </row>
    <row r="1431" spans="1:12" x14ac:dyDescent="0.2">
      <c r="A1431">
        <v>18079</v>
      </c>
      <c r="B1431" t="s">
        <v>2434</v>
      </c>
      <c r="C1431" t="s">
        <v>142</v>
      </c>
      <c r="D1431" t="s">
        <v>166</v>
      </c>
      <c r="E1431" s="6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2435</v>
      </c>
    </row>
    <row r="1432" spans="1:12" x14ac:dyDescent="0.2">
      <c r="A1432">
        <v>46073</v>
      </c>
      <c r="B1432" t="s">
        <v>2436</v>
      </c>
      <c r="C1432" t="s">
        <v>381</v>
      </c>
      <c r="D1432" t="s">
        <v>166</v>
      </c>
      <c r="E1432" s="6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2437</v>
      </c>
    </row>
    <row r="1433" spans="1:12" x14ac:dyDescent="0.2">
      <c r="A1433">
        <v>16053</v>
      </c>
      <c r="B1433" t="s">
        <v>2438</v>
      </c>
      <c r="C1433" t="s">
        <v>175</v>
      </c>
      <c r="D1433" t="s">
        <v>166</v>
      </c>
      <c r="E1433" s="6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2439</v>
      </c>
    </row>
    <row r="1434" spans="1:12" x14ac:dyDescent="0.2">
      <c r="A1434">
        <v>17083</v>
      </c>
      <c r="B1434" t="s">
        <v>2440</v>
      </c>
      <c r="C1434" t="s">
        <v>190</v>
      </c>
      <c r="D1434" t="s">
        <v>166</v>
      </c>
      <c r="E1434" s="6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2441</v>
      </c>
    </row>
    <row r="1435" spans="1:12" x14ac:dyDescent="0.2">
      <c r="A1435">
        <v>21113</v>
      </c>
      <c r="B1435" t="s">
        <v>2442</v>
      </c>
      <c r="C1435" t="s">
        <v>180</v>
      </c>
      <c r="D1435" t="s">
        <v>166</v>
      </c>
      <c r="E1435" s="6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2443</v>
      </c>
    </row>
    <row r="1436" spans="1:12" x14ac:dyDescent="0.2">
      <c r="A1436">
        <v>20089</v>
      </c>
      <c r="B1436" t="s">
        <v>2444</v>
      </c>
      <c r="C1436" t="s">
        <v>264</v>
      </c>
      <c r="D1436" t="s">
        <v>166</v>
      </c>
      <c r="E1436" s="6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2445</v>
      </c>
    </row>
    <row r="1437" spans="1:12" x14ac:dyDescent="0.2">
      <c r="A1437">
        <v>48247</v>
      </c>
      <c r="B1437" t="s">
        <v>2446</v>
      </c>
      <c r="C1437" t="s">
        <v>290</v>
      </c>
      <c r="D1437" t="s">
        <v>166</v>
      </c>
      <c r="E1437" s="6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2447</v>
      </c>
    </row>
    <row r="1438" spans="1:12" x14ac:dyDescent="0.2">
      <c r="A1438">
        <v>48249</v>
      </c>
      <c r="B1438" t="s">
        <v>25</v>
      </c>
      <c r="C1438" t="s">
        <v>290</v>
      </c>
      <c r="D1438" t="s">
        <v>166</v>
      </c>
      <c r="E1438" s="6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2448</v>
      </c>
    </row>
    <row r="1439" spans="1:12" x14ac:dyDescent="0.2">
      <c r="A1439">
        <v>17085</v>
      </c>
      <c r="B1439" t="s">
        <v>2449</v>
      </c>
      <c r="C1439" t="s">
        <v>190</v>
      </c>
      <c r="D1439" t="s">
        <v>166</v>
      </c>
      <c r="E1439" s="6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2450</v>
      </c>
    </row>
    <row r="1440" spans="1:12" x14ac:dyDescent="0.2">
      <c r="A1440">
        <v>5071</v>
      </c>
      <c r="B1440" t="s">
        <v>2451</v>
      </c>
      <c r="C1440" t="s">
        <v>331</v>
      </c>
      <c r="D1440" t="s">
        <v>166</v>
      </c>
      <c r="E1440" s="6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2452</v>
      </c>
    </row>
    <row r="1441" spans="1:12" x14ac:dyDescent="0.2">
      <c r="A1441">
        <v>13167</v>
      </c>
      <c r="B1441" t="s">
        <v>2451</v>
      </c>
      <c r="C1441" t="s">
        <v>317</v>
      </c>
      <c r="D1441" t="s">
        <v>166</v>
      </c>
      <c r="E1441" s="6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2453</v>
      </c>
    </row>
    <row r="1442" spans="1:12" x14ac:dyDescent="0.2">
      <c r="A1442">
        <v>17087</v>
      </c>
      <c r="B1442" t="s">
        <v>2451</v>
      </c>
      <c r="C1442" t="s">
        <v>190</v>
      </c>
      <c r="D1442" t="s">
        <v>166</v>
      </c>
      <c r="E1442" s="6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2454</v>
      </c>
    </row>
    <row r="1443" spans="1:12" x14ac:dyDescent="0.2">
      <c r="A1443">
        <v>18081</v>
      </c>
      <c r="B1443" t="s">
        <v>2451</v>
      </c>
      <c r="C1443" t="s">
        <v>142</v>
      </c>
      <c r="D1443" t="s">
        <v>166</v>
      </c>
      <c r="E1443" s="6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2455</v>
      </c>
    </row>
    <row r="1444" spans="1:12" x14ac:dyDescent="0.2">
      <c r="A1444">
        <v>19103</v>
      </c>
      <c r="B1444" t="s">
        <v>2451</v>
      </c>
      <c r="C1444" t="s">
        <v>178</v>
      </c>
      <c r="D1444" t="s">
        <v>166</v>
      </c>
      <c r="E1444" s="6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2456</v>
      </c>
    </row>
    <row r="1445" spans="1:12" x14ac:dyDescent="0.2">
      <c r="A1445">
        <v>20091</v>
      </c>
      <c r="B1445" t="s">
        <v>2451</v>
      </c>
      <c r="C1445" t="s">
        <v>264</v>
      </c>
      <c r="D1445" t="s">
        <v>166</v>
      </c>
      <c r="E1445" s="6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2457</v>
      </c>
    </row>
    <row r="1446" spans="1:12" x14ac:dyDescent="0.2">
      <c r="A1446">
        <v>21115</v>
      </c>
      <c r="B1446" t="s">
        <v>2451</v>
      </c>
      <c r="C1446" t="s">
        <v>180</v>
      </c>
      <c r="D1446" t="s">
        <v>166</v>
      </c>
      <c r="E1446" s="6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2458</v>
      </c>
    </row>
    <row r="1447" spans="1:12" x14ac:dyDescent="0.2">
      <c r="A1447">
        <v>29101</v>
      </c>
      <c r="B1447" t="s">
        <v>2451</v>
      </c>
      <c r="C1447" t="s">
        <v>182</v>
      </c>
      <c r="D1447" t="s">
        <v>166</v>
      </c>
      <c r="E1447" s="6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2459</v>
      </c>
    </row>
    <row r="1448" spans="1:12" x14ac:dyDescent="0.2">
      <c r="A1448">
        <v>31097</v>
      </c>
      <c r="B1448" t="s">
        <v>2451</v>
      </c>
      <c r="C1448" t="s">
        <v>196</v>
      </c>
      <c r="D1448" t="s">
        <v>166</v>
      </c>
      <c r="E1448" s="6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2460</v>
      </c>
    </row>
    <row r="1449" spans="1:12" x14ac:dyDescent="0.2">
      <c r="A1449">
        <v>47091</v>
      </c>
      <c r="B1449" t="s">
        <v>2451</v>
      </c>
      <c r="C1449" t="s">
        <v>288</v>
      </c>
      <c r="D1449" t="s">
        <v>166</v>
      </c>
      <c r="E1449" s="6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2461</v>
      </c>
    </row>
    <row r="1450" spans="1:12" x14ac:dyDescent="0.2">
      <c r="A1450">
        <v>48251</v>
      </c>
      <c r="B1450" t="s">
        <v>2451</v>
      </c>
      <c r="C1450" t="s">
        <v>290</v>
      </c>
      <c r="D1450" t="s">
        <v>166</v>
      </c>
      <c r="E1450" s="6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2462</v>
      </c>
    </row>
    <row r="1451" spans="1:12" x14ac:dyDescent="0.2">
      <c r="A1451">
        <v>56019</v>
      </c>
      <c r="B1451" t="s">
        <v>2451</v>
      </c>
      <c r="C1451" t="s">
        <v>228</v>
      </c>
      <c r="D1451" t="s">
        <v>166</v>
      </c>
      <c r="E1451" s="6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2463</v>
      </c>
    </row>
    <row r="1452" spans="1:12" x14ac:dyDescent="0.2">
      <c r="A1452">
        <v>37101</v>
      </c>
      <c r="B1452" t="s">
        <v>2464</v>
      </c>
      <c r="C1452" t="s">
        <v>219</v>
      </c>
      <c r="D1452" t="s">
        <v>166</v>
      </c>
      <c r="E1452" s="6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2465</v>
      </c>
    </row>
    <row r="1453" spans="1:12" x14ac:dyDescent="0.2">
      <c r="A1453">
        <v>40069</v>
      </c>
      <c r="B1453" t="s">
        <v>2464</v>
      </c>
      <c r="C1453" t="s">
        <v>184</v>
      </c>
      <c r="D1453" t="s">
        <v>166</v>
      </c>
      <c r="E1453" s="6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2466</v>
      </c>
    </row>
    <row r="1454" spans="1:12" x14ac:dyDescent="0.2">
      <c r="A1454">
        <v>13169</v>
      </c>
      <c r="B1454" t="s">
        <v>2467</v>
      </c>
      <c r="C1454" t="s">
        <v>317</v>
      </c>
      <c r="D1454" t="s">
        <v>166</v>
      </c>
      <c r="E1454" s="6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2468</v>
      </c>
    </row>
    <row r="1455" spans="1:12" x14ac:dyDescent="0.2">
      <c r="A1455">
        <v>19105</v>
      </c>
      <c r="B1455" t="s">
        <v>2467</v>
      </c>
      <c r="C1455" t="s">
        <v>178</v>
      </c>
      <c r="D1455" t="s">
        <v>166</v>
      </c>
      <c r="E1455" s="6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2469</v>
      </c>
    </row>
    <row r="1456" spans="1:12" x14ac:dyDescent="0.2">
      <c r="A1456">
        <v>28067</v>
      </c>
      <c r="B1456" t="s">
        <v>2467</v>
      </c>
      <c r="C1456" t="s">
        <v>194</v>
      </c>
      <c r="D1456" t="s">
        <v>166</v>
      </c>
      <c r="E1456" s="6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2470</v>
      </c>
    </row>
    <row r="1457" spans="1:12" x14ac:dyDescent="0.2">
      <c r="A1457">
        <v>37103</v>
      </c>
      <c r="B1457" t="s">
        <v>2467</v>
      </c>
      <c r="C1457" t="s">
        <v>219</v>
      </c>
      <c r="D1457" t="s">
        <v>166</v>
      </c>
      <c r="E1457" s="6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2471</v>
      </c>
    </row>
    <row r="1458" spans="1:12" x14ac:dyDescent="0.2">
      <c r="A1458">
        <v>46075</v>
      </c>
      <c r="B1458" t="s">
        <v>2467</v>
      </c>
      <c r="C1458" t="s">
        <v>381</v>
      </c>
      <c r="D1458" t="s">
        <v>166</v>
      </c>
      <c r="E1458" s="6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2472</v>
      </c>
    </row>
    <row r="1459" spans="1:12" x14ac:dyDescent="0.2">
      <c r="A1459">
        <v>48253</v>
      </c>
      <c r="B1459" t="s">
        <v>2467</v>
      </c>
      <c r="C1459" t="s">
        <v>290</v>
      </c>
      <c r="D1459" t="s">
        <v>166</v>
      </c>
      <c r="E1459" s="6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2473</v>
      </c>
    </row>
    <row r="1460" spans="1:12" x14ac:dyDescent="0.2">
      <c r="A1460">
        <v>41033</v>
      </c>
      <c r="B1460" t="s">
        <v>2474</v>
      </c>
      <c r="C1460" t="s">
        <v>400</v>
      </c>
      <c r="D1460" t="s">
        <v>166</v>
      </c>
      <c r="E1460" s="6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2475</v>
      </c>
    </row>
    <row r="1461" spans="1:12" x14ac:dyDescent="0.2">
      <c r="A1461">
        <v>49023</v>
      </c>
      <c r="B1461" t="s">
        <v>2476</v>
      </c>
      <c r="C1461" t="s">
        <v>479</v>
      </c>
      <c r="D1461" t="s">
        <v>166</v>
      </c>
      <c r="E1461" s="6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2477</v>
      </c>
    </row>
    <row r="1462" spans="1:12" x14ac:dyDescent="0.2">
      <c r="A1462">
        <v>30045</v>
      </c>
      <c r="B1462" t="s">
        <v>2478</v>
      </c>
      <c r="C1462" t="s">
        <v>482</v>
      </c>
      <c r="D1462" t="s">
        <v>166</v>
      </c>
      <c r="E1462" s="6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2479</v>
      </c>
    </row>
    <row r="1463" spans="1:12" x14ac:dyDescent="0.2">
      <c r="A1463">
        <v>2110</v>
      </c>
      <c r="B1463" t="s">
        <v>2480</v>
      </c>
      <c r="C1463" t="s">
        <v>237</v>
      </c>
      <c r="D1463" t="s">
        <v>166</v>
      </c>
      <c r="E1463" s="6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2481</v>
      </c>
    </row>
    <row r="1464" spans="1:12" x14ac:dyDescent="0.2">
      <c r="A1464">
        <v>55057</v>
      </c>
      <c r="B1464" t="s">
        <v>2480</v>
      </c>
      <c r="C1464" t="s">
        <v>206</v>
      </c>
      <c r="D1464" t="s">
        <v>166</v>
      </c>
      <c r="E1464" s="6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2482</v>
      </c>
    </row>
    <row r="1465" spans="1:12" x14ac:dyDescent="0.2">
      <c r="A1465">
        <v>42067</v>
      </c>
      <c r="B1465" t="s">
        <v>2483</v>
      </c>
      <c r="C1465" t="s">
        <v>202</v>
      </c>
      <c r="D1465" t="s">
        <v>166</v>
      </c>
      <c r="E1465" s="6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2484</v>
      </c>
    </row>
    <row r="1466" spans="1:12" x14ac:dyDescent="0.2">
      <c r="A1466">
        <v>26077</v>
      </c>
      <c r="B1466" t="s">
        <v>2485</v>
      </c>
      <c r="C1466" t="s">
        <v>232</v>
      </c>
      <c r="D1466" t="s">
        <v>166</v>
      </c>
      <c r="E1466" s="6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2486</v>
      </c>
    </row>
    <row r="1467" spans="1:12" x14ac:dyDescent="0.2">
      <c r="A1467">
        <v>15005</v>
      </c>
      <c r="B1467" t="s">
        <v>2487</v>
      </c>
      <c r="C1467" t="s">
        <v>2146</v>
      </c>
      <c r="D1467" t="s">
        <v>166</v>
      </c>
      <c r="E1467" s="6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2488</v>
      </c>
    </row>
    <row r="1468" spans="1:12" x14ac:dyDescent="0.2">
      <c r="A1468">
        <v>26079</v>
      </c>
      <c r="B1468" t="s">
        <v>2489</v>
      </c>
      <c r="C1468" t="s">
        <v>232</v>
      </c>
      <c r="D1468" t="s">
        <v>166</v>
      </c>
      <c r="E1468" s="6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2490</v>
      </c>
    </row>
    <row r="1469" spans="1:12" x14ac:dyDescent="0.2">
      <c r="A1469">
        <v>27065</v>
      </c>
      <c r="B1469" t="s">
        <v>2491</v>
      </c>
      <c r="C1469" t="s">
        <v>213</v>
      </c>
      <c r="D1469" t="s">
        <v>166</v>
      </c>
      <c r="E1469" s="6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2492</v>
      </c>
    </row>
    <row r="1470" spans="1:12" x14ac:dyDescent="0.2">
      <c r="A1470">
        <v>54039</v>
      </c>
      <c r="B1470" t="s">
        <v>2493</v>
      </c>
      <c r="C1470" t="s">
        <v>427</v>
      </c>
      <c r="D1470" t="s">
        <v>166</v>
      </c>
      <c r="E1470" s="6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2494</v>
      </c>
    </row>
    <row r="1471" spans="1:12" x14ac:dyDescent="0.2">
      <c r="A1471">
        <v>27067</v>
      </c>
      <c r="B1471" t="s">
        <v>2495</v>
      </c>
      <c r="C1471" t="s">
        <v>213</v>
      </c>
      <c r="D1471" t="s">
        <v>166</v>
      </c>
      <c r="E1471" s="6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2496</v>
      </c>
    </row>
    <row r="1472" spans="1:12" x14ac:dyDescent="0.2">
      <c r="A1472">
        <v>17089</v>
      </c>
      <c r="B1472" t="s">
        <v>2497</v>
      </c>
      <c r="C1472" t="s">
        <v>190</v>
      </c>
      <c r="D1472" t="s">
        <v>166</v>
      </c>
      <c r="E1472" s="6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2498</v>
      </c>
    </row>
    <row r="1473" spans="1:12" x14ac:dyDescent="0.2">
      <c r="A1473">
        <v>49025</v>
      </c>
      <c r="B1473" t="s">
        <v>2497</v>
      </c>
      <c r="C1473" t="s">
        <v>479</v>
      </c>
      <c r="D1473" t="s">
        <v>166</v>
      </c>
      <c r="E1473" s="6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2499</v>
      </c>
    </row>
    <row r="1474" spans="1:12" x14ac:dyDescent="0.2">
      <c r="A1474">
        <v>17091</v>
      </c>
      <c r="B1474" t="s">
        <v>2500</v>
      </c>
      <c r="C1474" t="s">
        <v>190</v>
      </c>
      <c r="D1474" t="s">
        <v>166</v>
      </c>
      <c r="E1474" s="6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2501</v>
      </c>
    </row>
    <row r="1475" spans="1:12" x14ac:dyDescent="0.2">
      <c r="B1475" t="s">
        <v>2502</v>
      </c>
      <c r="C1475" t="s">
        <v>182</v>
      </c>
      <c r="D1475" t="s">
        <v>166</v>
      </c>
      <c r="E1475" s="6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2503</v>
      </c>
    </row>
    <row r="1476" spans="1:12" x14ac:dyDescent="0.2">
      <c r="A1476">
        <v>48255</v>
      </c>
      <c r="B1476" t="s">
        <v>2504</v>
      </c>
      <c r="C1476" t="s">
        <v>290</v>
      </c>
      <c r="D1476" t="s">
        <v>166</v>
      </c>
      <c r="E1476" s="6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2505</v>
      </c>
    </row>
    <row r="1477" spans="1:12" x14ac:dyDescent="0.2">
      <c r="A1477">
        <v>15007</v>
      </c>
      <c r="B1477" t="s">
        <v>2506</v>
      </c>
      <c r="C1477" t="s">
        <v>2146</v>
      </c>
      <c r="D1477" t="s">
        <v>166</v>
      </c>
      <c r="E1477" s="6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2507</v>
      </c>
    </row>
    <row r="1478" spans="1:12" x14ac:dyDescent="0.2">
      <c r="A1478">
        <v>48257</v>
      </c>
      <c r="B1478" t="s">
        <v>2508</v>
      </c>
      <c r="C1478" t="s">
        <v>290</v>
      </c>
      <c r="D1478" t="s">
        <v>166</v>
      </c>
      <c r="E1478" s="6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2509</v>
      </c>
    </row>
    <row r="1479" spans="1:12" x14ac:dyDescent="0.2">
      <c r="A1479">
        <v>40071</v>
      </c>
      <c r="B1479" t="s">
        <v>2510</v>
      </c>
      <c r="C1479" t="s">
        <v>184</v>
      </c>
      <c r="D1479" t="s">
        <v>166</v>
      </c>
      <c r="E1479" s="6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2511</v>
      </c>
    </row>
    <row r="1480" spans="1:12" x14ac:dyDescent="0.2">
      <c r="A1480">
        <v>31099</v>
      </c>
      <c r="B1480" t="s">
        <v>2512</v>
      </c>
      <c r="C1480" t="s">
        <v>196</v>
      </c>
      <c r="D1480" t="s">
        <v>166</v>
      </c>
      <c r="E1480" s="6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2513</v>
      </c>
    </row>
    <row r="1481" spans="1:12" x14ac:dyDescent="0.2">
      <c r="A1481">
        <v>20093</v>
      </c>
      <c r="B1481" t="s">
        <v>2514</v>
      </c>
      <c r="C1481" t="s">
        <v>264</v>
      </c>
      <c r="D1481" t="s">
        <v>166</v>
      </c>
      <c r="E1481" s="6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2515</v>
      </c>
    </row>
    <row r="1482" spans="1:12" x14ac:dyDescent="0.2">
      <c r="A1482">
        <v>31101</v>
      </c>
      <c r="B1482" t="s">
        <v>2516</v>
      </c>
      <c r="C1482" t="s">
        <v>196</v>
      </c>
      <c r="D1482" t="s">
        <v>166</v>
      </c>
      <c r="E1482" s="6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2517</v>
      </c>
    </row>
    <row r="1483" spans="1:12" x14ac:dyDescent="0.2">
      <c r="A1483">
        <v>28069</v>
      </c>
      <c r="B1483" t="s">
        <v>2518</v>
      </c>
      <c r="C1483" t="s">
        <v>194</v>
      </c>
      <c r="D1483" t="s">
        <v>166</v>
      </c>
      <c r="E1483" s="6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2519</v>
      </c>
    </row>
    <row r="1484" spans="1:12" x14ac:dyDescent="0.2">
      <c r="A1484">
        <v>2122</v>
      </c>
      <c r="B1484" t="s">
        <v>2520</v>
      </c>
      <c r="C1484" t="s">
        <v>237</v>
      </c>
      <c r="D1484" t="s">
        <v>166</v>
      </c>
      <c r="E1484" s="6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2521</v>
      </c>
    </row>
    <row r="1485" spans="1:12" x14ac:dyDescent="0.2">
      <c r="A1485">
        <v>17093</v>
      </c>
      <c r="B1485" t="s">
        <v>2522</v>
      </c>
      <c r="C1485" t="s">
        <v>190</v>
      </c>
      <c r="D1485" t="s">
        <v>166</v>
      </c>
      <c r="E1485" s="6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2523</v>
      </c>
    </row>
    <row r="1486" spans="1:12" x14ac:dyDescent="0.2">
      <c r="A1486">
        <v>48259</v>
      </c>
      <c r="B1486" t="s">
        <v>2522</v>
      </c>
      <c r="C1486" t="s">
        <v>290</v>
      </c>
      <c r="D1486" t="s">
        <v>166</v>
      </c>
      <c r="E1486" s="6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2524</v>
      </c>
    </row>
    <row r="1487" spans="1:12" x14ac:dyDescent="0.2">
      <c r="A1487">
        <v>48261</v>
      </c>
      <c r="B1487" t="s">
        <v>2525</v>
      </c>
      <c r="C1487" t="s">
        <v>290</v>
      </c>
      <c r="D1487" t="s">
        <v>166</v>
      </c>
      <c r="E1487" s="6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2526</v>
      </c>
    </row>
    <row r="1488" spans="1:12" x14ac:dyDescent="0.2">
      <c r="A1488">
        <v>23011</v>
      </c>
      <c r="B1488" t="s">
        <v>2527</v>
      </c>
      <c r="C1488" t="s">
        <v>297</v>
      </c>
      <c r="D1488" t="s">
        <v>166</v>
      </c>
      <c r="E1488" s="6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2528</v>
      </c>
    </row>
    <row r="1489" spans="1:12" x14ac:dyDescent="0.2">
      <c r="A1489">
        <v>55059</v>
      </c>
      <c r="B1489" t="s">
        <v>2529</v>
      </c>
      <c r="C1489" t="s">
        <v>206</v>
      </c>
      <c r="D1489" t="s">
        <v>166</v>
      </c>
      <c r="E1489" s="6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2530</v>
      </c>
    </row>
    <row r="1490" spans="1:12" x14ac:dyDescent="0.2">
      <c r="A1490">
        <v>10001</v>
      </c>
      <c r="B1490" t="s">
        <v>139</v>
      </c>
      <c r="C1490" t="s">
        <v>1408</v>
      </c>
      <c r="D1490" t="s">
        <v>166</v>
      </c>
      <c r="E1490" s="6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2531</v>
      </c>
    </row>
    <row r="1491" spans="1:12" x14ac:dyDescent="0.2">
      <c r="A1491">
        <v>24029</v>
      </c>
      <c r="B1491" t="s">
        <v>139</v>
      </c>
      <c r="C1491" t="s">
        <v>255</v>
      </c>
      <c r="D1491" t="s">
        <v>166</v>
      </c>
      <c r="E1491" s="6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2532</v>
      </c>
    </row>
    <row r="1492" spans="1:12" x14ac:dyDescent="0.2">
      <c r="A1492">
        <v>26081</v>
      </c>
      <c r="B1492" t="s">
        <v>139</v>
      </c>
      <c r="C1492" t="s">
        <v>232</v>
      </c>
      <c r="D1492" t="s">
        <v>166</v>
      </c>
      <c r="E1492" s="6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2533</v>
      </c>
    </row>
    <row r="1493" spans="1:12" x14ac:dyDescent="0.2">
      <c r="A1493">
        <v>44003</v>
      </c>
      <c r="B1493" t="s">
        <v>139</v>
      </c>
      <c r="C1493" t="s">
        <v>671</v>
      </c>
      <c r="D1493" t="s">
        <v>166</v>
      </c>
      <c r="E1493" s="6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2534</v>
      </c>
    </row>
    <row r="1494" spans="1:12" x14ac:dyDescent="0.2">
      <c r="A1494">
        <v>48263</v>
      </c>
      <c r="B1494" t="s">
        <v>139</v>
      </c>
      <c r="C1494" t="s">
        <v>290</v>
      </c>
      <c r="D1494" t="s">
        <v>166</v>
      </c>
      <c r="E1494" s="6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2535</v>
      </c>
    </row>
    <row r="1495" spans="1:12" x14ac:dyDescent="0.2">
      <c r="A1495">
        <v>21117</v>
      </c>
      <c r="B1495" t="s">
        <v>2536</v>
      </c>
      <c r="C1495" t="s">
        <v>180</v>
      </c>
      <c r="D1495" t="s">
        <v>166</v>
      </c>
      <c r="E1495" s="6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2537</v>
      </c>
    </row>
    <row r="1496" spans="1:12" x14ac:dyDescent="0.2">
      <c r="A1496">
        <v>19107</v>
      </c>
      <c r="B1496" t="s">
        <v>2538</v>
      </c>
      <c r="C1496" t="s">
        <v>178</v>
      </c>
      <c r="D1496" t="s">
        <v>166</v>
      </c>
      <c r="E1496" s="6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2539</v>
      </c>
    </row>
    <row r="1497" spans="1:12" x14ac:dyDescent="0.2">
      <c r="A1497">
        <v>6029</v>
      </c>
      <c r="B1497" t="s">
        <v>2540</v>
      </c>
      <c r="C1497" t="s">
        <v>221</v>
      </c>
      <c r="D1497" t="s">
        <v>166</v>
      </c>
      <c r="E1497" s="6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2541</v>
      </c>
    </row>
    <row r="1498" spans="1:12" x14ac:dyDescent="0.2">
      <c r="A1498">
        <v>48265</v>
      </c>
      <c r="B1498" t="s">
        <v>2542</v>
      </c>
      <c r="C1498" t="s">
        <v>290</v>
      </c>
      <c r="D1498" t="s">
        <v>166</v>
      </c>
      <c r="E1498" s="6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2543</v>
      </c>
    </row>
    <row r="1499" spans="1:12" x14ac:dyDescent="0.2">
      <c r="A1499">
        <v>45055</v>
      </c>
      <c r="B1499" t="s">
        <v>2544</v>
      </c>
      <c r="C1499" t="s">
        <v>165</v>
      </c>
      <c r="D1499" t="s">
        <v>166</v>
      </c>
      <c r="E1499" s="6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2545</v>
      </c>
    </row>
    <row r="1500" spans="1:12" x14ac:dyDescent="0.2">
      <c r="A1500">
        <v>2130</v>
      </c>
      <c r="B1500" t="s">
        <v>2546</v>
      </c>
      <c r="C1500" t="s">
        <v>237</v>
      </c>
      <c r="D1500" t="s">
        <v>166</v>
      </c>
      <c r="E1500" s="6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2547</v>
      </c>
    </row>
    <row r="1501" spans="1:12" x14ac:dyDescent="0.2">
      <c r="A1501">
        <v>55061</v>
      </c>
      <c r="B1501" t="s">
        <v>2548</v>
      </c>
      <c r="C1501" t="s">
        <v>206</v>
      </c>
      <c r="D1501" t="s">
        <v>166</v>
      </c>
      <c r="E1501" s="6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2549</v>
      </c>
    </row>
    <row r="1502" spans="1:12" x14ac:dyDescent="0.2">
      <c r="A1502">
        <v>26083</v>
      </c>
      <c r="B1502" t="s">
        <v>2550</v>
      </c>
      <c r="C1502" t="s">
        <v>232</v>
      </c>
      <c r="D1502" t="s">
        <v>166</v>
      </c>
      <c r="E1502" s="6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2551</v>
      </c>
    </row>
    <row r="1503" spans="1:12" x14ac:dyDescent="0.2">
      <c r="A1503">
        <v>31103</v>
      </c>
      <c r="B1503" t="s">
        <v>2552</v>
      </c>
      <c r="C1503" t="s">
        <v>196</v>
      </c>
      <c r="D1503" t="s">
        <v>166</v>
      </c>
      <c r="E1503" s="6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2553</v>
      </c>
    </row>
    <row r="1504" spans="1:12" x14ac:dyDescent="0.2">
      <c r="A1504">
        <v>38043</v>
      </c>
      <c r="B1504" t="s">
        <v>2554</v>
      </c>
      <c r="C1504" t="s">
        <v>198</v>
      </c>
      <c r="D1504" t="s">
        <v>166</v>
      </c>
      <c r="E1504" s="6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2555</v>
      </c>
    </row>
    <row r="1505" spans="1:12" x14ac:dyDescent="0.2">
      <c r="A1505">
        <v>31105</v>
      </c>
      <c r="B1505" t="s">
        <v>2556</v>
      </c>
      <c r="C1505" t="s">
        <v>196</v>
      </c>
      <c r="D1505" t="s">
        <v>166</v>
      </c>
      <c r="E1505" s="6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2557</v>
      </c>
    </row>
    <row r="1506" spans="1:12" x14ac:dyDescent="0.2">
      <c r="A1506">
        <v>48267</v>
      </c>
      <c r="B1506" t="s">
        <v>2558</v>
      </c>
      <c r="C1506" t="s">
        <v>290</v>
      </c>
      <c r="D1506" t="s">
        <v>166</v>
      </c>
      <c r="E1506" s="6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2559</v>
      </c>
    </row>
    <row r="1507" spans="1:12" x14ac:dyDescent="0.2">
      <c r="A1507">
        <v>48269</v>
      </c>
      <c r="B1507" t="s">
        <v>2560</v>
      </c>
      <c r="C1507" t="s">
        <v>290</v>
      </c>
      <c r="D1507" t="s">
        <v>166</v>
      </c>
      <c r="E1507" s="6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2561</v>
      </c>
    </row>
    <row r="1508" spans="1:12" x14ac:dyDescent="0.2">
      <c r="A1508">
        <v>53033</v>
      </c>
      <c r="B1508" t="s">
        <v>2560</v>
      </c>
      <c r="C1508" t="s">
        <v>204</v>
      </c>
      <c r="D1508" t="s">
        <v>166</v>
      </c>
      <c r="E1508" s="6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2562</v>
      </c>
    </row>
    <row r="1509" spans="1:12" x14ac:dyDescent="0.2">
      <c r="A1509">
        <v>51099</v>
      </c>
      <c r="B1509" t="s">
        <v>2563</v>
      </c>
      <c r="C1509" t="s">
        <v>172</v>
      </c>
      <c r="D1509" t="s">
        <v>166</v>
      </c>
      <c r="E1509" s="6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2564</v>
      </c>
    </row>
    <row r="1510" spans="1:12" x14ac:dyDescent="0.2">
      <c r="A1510">
        <v>51101</v>
      </c>
      <c r="B1510" t="s">
        <v>2565</v>
      </c>
      <c r="C1510" t="s">
        <v>172</v>
      </c>
      <c r="D1510" t="s">
        <v>166</v>
      </c>
      <c r="E1510" s="6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2566</v>
      </c>
    </row>
    <row r="1511" spans="1:12" x14ac:dyDescent="0.2">
      <c r="A1511">
        <v>51097</v>
      </c>
      <c r="B1511" t="s">
        <v>2567</v>
      </c>
      <c r="C1511" t="s">
        <v>172</v>
      </c>
      <c r="D1511" t="s">
        <v>166</v>
      </c>
      <c r="E1511" s="6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2568</v>
      </c>
    </row>
    <row r="1512" spans="1:12" x14ac:dyDescent="0.2">
      <c r="A1512">
        <v>40073</v>
      </c>
      <c r="B1512" t="s">
        <v>2569</v>
      </c>
      <c r="C1512" t="s">
        <v>184</v>
      </c>
      <c r="D1512" t="s">
        <v>166</v>
      </c>
      <c r="E1512" s="6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2570</v>
      </c>
    </row>
    <row r="1513" spans="1:12" x14ac:dyDescent="0.2">
      <c r="A1513">
        <v>20095</v>
      </c>
      <c r="B1513" t="s">
        <v>2571</v>
      </c>
      <c r="C1513" t="s">
        <v>264</v>
      </c>
      <c r="D1513" t="s">
        <v>166</v>
      </c>
      <c r="E1513" s="6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2572</v>
      </c>
    </row>
    <row r="1514" spans="1:12" x14ac:dyDescent="0.2">
      <c r="A1514">
        <v>6031</v>
      </c>
      <c r="B1514" t="s">
        <v>2573</v>
      </c>
      <c r="C1514" t="s">
        <v>221</v>
      </c>
      <c r="D1514" t="s">
        <v>166</v>
      </c>
      <c r="E1514" s="6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2574</v>
      </c>
    </row>
    <row r="1515" spans="1:12" x14ac:dyDescent="0.2">
      <c r="A1515">
        <v>36047</v>
      </c>
      <c r="B1515" t="s">
        <v>2573</v>
      </c>
      <c r="C1515" t="s">
        <v>226</v>
      </c>
      <c r="D1515" t="s">
        <v>166</v>
      </c>
      <c r="E1515" s="6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2575</v>
      </c>
    </row>
    <row r="1516" spans="1:12" x14ac:dyDescent="0.2">
      <c r="A1516">
        <v>46077</v>
      </c>
      <c r="B1516" t="s">
        <v>2576</v>
      </c>
      <c r="C1516" t="s">
        <v>381</v>
      </c>
      <c r="D1516" t="s">
        <v>166</v>
      </c>
      <c r="E1516" s="6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2577</v>
      </c>
    </row>
    <row r="1517" spans="1:12" x14ac:dyDescent="0.2">
      <c r="A1517">
        <v>48271</v>
      </c>
      <c r="B1517" t="s">
        <v>2578</v>
      </c>
      <c r="C1517" t="s">
        <v>290</v>
      </c>
      <c r="D1517" t="s">
        <v>166</v>
      </c>
      <c r="E1517" s="6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2579</v>
      </c>
    </row>
    <row r="1518" spans="1:12" x14ac:dyDescent="0.2">
      <c r="A1518">
        <v>8061</v>
      </c>
      <c r="B1518" t="s">
        <v>2580</v>
      </c>
      <c r="C1518" t="s">
        <v>187</v>
      </c>
      <c r="D1518" t="s">
        <v>166</v>
      </c>
      <c r="E1518" s="6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2581</v>
      </c>
    </row>
    <row r="1519" spans="1:12" x14ac:dyDescent="0.2">
      <c r="A1519">
        <v>20097</v>
      </c>
      <c r="B1519" t="s">
        <v>2580</v>
      </c>
      <c r="C1519" t="s">
        <v>264</v>
      </c>
      <c r="D1519" t="s">
        <v>166</v>
      </c>
      <c r="E1519" s="6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2582</v>
      </c>
    </row>
    <row r="1520" spans="1:12" x14ac:dyDescent="0.2">
      <c r="A1520">
        <v>40075</v>
      </c>
      <c r="B1520" t="s">
        <v>2580</v>
      </c>
      <c r="C1520" t="s">
        <v>184</v>
      </c>
      <c r="D1520" t="s">
        <v>166</v>
      </c>
      <c r="E1520" s="6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2583</v>
      </c>
    </row>
    <row r="1521" spans="1:12" x14ac:dyDescent="0.2">
      <c r="A1521">
        <v>8063</v>
      </c>
      <c r="B1521" t="s">
        <v>2584</v>
      </c>
      <c r="C1521" t="s">
        <v>187</v>
      </c>
      <c r="D1521" t="s">
        <v>166</v>
      </c>
      <c r="E1521" s="6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2585</v>
      </c>
    </row>
    <row r="1522" spans="1:12" x14ac:dyDescent="0.2">
      <c r="A1522">
        <v>53035</v>
      </c>
      <c r="B1522" t="s">
        <v>2586</v>
      </c>
      <c r="C1522" t="s">
        <v>204</v>
      </c>
      <c r="D1522" t="s">
        <v>166</v>
      </c>
      <c r="E1522" s="6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2587</v>
      </c>
    </row>
    <row r="1523" spans="1:12" x14ac:dyDescent="0.2">
      <c r="A1523">
        <v>53037</v>
      </c>
      <c r="B1523" t="s">
        <v>2588</v>
      </c>
      <c r="C1523" t="s">
        <v>204</v>
      </c>
      <c r="D1523" t="s">
        <v>166</v>
      </c>
      <c r="E1523" s="6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2589</v>
      </c>
    </row>
    <row r="1524" spans="1:12" x14ac:dyDescent="0.2">
      <c r="A1524">
        <v>27069</v>
      </c>
      <c r="B1524" t="s">
        <v>2590</v>
      </c>
      <c r="C1524" t="s">
        <v>213</v>
      </c>
      <c r="D1524" t="s">
        <v>166</v>
      </c>
      <c r="E1524" s="6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2591</v>
      </c>
    </row>
    <row r="1525" spans="1:12" x14ac:dyDescent="0.2">
      <c r="A1525">
        <v>41035</v>
      </c>
      <c r="B1525" t="s">
        <v>2592</v>
      </c>
      <c r="C1525" t="s">
        <v>400</v>
      </c>
      <c r="D1525" t="s">
        <v>166</v>
      </c>
      <c r="E1525" s="6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2593</v>
      </c>
    </row>
    <row r="1526" spans="1:12" x14ac:dyDescent="0.2">
      <c r="A1526">
        <v>48273</v>
      </c>
      <c r="B1526" t="s">
        <v>2594</v>
      </c>
      <c r="C1526" t="s">
        <v>290</v>
      </c>
      <c r="D1526" t="s">
        <v>166</v>
      </c>
      <c r="E1526" s="6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2595</v>
      </c>
    </row>
    <row r="1527" spans="1:12" x14ac:dyDescent="0.2">
      <c r="A1527">
        <v>53039</v>
      </c>
      <c r="B1527" t="s">
        <v>2596</v>
      </c>
      <c r="C1527" t="s">
        <v>204</v>
      </c>
      <c r="D1527" t="s">
        <v>166</v>
      </c>
      <c r="E1527" s="6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2597</v>
      </c>
    </row>
    <row r="1528" spans="1:12" x14ac:dyDescent="0.2">
      <c r="A1528">
        <v>21119</v>
      </c>
      <c r="B1528" t="s">
        <v>2598</v>
      </c>
      <c r="C1528" t="s">
        <v>180</v>
      </c>
      <c r="D1528" t="s">
        <v>166</v>
      </c>
      <c r="E1528" s="6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2599</v>
      </c>
    </row>
    <row r="1529" spans="1:12" x14ac:dyDescent="0.2">
      <c r="A1529">
        <v>17095</v>
      </c>
      <c r="B1529" t="s">
        <v>2600</v>
      </c>
      <c r="C1529" t="s">
        <v>190</v>
      </c>
      <c r="D1529" t="s">
        <v>166</v>
      </c>
      <c r="E1529" s="6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2601</v>
      </c>
    </row>
    <row r="1530" spans="1:12" x14ac:dyDescent="0.2">
      <c r="A1530">
        <v>18083</v>
      </c>
      <c r="B1530" t="s">
        <v>2600</v>
      </c>
      <c r="C1530" t="s">
        <v>142</v>
      </c>
      <c r="D1530" t="s">
        <v>166</v>
      </c>
      <c r="E1530" s="6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2602</v>
      </c>
    </row>
    <row r="1531" spans="1:12" x14ac:dyDescent="0.2">
      <c r="A1531">
        <v>21121</v>
      </c>
      <c r="B1531" t="s">
        <v>2600</v>
      </c>
      <c r="C1531" t="s">
        <v>180</v>
      </c>
      <c r="D1531" t="s">
        <v>166</v>
      </c>
      <c r="E1531" s="6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2603</v>
      </c>
    </row>
    <row r="1532" spans="1:12" x14ac:dyDescent="0.2">
      <c r="A1532">
        <v>23013</v>
      </c>
      <c r="B1532" t="s">
        <v>2600</v>
      </c>
      <c r="C1532" t="s">
        <v>297</v>
      </c>
      <c r="D1532" t="s">
        <v>166</v>
      </c>
      <c r="E1532" s="6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2604</v>
      </c>
    </row>
    <row r="1533" spans="1:12" x14ac:dyDescent="0.2">
      <c r="A1533">
        <v>29103</v>
      </c>
      <c r="B1533" t="s">
        <v>2600</v>
      </c>
      <c r="C1533" t="s">
        <v>182</v>
      </c>
      <c r="D1533" t="s">
        <v>166</v>
      </c>
      <c r="E1533" s="6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2605</v>
      </c>
    </row>
    <row r="1534" spans="1:12" x14ac:dyDescent="0.2">
      <c r="A1534">
        <v>31107</v>
      </c>
      <c r="B1534" t="s">
        <v>2600</v>
      </c>
      <c r="C1534" t="s">
        <v>196</v>
      </c>
      <c r="D1534" t="s">
        <v>166</v>
      </c>
      <c r="E1534" s="6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2606</v>
      </c>
    </row>
    <row r="1535" spans="1:12" x14ac:dyDescent="0.2">
      <c r="A1535">
        <v>39083</v>
      </c>
      <c r="B1535" t="s">
        <v>2600</v>
      </c>
      <c r="C1535" t="s">
        <v>200</v>
      </c>
      <c r="D1535" t="s">
        <v>166</v>
      </c>
      <c r="E1535" s="6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2607</v>
      </c>
    </row>
    <row r="1536" spans="1:12" x14ac:dyDescent="0.2">
      <c r="A1536">
        <v>47093</v>
      </c>
      <c r="B1536" t="s">
        <v>2600</v>
      </c>
      <c r="C1536" t="s">
        <v>288</v>
      </c>
      <c r="D1536" t="s">
        <v>166</v>
      </c>
      <c r="E1536" s="6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2608</v>
      </c>
    </row>
    <row r="1537" spans="1:12" x14ac:dyDescent="0.2">
      <c r="A1537">
        <v>48275</v>
      </c>
      <c r="B1537" t="s">
        <v>2600</v>
      </c>
      <c r="C1537" t="s">
        <v>290</v>
      </c>
      <c r="D1537" t="s">
        <v>166</v>
      </c>
      <c r="E1537" s="6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2609</v>
      </c>
    </row>
    <row r="1538" spans="1:12" x14ac:dyDescent="0.2">
      <c r="A1538">
        <v>2150</v>
      </c>
      <c r="B1538" t="s">
        <v>2610</v>
      </c>
      <c r="C1538" t="s">
        <v>237</v>
      </c>
      <c r="D1538" t="s">
        <v>166</v>
      </c>
      <c r="E1538" s="6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2611</v>
      </c>
    </row>
    <row r="1539" spans="1:12" x14ac:dyDescent="0.2">
      <c r="A1539">
        <v>27071</v>
      </c>
      <c r="B1539" t="s">
        <v>2612</v>
      </c>
      <c r="C1539" t="s">
        <v>213</v>
      </c>
      <c r="D1539" t="s">
        <v>166</v>
      </c>
      <c r="E1539" s="6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2613</v>
      </c>
    </row>
    <row r="1540" spans="1:12" x14ac:dyDescent="0.2">
      <c r="A1540">
        <v>16055</v>
      </c>
      <c r="B1540" t="s">
        <v>2614</v>
      </c>
      <c r="C1540" t="s">
        <v>175</v>
      </c>
      <c r="D1540" t="s">
        <v>166</v>
      </c>
      <c r="E1540" s="6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2615</v>
      </c>
    </row>
    <row r="1541" spans="1:12" x14ac:dyDescent="0.2">
      <c r="A1541">
        <v>18085</v>
      </c>
      <c r="B1541" t="s">
        <v>2616</v>
      </c>
      <c r="C1541" t="s">
        <v>142</v>
      </c>
      <c r="D1541" t="s">
        <v>166</v>
      </c>
      <c r="E1541" s="6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2617</v>
      </c>
    </row>
    <row r="1542" spans="1:12" x14ac:dyDescent="0.2">
      <c r="A1542">
        <v>19109</v>
      </c>
      <c r="B1542" t="s">
        <v>2618</v>
      </c>
      <c r="C1542" t="s">
        <v>178</v>
      </c>
      <c r="D1542" t="s">
        <v>166</v>
      </c>
      <c r="E1542" s="6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2619</v>
      </c>
    </row>
    <row r="1543" spans="1:12" x14ac:dyDescent="0.2">
      <c r="A1543">
        <v>2158</v>
      </c>
      <c r="B1543" t="s">
        <v>2620</v>
      </c>
      <c r="C1543" t="s">
        <v>237</v>
      </c>
      <c r="D1543" t="s">
        <v>166</v>
      </c>
      <c r="E1543" s="6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2621</v>
      </c>
    </row>
    <row r="1544" spans="1:12" x14ac:dyDescent="0.2">
      <c r="A1544">
        <v>55063</v>
      </c>
      <c r="B1544" t="s">
        <v>2622</v>
      </c>
      <c r="C1544" t="s">
        <v>206</v>
      </c>
      <c r="D1544" t="s">
        <v>166</v>
      </c>
      <c r="E1544" s="6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2623</v>
      </c>
    </row>
    <row r="1545" spans="1:12" x14ac:dyDescent="0.2">
      <c r="A1545">
        <v>4012</v>
      </c>
      <c r="B1545" t="s">
        <v>2624</v>
      </c>
      <c r="C1545" t="s">
        <v>312</v>
      </c>
      <c r="D1545" t="s">
        <v>166</v>
      </c>
      <c r="E1545" s="6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2625</v>
      </c>
    </row>
    <row r="1546" spans="1:12" x14ac:dyDescent="0.2">
      <c r="A1546">
        <v>8067</v>
      </c>
      <c r="B1546" t="s">
        <v>2626</v>
      </c>
      <c r="C1546" t="s">
        <v>187</v>
      </c>
      <c r="D1546" t="s">
        <v>166</v>
      </c>
      <c r="E1546" s="6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2627</v>
      </c>
    </row>
    <row r="1547" spans="1:12" x14ac:dyDescent="0.2">
      <c r="A1547">
        <v>48283</v>
      </c>
      <c r="B1547" t="s">
        <v>2628</v>
      </c>
      <c r="C1547" t="s">
        <v>290</v>
      </c>
      <c r="D1547" t="s">
        <v>166</v>
      </c>
      <c r="E1547" s="6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2629</v>
      </c>
    </row>
    <row r="1548" spans="1:12" x14ac:dyDescent="0.2">
      <c r="A1548">
        <v>18087</v>
      </c>
      <c r="B1548" t="s">
        <v>2630</v>
      </c>
      <c r="C1548" t="s">
        <v>142</v>
      </c>
      <c r="D1548" t="s">
        <v>166</v>
      </c>
      <c r="E1548" s="6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2631</v>
      </c>
    </row>
    <row r="1549" spans="1:12" x14ac:dyDescent="0.2">
      <c r="A1549">
        <v>38045</v>
      </c>
      <c r="B1549" t="s">
        <v>2632</v>
      </c>
      <c r="C1549" t="s">
        <v>198</v>
      </c>
      <c r="D1549" t="s">
        <v>166</v>
      </c>
      <c r="E1549" s="6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2633</v>
      </c>
    </row>
    <row r="1550" spans="1:12" x14ac:dyDescent="0.2">
      <c r="A1550">
        <v>18091</v>
      </c>
      <c r="B1550" t="s">
        <v>2634</v>
      </c>
      <c r="C1550" t="s">
        <v>142</v>
      </c>
      <c r="D1550" t="s">
        <v>166</v>
      </c>
      <c r="E1550" s="6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2635</v>
      </c>
    </row>
    <row r="1551" spans="1:12" x14ac:dyDescent="0.2">
      <c r="A1551">
        <v>17099</v>
      </c>
      <c r="B1551" t="s">
        <v>2636</v>
      </c>
      <c r="C1551" t="s">
        <v>190</v>
      </c>
      <c r="D1551" t="s">
        <v>166</v>
      </c>
      <c r="E1551" s="6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2637</v>
      </c>
    </row>
    <row r="1552" spans="1:12" x14ac:dyDescent="0.2">
      <c r="A1552">
        <v>22059</v>
      </c>
      <c r="B1552" t="s">
        <v>2636</v>
      </c>
      <c r="C1552" t="s">
        <v>169</v>
      </c>
      <c r="D1552" t="s">
        <v>166</v>
      </c>
      <c r="E1552" s="6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2638</v>
      </c>
    </row>
    <row r="1553" spans="1:12" x14ac:dyDescent="0.2">
      <c r="A1553">
        <v>20099</v>
      </c>
      <c r="B1553" t="s">
        <v>2639</v>
      </c>
      <c r="C1553" t="s">
        <v>264</v>
      </c>
      <c r="D1553" t="s">
        <v>166</v>
      </c>
      <c r="E1553" s="6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2640</v>
      </c>
    </row>
    <row r="1554" spans="1:12" x14ac:dyDescent="0.2">
      <c r="A1554">
        <v>27073</v>
      </c>
      <c r="B1554" t="s">
        <v>2641</v>
      </c>
      <c r="C1554" t="s">
        <v>213</v>
      </c>
      <c r="D1554" t="s">
        <v>166</v>
      </c>
      <c r="E1554" s="6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2642</v>
      </c>
    </row>
    <row r="1555" spans="1:12" x14ac:dyDescent="0.2">
      <c r="A1555">
        <v>42069</v>
      </c>
      <c r="B1555" t="s">
        <v>2643</v>
      </c>
      <c r="C1555" t="s">
        <v>202</v>
      </c>
      <c r="D1555" t="s">
        <v>166</v>
      </c>
      <c r="E1555" s="6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2644</v>
      </c>
    </row>
    <row r="1556" spans="1:12" x14ac:dyDescent="0.2">
      <c r="A1556">
        <v>29105</v>
      </c>
      <c r="B1556" t="s">
        <v>2645</v>
      </c>
      <c r="C1556" t="s">
        <v>182</v>
      </c>
      <c r="D1556" t="s">
        <v>166</v>
      </c>
      <c r="E1556" s="6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2646</v>
      </c>
    </row>
    <row r="1557" spans="1:12" x14ac:dyDescent="0.2">
      <c r="A1557">
        <v>5073</v>
      </c>
      <c r="B1557" t="s">
        <v>2647</v>
      </c>
      <c r="C1557" t="s">
        <v>331</v>
      </c>
      <c r="D1557" t="s">
        <v>166</v>
      </c>
      <c r="E1557" s="6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2648</v>
      </c>
    </row>
    <row r="1558" spans="1:12" x14ac:dyDescent="0.2">
      <c r="A1558">
        <v>12067</v>
      </c>
      <c r="B1558" t="s">
        <v>2647</v>
      </c>
      <c r="C1558" t="s">
        <v>216</v>
      </c>
      <c r="D1558" t="s">
        <v>166</v>
      </c>
      <c r="E1558" s="6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2649</v>
      </c>
    </row>
    <row r="1559" spans="1:12" x14ac:dyDescent="0.2">
      <c r="A1559">
        <v>22055</v>
      </c>
      <c r="B1559" t="s">
        <v>2647</v>
      </c>
      <c r="C1559" t="s">
        <v>169</v>
      </c>
      <c r="D1559" t="s">
        <v>166</v>
      </c>
      <c r="E1559" s="6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2650</v>
      </c>
    </row>
    <row r="1560" spans="1:12" x14ac:dyDescent="0.2">
      <c r="A1560">
        <v>28071</v>
      </c>
      <c r="B1560" t="s">
        <v>2647</v>
      </c>
      <c r="C1560" t="s">
        <v>194</v>
      </c>
      <c r="D1560" t="s">
        <v>166</v>
      </c>
      <c r="E1560" s="6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2651</v>
      </c>
    </row>
    <row r="1561" spans="1:12" x14ac:dyDescent="0.2">
      <c r="A1561">
        <v>29107</v>
      </c>
      <c r="B1561" t="s">
        <v>2647</v>
      </c>
      <c r="C1561" t="s">
        <v>182</v>
      </c>
      <c r="D1561" t="s">
        <v>166</v>
      </c>
      <c r="E1561" s="6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2652</v>
      </c>
    </row>
    <row r="1562" spans="1:12" x14ac:dyDescent="0.2">
      <c r="A1562">
        <v>55065</v>
      </c>
      <c r="B1562" t="s">
        <v>2647</v>
      </c>
      <c r="C1562" t="s">
        <v>206</v>
      </c>
      <c r="D1562" t="s">
        <v>166</v>
      </c>
      <c r="E1562" s="6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2653</v>
      </c>
    </row>
    <row r="1563" spans="1:12" x14ac:dyDescent="0.2">
      <c r="A1563">
        <v>22057</v>
      </c>
      <c r="B1563" t="s">
        <v>2654</v>
      </c>
      <c r="C1563" t="s">
        <v>169</v>
      </c>
      <c r="D1563" t="s">
        <v>166</v>
      </c>
      <c r="E1563" s="6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2655</v>
      </c>
    </row>
    <row r="1564" spans="1:12" x14ac:dyDescent="0.2">
      <c r="A1564">
        <v>6033</v>
      </c>
      <c r="B1564" t="s">
        <v>2656</v>
      </c>
      <c r="C1564" t="s">
        <v>221</v>
      </c>
      <c r="D1564" t="s">
        <v>166</v>
      </c>
      <c r="E1564" s="6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2657</v>
      </c>
    </row>
    <row r="1565" spans="1:12" x14ac:dyDescent="0.2">
      <c r="A1565">
        <v>8065</v>
      </c>
      <c r="B1565" t="s">
        <v>2656</v>
      </c>
      <c r="C1565" t="s">
        <v>187</v>
      </c>
      <c r="D1565" t="s">
        <v>166</v>
      </c>
      <c r="E1565" s="6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2658</v>
      </c>
    </row>
    <row r="1566" spans="1:12" x14ac:dyDescent="0.2">
      <c r="A1566">
        <v>12069</v>
      </c>
      <c r="B1566" t="s">
        <v>2656</v>
      </c>
      <c r="C1566" t="s">
        <v>216</v>
      </c>
      <c r="D1566" t="s">
        <v>166</v>
      </c>
      <c r="E1566" s="6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2659</v>
      </c>
    </row>
    <row r="1567" spans="1:12" x14ac:dyDescent="0.2">
      <c r="A1567">
        <v>17097</v>
      </c>
      <c r="B1567" t="s">
        <v>2656</v>
      </c>
      <c r="C1567" t="s">
        <v>190</v>
      </c>
      <c r="D1567" t="s">
        <v>166</v>
      </c>
      <c r="E1567" s="6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2660</v>
      </c>
    </row>
    <row r="1568" spans="1:12" x14ac:dyDescent="0.2">
      <c r="A1568">
        <v>18089</v>
      </c>
      <c r="B1568" t="s">
        <v>2656</v>
      </c>
      <c r="C1568" t="s">
        <v>142</v>
      </c>
      <c r="D1568" t="s">
        <v>166</v>
      </c>
      <c r="E1568" s="6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2661</v>
      </c>
    </row>
    <row r="1569" spans="1:12" x14ac:dyDescent="0.2">
      <c r="A1569">
        <v>26085</v>
      </c>
      <c r="B1569" t="s">
        <v>2656</v>
      </c>
      <c r="C1569" t="s">
        <v>232</v>
      </c>
      <c r="D1569" t="s">
        <v>166</v>
      </c>
      <c r="E1569" s="6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2662</v>
      </c>
    </row>
    <row r="1570" spans="1:12" x14ac:dyDescent="0.2">
      <c r="A1570">
        <v>27075</v>
      </c>
      <c r="B1570" t="s">
        <v>2656</v>
      </c>
      <c r="C1570" t="s">
        <v>213</v>
      </c>
      <c r="D1570" t="s">
        <v>166</v>
      </c>
      <c r="E1570" s="6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2663</v>
      </c>
    </row>
    <row r="1571" spans="1:12" x14ac:dyDescent="0.2">
      <c r="A1571">
        <v>30047</v>
      </c>
      <c r="B1571" t="s">
        <v>2656</v>
      </c>
      <c r="C1571" t="s">
        <v>482</v>
      </c>
      <c r="D1571" t="s">
        <v>166</v>
      </c>
      <c r="E1571" s="6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2664</v>
      </c>
    </row>
    <row r="1572" spans="1:12" x14ac:dyDescent="0.2">
      <c r="A1572">
        <v>39085</v>
      </c>
      <c r="B1572" t="s">
        <v>2656</v>
      </c>
      <c r="C1572" t="s">
        <v>200</v>
      </c>
      <c r="D1572" t="s">
        <v>166</v>
      </c>
      <c r="E1572" s="6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2665</v>
      </c>
    </row>
    <row r="1573" spans="1:12" x14ac:dyDescent="0.2">
      <c r="A1573">
        <v>41037</v>
      </c>
      <c r="B1573" t="s">
        <v>2656</v>
      </c>
      <c r="C1573" t="s">
        <v>400</v>
      </c>
      <c r="D1573" t="s">
        <v>166</v>
      </c>
      <c r="E1573" s="6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2666</v>
      </c>
    </row>
    <row r="1574" spans="1:12" x14ac:dyDescent="0.2">
      <c r="A1574">
        <v>46079</v>
      </c>
      <c r="B1574" t="s">
        <v>2656</v>
      </c>
      <c r="C1574" t="s">
        <v>381</v>
      </c>
      <c r="D1574" t="s">
        <v>166</v>
      </c>
      <c r="E1574" s="6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2667</v>
      </c>
    </row>
    <row r="1575" spans="1:12" x14ac:dyDescent="0.2">
      <c r="A1575">
        <v>47095</v>
      </c>
      <c r="B1575" t="s">
        <v>2656</v>
      </c>
      <c r="C1575" t="s">
        <v>288</v>
      </c>
      <c r="D1575" t="s">
        <v>166</v>
      </c>
      <c r="E1575" s="6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2668</v>
      </c>
    </row>
    <row r="1576" spans="1:12" x14ac:dyDescent="0.2">
      <c r="A1576">
        <v>2164</v>
      </c>
      <c r="B1576" t="s">
        <v>2669</v>
      </c>
      <c r="C1576" t="s">
        <v>237</v>
      </c>
      <c r="D1576" t="s">
        <v>166</v>
      </c>
      <c r="E1576" s="6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2670</v>
      </c>
    </row>
    <row r="1577" spans="1:12" x14ac:dyDescent="0.2">
      <c r="A1577">
        <v>27077</v>
      </c>
      <c r="B1577" t="s">
        <v>2671</v>
      </c>
      <c r="C1577" t="s">
        <v>213</v>
      </c>
      <c r="D1577" t="s">
        <v>166</v>
      </c>
      <c r="E1577" s="6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2672</v>
      </c>
    </row>
    <row r="1578" spans="1:12" x14ac:dyDescent="0.2">
      <c r="A1578">
        <v>1075</v>
      </c>
      <c r="B1578" t="s">
        <v>2673</v>
      </c>
      <c r="C1578" t="s">
        <v>385</v>
      </c>
      <c r="D1578" t="s">
        <v>166</v>
      </c>
      <c r="E1578" s="6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2674</v>
      </c>
    </row>
    <row r="1579" spans="1:12" x14ac:dyDescent="0.2">
      <c r="A1579">
        <v>13171</v>
      </c>
      <c r="B1579" t="s">
        <v>2673</v>
      </c>
      <c r="C1579" t="s">
        <v>317</v>
      </c>
      <c r="D1579" t="s">
        <v>166</v>
      </c>
      <c r="E1579" s="6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2675</v>
      </c>
    </row>
    <row r="1580" spans="1:12" x14ac:dyDescent="0.2">
      <c r="A1580">
        <v>28073</v>
      </c>
      <c r="B1580" t="s">
        <v>2673</v>
      </c>
      <c r="C1580" t="s">
        <v>194</v>
      </c>
      <c r="D1580" t="s">
        <v>166</v>
      </c>
      <c r="E1580" s="6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2676</v>
      </c>
    </row>
    <row r="1581" spans="1:12" x14ac:dyDescent="0.2">
      <c r="A1581">
        <v>48277</v>
      </c>
      <c r="B1581" t="s">
        <v>2673</v>
      </c>
      <c r="C1581" t="s">
        <v>290</v>
      </c>
      <c r="D1581" t="s">
        <v>166</v>
      </c>
      <c r="E1581" s="6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2677</v>
      </c>
    </row>
    <row r="1582" spans="1:12" x14ac:dyDescent="0.2">
      <c r="A1582">
        <v>48279</v>
      </c>
      <c r="B1582" t="s">
        <v>2678</v>
      </c>
      <c r="C1582" t="s">
        <v>290</v>
      </c>
      <c r="D1582" t="s">
        <v>166</v>
      </c>
      <c r="E1582" s="6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2679</v>
      </c>
    </row>
    <row r="1583" spans="1:12" x14ac:dyDescent="0.2">
      <c r="A1583">
        <v>50015</v>
      </c>
      <c r="B1583" t="s">
        <v>2680</v>
      </c>
      <c r="C1583" t="s">
        <v>209</v>
      </c>
      <c r="D1583" t="s">
        <v>166</v>
      </c>
      <c r="E1583" s="6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2681</v>
      </c>
    </row>
    <row r="1584" spans="1:12" x14ac:dyDescent="0.2">
      <c r="A1584">
        <v>48281</v>
      </c>
      <c r="B1584" t="s">
        <v>2682</v>
      </c>
      <c r="C1584" t="s">
        <v>290</v>
      </c>
      <c r="D1584" t="s">
        <v>166</v>
      </c>
      <c r="E1584" s="6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2683</v>
      </c>
    </row>
    <row r="1585" spans="1:12" x14ac:dyDescent="0.2">
      <c r="A1585">
        <v>31109</v>
      </c>
      <c r="B1585" t="s">
        <v>2684</v>
      </c>
      <c r="C1585" t="s">
        <v>196</v>
      </c>
      <c r="D1585" t="s">
        <v>166</v>
      </c>
      <c r="E1585" s="6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2685</v>
      </c>
    </row>
    <row r="1586" spans="1:12" x14ac:dyDescent="0.2">
      <c r="A1586">
        <v>42071</v>
      </c>
      <c r="B1586" t="s">
        <v>2684</v>
      </c>
      <c r="C1586" t="s">
        <v>202</v>
      </c>
      <c r="D1586" t="s">
        <v>166</v>
      </c>
      <c r="E1586" s="6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2686</v>
      </c>
    </row>
    <row r="1587" spans="1:12" x14ac:dyDescent="0.2">
      <c r="A1587">
        <v>45057</v>
      </c>
      <c r="B1587" t="s">
        <v>2684</v>
      </c>
      <c r="C1587" t="s">
        <v>165</v>
      </c>
      <c r="D1587" t="s">
        <v>166</v>
      </c>
      <c r="E1587" s="6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2687</v>
      </c>
    </row>
    <row r="1588" spans="1:12" x14ac:dyDescent="0.2">
      <c r="A1588">
        <v>51103</v>
      </c>
      <c r="B1588" t="s">
        <v>2684</v>
      </c>
      <c r="C1588" t="s">
        <v>172</v>
      </c>
      <c r="D1588" t="s">
        <v>166</v>
      </c>
      <c r="E1588" s="6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2688</v>
      </c>
    </row>
    <row r="1589" spans="1:12" x14ac:dyDescent="0.2">
      <c r="A1589">
        <v>32015</v>
      </c>
      <c r="B1589" t="s">
        <v>2689</v>
      </c>
      <c r="C1589" t="s">
        <v>870</v>
      </c>
      <c r="D1589" t="s">
        <v>166</v>
      </c>
      <c r="E1589" s="6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2690</v>
      </c>
    </row>
    <row r="1590" spans="1:12" x14ac:dyDescent="0.2">
      <c r="A1590">
        <v>20101</v>
      </c>
      <c r="B1590" t="s">
        <v>2691</v>
      </c>
      <c r="C1590" t="s">
        <v>264</v>
      </c>
      <c r="D1590" t="s">
        <v>166</v>
      </c>
      <c r="E1590" s="6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2692</v>
      </c>
    </row>
    <row r="1591" spans="1:12" x14ac:dyDescent="0.2">
      <c r="A1591">
        <v>41039</v>
      </c>
      <c r="B1591" t="s">
        <v>2691</v>
      </c>
      <c r="C1591" t="s">
        <v>400</v>
      </c>
      <c r="D1591" t="s">
        <v>166</v>
      </c>
      <c r="E1591" s="6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2693</v>
      </c>
    </row>
    <row r="1592" spans="1:12" x14ac:dyDescent="0.2">
      <c r="A1592">
        <v>55067</v>
      </c>
      <c r="B1592" t="s">
        <v>2694</v>
      </c>
      <c r="C1592" t="s">
        <v>206</v>
      </c>
      <c r="D1592" t="s">
        <v>166</v>
      </c>
      <c r="E1592" s="6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2695</v>
      </c>
    </row>
    <row r="1593" spans="1:12" x14ac:dyDescent="0.2">
      <c r="A1593">
        <v>13173</v>
      </c>
      <c r="B1593" t="s">
        <v>2696</v>
      </c>
      <c r="C1593" t="s">
        <v>317</v>
      </c>
      <c r="D1593" t="s">
        <v>166</v>
      </c>
      <c r="E1593" s="6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2697</v>
      </c>
    </row>
    <row r="1594" spans="1:12" x14ac:dyDescent="0.2">
      <c r="A1594">
        <v>26087</v>
      </c>
      <c r="B1594" t="s">
        <v>2698</v>
      </c>
      <c r="C1594" t="s">
        <v>232</v>
      </c>
      <c r="D1594" t="s">
        <v>166</v>
      </c>
      <c r="E1594" s="6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2699</v>
      </c>
    </row>
    <row r="1595" spans="1:12" x14ac:dyDescent="0.2">
      <c r="A1595">
        <v>56021</v>
      </c>
      <c r="B1595" t="s">
        <v>2700</v>
      </c>
      <c r="C1595" t="s">
        <v>228</v>
      </c>
      <c r="D1595" t="s">
        <v>166</v>
      </c>
      <c r="E1595" s="6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2701</v>
      </c>
    </row>
    <row r="1596" spans="1:12" x14ac:dyDescent="0.2">
      <c r="A1596">
        <v>8069</v>
      </c>
      <c r="B1596" t="s">
        <v>2702</v>
      </c>
      <c r="C1596" t="s">
        <v>187</v>
      </c>
      <c r="D1596" t="s">
        <v>166</v>
      </c>
      <c r="E1596" s="6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2703</v>
      </c>
    </row>
    <row r="1597" spans="1:12" x14ac:dyDescent="0.2">
      <c r="A1597">
        <v>21123</v>
      </c>
      <c r="B1597" t="s">
        <v>2704</v>
      </c>
      <c r="C1597" t="s">
        <v>180</v>
      </c>
      <c r="D1597" t="s">
        <v>166</v>
      </c>
      <c r="E1597" s="6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2705</v>
      </c>
    </row>
    <row r="1598" spans="1:12" x14ac:dyDescent="0.2">
      <c r="A1598">
        <v>8071</v>
      </c>
      <c r="B1598" t="s">
        <v>2706</v>
      </c>
      <c r="C1598" t="s">
        <v>187</v>
      </c>
      <c r="D1598" t="s">
        <v>166</v>
      </c>
      <c r="E1598" s="6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2707</v>
      </c>
    </row>
    <row r="1599" spans="1:12" x14ac:dyDescent="0.2">
      <c r="A1599">
        <v>6035</v>
      </c>
      <c r="B1599" t="s">
        <v>2708</v>
      </c>
      <c r="C1599" t="s">
        <v>221</v>
      </c>
      <c r="D1599" t="s">
        <v>166</v>
      </c>
      <c r="E1599" s="6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2709</v>
      </c>
    </row>
    <row r="1600" spans="1:12" x14ac:dyDescent="0.2">
      <c r="A1600">
        <v>16057</v>
      </c>
      <c r="B1600" t="s">
        <v>2710</v>
      </c>
      <c r="C1600" t="s">
        <v>175</v>
      </c>
      <c r="D1600" t="s">
        <v>166</v>
      </c>
      <c r="E1600" s="6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2711</v>
      </c>
    </row>
    <row r="1601" spans="1:12" x14ac:dyDescent="0.2">
      <c r="A1601">
        <v>40077</v>
      </c>
      <c r="B1601" t="s">
        <v>2712</v>
      </c>
      <c r="C1601" t="s">
        <v>184</v>
      </c>
      <c r="D1601" t="s">
        <v>166</v>
      </c>
      <c r="E1601" s="6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2713</v>
      </c>
    </row>
    <row r="1602" spans="1:12" x14ac:dyDescent="0.2">
      <c r="A1602">
        <v>1077</v>
      </c>
      <c r="B1602" t="s">
        <v>2714</v>
      </c>
      <c r="C1602" t="s">
        <v>385</v>
      </c>
      <c r="D1602" t="s">
        <v>166</v>
      </c>
      <c r="E1602" s="6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2715</v>
      </c>
    </row>
    <row r="1603" spans="1:12" x14ac:dyDescent="0.2">
      <c r="A1603">
        <v>28075</v>
      </c>
      <c r="B1603" t="s">
        <v>2714</v>
      </c>
      <c r="C1603" t="s">
        <v>194</v>
      </c>
      <c r="D1603" t="s">
        <v>166</v>
      </c>
      <c r="E1603" s="6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2716</v>
      </c>
    </row>
    <row r="1604" spans="1:12" x14ac:dyDescent="0.2">
      <c r="A1604">
        <v>47097</v>
      </c>
      <c r="B1604" t="s">
        <v>2714</v>
      </c>
      <c r="C1604" t="s">
        <v>288</v>
      </c>
      <c r="D1604" t="s">
        <v>166</v>
      </c>
      <c r="E1604" s="6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2717</v>
      </c>
    </row>
    <row r="1605" spans="1:12" x14ac:dyDescent="0.2">
      <c r="A1605">
        <v>21125</v>
      </c>
      <c r="B1605" t="s">
        <v>2718</v>
      </c>
      <c r="C1605" t="s">
        <v>180</v>
      </c>
      <c r="D1605" t="s">
        <v>166</v>
      </c>
      <c r="E1605" s="6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2719</v>
      </c>
    </row>
    <row r="1606" spans="1:12" x14ac:dyDescent="0.2">
      <c r="A1606">
        <v>13175</v>
      </c>
      <c r="B1606" t="s">
        <v>2720</v>
      </c>
      <c r="C1606" t="s">
        <v>317</v>
      </c>
      <c r="D1606" t="s">
        <v>166</v>
      </c>
      <c r="E1606" s="6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2721</v>
      </c>
    </row>
    <row r="1607" spans="1:12" x14ac:dyDescent="0.2">
      <c r="A1607">
        <v>45059</v>
      </c>
      <c r="B1607" t="s">
        <v>2720</v>
      </c>
      <c r="C1607" t="s">
        <v>165</v>
      </c>
      <c r="D1607" t="s">
        <v>166</v>
      </c>
      <c r="E1607" s="6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2722</v>
      </c>
    </row>
    <row r="1608" spans="1:12" x14ac:dyDescent="0.2">
      <c r="A1608">
        <v>48285</v>
      </c>
      <c r="B1608" t="s">
        <v>2723</v>
      </c>
      <c r="C1608" t="s">
        <v>290</v>
      </c>
      <c r="D1608" t="s">
        <v>166</v>
      </c>
      <c r="E1608" s="6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2724</v>
      </c>
    </row>
    <row r="1609" spans="1:12" x14ac:dyDescent="0.2">
      <c r="A1609">
        <v>1079</v>
      </c>
      <c r="B1609" t="s">
        <v>2725</v>
      </c>
      <c r="C1609" t="s">
        <v>385</v>
      </c>
      <c r="D1609" t="s">
        <v>166</v>
      </c>
      <c r="E1609" s="6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2726</v>
      </c>
    </row>
    <row r="1610" spans="1:12" x14ac:dyDescent="0.2">
      <c r="A1610">
        <v>5075</v>
      </c>
      <c r="B1610" t="s">
        <v>2725</v>
      </c>
      <c r="C1610" t="s">
        <v>331</v>
      </c>
      <c r="D1610" t="s">
        <v>166</v>
      </c>
      <c r="E1610" s="6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2727</v>
      </c>
    </row>
    <row r="1611" spans="1:12" x14ac:dyDescent="0.2">
      <c r="A1611">
        <v>17101</v>
      </c>
      <c r="B1611" t="s">
        <v>2725</v>
      </c>
      <c r="C1611" t="s">
        <v>190</v>
      </c>
      <c r="D1611" t="s">
        <v>166</v>
      </c>
      <c r="E1611" s="6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2728</v>
      </c>
    </row>
    <row r="1612" spans="1:12" x14ac:dyDescent="0.2">
      <c r="A1612">
        <v>18093</v>
      </c>
      <c r="B1612" t="s">
        <v>2725</v>
      </c>
      <c r="C1612" t="s">
        <v>142</v>
      </c>
      <c r="D1612" t="s">
        <v>166</v>
      </c>
      <c r="E1612" s="6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2729</v>
      </c>
    </row>
    <row r="1613" spans="1:12" x14ac:dyDescent="0.2">
      <c r="A1613">
        <v>21127</v>
      </c>
      <c r="B1613" t="s">
        <v>2725</v>
      </c>
      <c r="C1613" t="s">
        <v>180</v>
      </c>
      <c r="D1613" t="s">
        <v>166</v>
      </c>
      <c r="E1613" s="6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2730</v>
      </c>
    </row>
    <row r="1614" spans="1:12" x14ac:dyDescent="0.2">
      <c r="A1614">
        <v>28077</v>
      </c>
      <c r="B1614" t="s">
        <v>2725</v>
      </c>
      <c r="C1614" t="s">
        <v>194</v>
      </c>
      <c r="D1614" t="s">
        <v>166</v>
      </c>
      <c r="E1614" s="6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2731</v>
      </c>
    </row>
    <row r="1615" spans="1:12" x14ac:dyDescent="0.2">
      <c r="A1615">
        <v>29109</v>
      </c>
      <c r="B1615" t="s">
        <v>2725</v>
      </c>
      <c r="C1615" t="s">
        <v>182</v>
      </c>
      <c r="D1615" t="s">
        <v>166</v>
      </c>
      <c r="E1615" s="6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2732</v>
      </c>
    </row>
    <row r="1616" spans="1:12" x14ac:dyDescent="0.2">
      <c r="A1616">
        <v>39087</v>
      </c>
      <c r="B1616" t="s">
        <v>2725</v>
      </c>
      <c r="C1616" t="s">
        <v>200</v>
      </c>
      <c r="D1616" t="s">
        <v>166</v>
      </c>
      <c r="E1616" s="6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2733</v>
      </c>
    </row>
    <row r="1617" spans="1:12" x14ac:dyDescent="0.2">
      <c r="A1617">
        <v>42073</v>
      </c>
      <c r="B1617" t="s">
        <v>2725</v>
      </c>
      <c r="C1617" t="s">
        <v>202</v>
      </c>
      <c r="D1617" t="s">
        <v>166</v>
      </c>
      <c r="E1617" s="6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2734</v>
      </c>
    </row>
    <row r="1618" spans="1:12" x14ac:dyDescent="0.2">
      <c r="A1618">
        <v>46081</v>
      </c>
      <c r="B1618" t="s">
        <v>2725</v>
      </c>
      <c r="C1618" t="s">
        <v>381</v>
      </c>
      <c r="D1618" t="s">
        <v>166</v>
      </c>
      <c r="E1618" s="6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2735</v>
      </c>
    </row>
    <row r="1619" spans="1:12" x14ac:dyDescent="0.2">
      <c r="A1619">
        <v>47099</v>
      </c>
      <c r="B1619" t="s">
        <v>2725</v>
      </c>
      <c r="C1619" t="s">
        <v>288</v>
      </c>
      <c r="D1619" t="s">
        <v>166</v>
      </c>
      <c r="E1619" s="6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2736</v>
      </c>
    </row>
    <row r="1620" spans="1:12" x14ac:dyDescent="0.2">
      <c r="A1620">
        <v>40079</v>
      </c>
      <c r="B1620" t="s">
        <v>2737</v>
      </c>
      <c r="C1620" t="s">
        <v>184</v>
      </c>
      <c r="D1620" t="s">
        <v>166</v>
      </c>
      <c r="E1620" s="6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2738</v>
      </c>
    </row>
    <row r="1621" spans="1:12" x14ac:dyDescent="0.2">
      <c r="A1621">
        <v>27079</v>
      </c>
      <c r="B1621" t="s">
        <v>2739</v>
      </c>
      <c r="C1621" t="s">
        <v>213</v>
      </c>
      <c r="D1621" t="s">
        <v>166</v>
      </c>
      <c r="E1621" s="6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2740</v>
      </c>
    </row>
    <row r="1622" spans="1:12" x14ac:dyDescent="0.2">
      <c r="A1622">
        <v>35025</v>
      </c>
      <c r="B1622" t="s">
        <v>2741</v>
      </c>
      <c r="C1622" t="s">
        <v>538</v>
      </c>
      <c r="D1622" t="s">
        <v>166</v>
      </c>
      <c r="E1622" s="6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2742</v>
      </c>
    </row>
    <row r="1623" spans="1:12" x14ac:dyDescent="0.2">
      <c r="A1623">
        <v>28079</v>
      </c>
      <c r="B1623" t="s">
        <v>2743</v>
      </c>
      <c r="C1623" t="s">
        <v>194</v>
      </c>
      <c r="D1623" t="s">
        <v>166</v>
      </c>
      <c r="E1623" s="6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2744</v>
      </c>
    </row>
    <row r="1624" spans="1:12" x14ac:dyDescent="0.2">
      <c r="A1624">
        <v>20103</v>
      </c>
      <c r="B1624" t="s">
        <v>2745</v>
      </c>
      <c r="C1624" t="s">
        <v>264</v>
      </c>
      <c r="D1624" t="s">
        <v>166</v>
      </c>
      <c r="E1624" s="6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2746</v>
      </c>
    </row>
    <row r="1625" spans="1:12" x14ac:dyDescent="0.2">
      <c r="A1625">
        <v>42075</v>
      </c>
      <c r="B1625" t="s">
        <v>2747</v>
      </c>
      <c r="C1625" t="s">
        <v>202</v>
      </c>
      <c r="D1625" t="s">
        <v>166</v>
      </c>
      <c r="E1625" s="6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2748</v>
      </c>
    </row>
    <row r="1626" spans="1:12" x14ac:dyDescent="0.2">
      <c r="A1626">
        <v>1081</v>
      </c>
      <c r="B1626" t="s">
        <v>2749</v>
      </c>
      <c r="C1626" t="s">
        <v>385</v>
      </c>
      <c r="D1626" t="s">
        <v>166</v>
      </c>
      <c r="E1626" s="6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2750</v>
      </c>
    </row>
    <row r="1627" spans="1:12" x14ac:dyDescent="0.2">
      <c r="A1627">
        <v>5077</v>
      </c>
      <c r="B1627" t="s">
        <v>2749</v>
      </c>
      <c r="C1627" t="s">
        <v>331</v>
      </c>
      <c r="D1627" t="s">
        <v>166</v>
      </c>
      <c r="E1627" s="6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2751</v>
      </c>
    </row>
    <row r="1628" spans="1:12" x14ac:dyDescent="0.2">
      <c r="A1628">
        <v>12071</v>
      </c>
      <c r="B1628" t="s">
        <v>2749</v>
      </c>
      <c r="C1628" t="s">
        <v>216</v>
      </c>
      <c r="D1628" t="s">
        <v>166</v>
      </c>
      <c r="E1628" s="6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2752</v>
      </c>
    </row>
    <row r="1629" spans="1:12" x14ac:dyDescent="0.2">
      <c r="A1629">
        <v>13177</v>
      </c>
      <c r="B1629" t="s">
        <v>2749</v>
      </c>
      <c r="C1629" t="s">
        <v>317</v>
      </c>
      <c r="D1629" t="s">
        <v>166</v>
      </c>
      <c r="E1629" s="6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2753</v>
      </c>
    </row>
    <row r="1630" spans="1:12" x14ac:dyDescent="0.2">
      <c r="A1630">
        <v>17103</v>
      </c>
      <c r="B1630" t="s">
        <v>2749</v>
      </c>
      <c r="C1630" t="s">
        <v>190</v>
      </c>
      <c r="D1630" t="s">
        <v>166</v>
      </c>
      <c r="E1630" s="6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2754</v>
      </c>
    </row>
    <row r="1631" spans="1:12" x14ac:dyDescent="0.2">
      <c r="A1631">
        <v>19111</v>
      </c>
      <c r="B1631" t="s">
        <v>2749</v>
      </c>
      <c r="C1631" t="s">
        <v>178</v>
      </c>
      <c r="D1631" t="s">
        <v>166</v>
      </c>
      <c r="E1631" s="6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2755</v>
      </c>
    </row>
    <row r="1632" spans="1:12" x14ac:dyDescent="0.2">
      <c r="A1632">
        <v>21129</v>
      </c>
      <c r="B1632" t="s">
        <v>2749</v>
      </c>
      <c r="C1632" t="s">
        <v>180</v>
      </c>
      <c r="D1632" t="s">
        <v>166</v>
      </c>
      <c r="E1632" s="6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2756</v>
      </c>
    </row>
    <row r="1633" spans="1:12" x14ac:dyDescent="0.2">
      <c r="A1633">
        <v>28081</v>
      </c>
      <c r="B1633" t="s">
        <v>2749</v>
      </c>
      <c r="C1633" t="s">
        <v>194</v>
      </c>
      <c r="D1633" t="s">
        <v>166</v>
      </c>
      <c r="E1633" s="6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2757</v>
      </c>
    </row>
    <row r="1634" spans="1:12" x14ac:dyDescent="0.2">
      <c r="A1634">
        <v>37105</v>
      </c>
      <c r="B1634" t="s">
        <v>2749</v>
      </c>
      <c r="C1634" t="s">
        <v>219</v>
      </c>
      <c r="D1634" t="s">
        <v>166</v>
      </c>
      <c r="E1634" s="6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2758</v>
      </c>
    </row>
    <row r="1635" spans="1:12" x14ac:dyDescent="0.2">
      <c r="A1635">
        <v>45061</v>
      </c>
      <c r="B1635" t="s">
        <v>2749</v>
      </c>
      <c r="C1635" t="s">
        <v>165</v>
      </c>
      <c r="D1635" t="s">
        <v>166</v>
      </c>
      <c r="E1635" s="6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2759</v>
      </c>
    </row>
    <row r="1636" spans="1:12" x14ac:dyDescent="0.2">
      <c r="A1636">
        <v>48287</v>
      </c>
      <c r="B1636" t="s">
        <v>2749</v>
      </c>
      <c r="C1636" t="s">
        <v>290</v>
      </c>
      <c r="D1636" t="s">
        <v>166</v>
      </c>
      <c r="E1636" s="6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2760</v>
      </c>
    </row>
    <row r="1637" spans="1:12" x14ac:dyDescent="0.2">
      <c r="A1637">
        <v>51105</v>
      </c>
      <c r="B1637" t="s">
        <v>2749</v>
      </c>
      <c r="C1637" t="s">
        <v>172</v>
      </c>
      <c r="D1637" t="s">
        <v>166</v>
      </c>
      <c r="E1637" s="6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2761</v>
      </c>
    </row>
    <row r="1638" spans="1:12" x14ac:dyDescent="0.2">
      <c r="A1638">
        <v>26089</v>
      </c>
      <c r="B1638" t="s">
        <v>2762</v>
      </c>
      <c r="C1638" t="s">
        <v>232</v>
      </c>
      <c r="D1638" t="s">
        <v>166</v>
      </c>
      <c r="E1638" s="6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2763</v>
      </c>
    </row>
    <row r="1639" spans="1:12" x14ac:dyDescent="0.2">
      <c r="A1639">
        <v>28083</v>
      </c>
      <c r="B1639" t="s">
        <v>2764</v>
      </c>
      <c r="C1639" t="s">
        <v>194</v>
      </c>
      <c r="D1639" t="s">
        <v>166</v>
      </c>
      <c r="E1639" s="6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2765</v>
      </c>
    </row>
    <row r="1640" spans="1:12" x14ac:dyDescent="0.2">
      <c r="A1640">
        <v>42077</v>
      </c>
      <c r="B1640" t="s">
        <v>2766</v>
      </c>
      <c r="C1640" t="s">
        <v>202</v>
      </c>
      <c r="D1640" t="s">
        <v>166</v>
      </c>
      <c r="E1640" s="6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2767</v>
      </c>
    </row>
    <row r="1641" spans="1:12" x14ac:dyDescent="0.2">
      <c r="A1641">
        <v>16059</v>
      </c>
      <c r="B1641" t="s">
        <v>2768</v>
      </c>
      <c r="C1641" t="s">
        <v>175</v>
      </c>
      <c r="D1641" t="s">
        <v>166</v>
      </c>
      <c r="E1641" s="6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2769</v>
      </c>
    </row>
    <row r="1642" spans="1:12" x14ac:dyDescent="0.2">
      <c r="A1642">
        <v>26091</v>
      </c>
      <c r="B1642" t="s">
        <v>2770</v>
      </c>
      <c r="C1642" t="s">
        <v>232</v>
      </c>
      <c r="D1642" t="s">
        <v>166</v>
      </c>
      <c r="E1642" s="6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2771</v>
      </c>
    </row>
    <row r="1643" spans="1:12" x14ac:dyDescent="0.2">
      <c r="A1643">
        <v>37107</v>
      </c>
      <c r="B1643" t="s">
        <v>2772</v>
      </c>
      <c r="C1643" t="s">
        <v>219</v>
      </c>
      <c r="D1643" t="s">
        <v>166</v>
      </c>
      <c r="E1643" s="6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2773</v>
      </c>
    </row>
    <row r="1644" spans="1:12" x14ac:dyDescent="0.2">
      <c r="A1644">
        <v>12073</v>
      </c>
      <c r="B1644" t="s">
        <v>2774</v>
      </c>
      <c r="C1644" t="s">
        <v>216</v>
      </c>
      <c r="D1644" t="s">
        <v>166</v>
      </c>
      <c r="E1644" s="6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2775</v>
      </c>
    </row>
    <row r="1645" spans="1:12" x14ac:dyDescent="0.2">
      <c r="A1645">
        <v>48289</v>
      </c>
      <c r="B1645" t="s">
        <v>2774</v>
      </c>
      <c r="C1645" t="s">
        <v>290</v>
      </c>
      <c r="D1645" t="s">
        <v>166</v>
      </c>
      <c r="E1645" s="6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2776</v>
      </c>
    </row>
    <row r="1646" spans="1:12" x14ac:dyDescent="0.2">
      <c r="A1646">
        <v>21131</v>
      </c>
      <c r="B1646" t="s">
        <v>2777</v>
      </c>
      <c r="C1646" t="s">
        <v>180</v>
      </c>
      <c r="D1646" t="s">
        <v>166</v>
      </c>
      <c r="E1646" s="6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2778</v>
      </c>
    </row>
    <row r="1647" spans="1:12" x14ac:dyDescent="0.2">
      <c r="A1647">
        <v>21133</v>
      </c>
      <c r="B1647" t="s">
        <v>2779</v>
      </c>
      <c r="C1647" t="s">
        <v>180</v>
      </c>
      <c r="D1647" t="s">
        <v>166</v>
      </c>
      <c r="E1647" s="6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2780</v>
      </c>
    </row>
    <row r="1648" spans="1:12" x14ac:dyDescent="0.2">
      <c r="A1648">
        <v>12075</v>
      </c>
      <c r="B1648" t="s">
        <v>2781</v>
      </c>
      <c r="C1648" t="s">
        <v>216</v>
      </c>
      <c r="D1648" t="s">
        <v>166</v>
      </c>
      <c r="E1648" s="6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2782</v>
      </c>
    </row>
    <row r="1649" spans="1:12" x14ac:dyDescent="0.2">
      <c r="A1649">
        <v>16061</v>
      </c>
      <c r="B1649" t="s">
        <v>2783</v>
      </c>
      <c r="C1649" t="s">
        <v>175</v>
      </c>
      <c r="D1649" t="s">
        <v>166</v>
      </c>
      <c r="E1649" s="6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2784</v>
      </c>
    </row>
    <row r="1650" spans="1:12" x14ac:dyDescent="0.2">
      <c r="A1650">
        <v>21135</v>
      </c>
      <c r="B1650" t="s">
        <v>2783</v>
      </c>
      <c r="C1650" t="s">
        <v>180</v>
      </c>
      <c r="D1650" t="s">
        <v>166</v>
      </c>
      <c r="E1650" s="6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2785</v>
      </c>
    </row>
    <row r="1651" spans="1:12" x14ac:dyDescent="0.2">
      <c r="A1651">
        <v>29111</v>
      </c>
      <c r="B1651" t="s">
        <v>2783</v>
      </c>
      <c r="C1651" t="s">
        <v>182</v>
      </c>
      <c r="D1651" t="s">
        <v>166</v>
      </c>
      <c r="E1651" s="6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2786</v>
      </c>
    </row>
    <row r="1652" spans="1:12" x14ac:dyDescent="0.2">
      <c r="A1652">
        <v>36049</v>
      </c>
      <c r="B1652" t="s">
        <v>2783</v>
      </c>
      <c r="C1652" t="s">
        <v>226</v>
      </c>
      <c r="D1652" t="s">
        <v>166</v>
      </c>
      <c r="E1652" s="6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2787</v>
      </c>
    </row>
    <row r="1653" spans="1:12" x14ac:dyDescent="0.2">
      <c r="A1653">
        <v>47101</v>
      </c>
      <c r="B1653" t="s">
        <v>2783</v>
      </c>
      <c r="C1653" t="s">
        <v>288</v>
      </c>
      <c r="D1653" t="s">
        <v>166</v>
      </c>
      <c r="E1653" s="6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2788</v>
      </c>
    </row>
    <row r="1654" spans="1:12" x14ac:dyDescent="0.2">
      <c r="A1654">
        <v>53041</v>
      </c>
      <c r="B1654" t="s">
        <v>2783</v>
      </c>
      <c r="C1654" t="s">
        <v>204</v>
      </c>
      <c r="D1654" t="s">
        <v>166</v>
      </c>
      <c r="E1654" s="6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2789</v>
      </c>
    </row>
    <row r="1655" spans="1:12" x14ac:dyDescent="0.2">
      <c r="A1655">
        <v>54041</v>
      </c>
      <c r="B1655" t="s">
        <v>2783</v>
      </c>
      <c r="C1655" t="s">
        <v>427</v>
      </c>
      <c r="D1655" t="s">
        <v>166</v>
      </c>
      <c r="E1655" s="6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2790</v>
      </c>
    </row>
    <row r="1656" spans="1:12" x14ac:dyDescent="0.2">
      <c r="A1656">
        <v>30049</v>
      </c>
      <c r="B1656" t="s">
        <v>2791</v>
      </c>
      <c r="C1656" t="s">
        <v>482</v>
      </c>
      <c r="D1656" t="s">
        <v>166</v>
      </c>
      <c r="E1656" s="6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2792</v>
      </c>
    </row>
    <row r="1657" spans="1:12" x14ac:dyDescent="0.2">
      <c r="A1657">
        <v>45063</v>
      </c>
      <c r="B1657" t="s">
        <v>2793</v>
      </c>
      <c r="C1657" t="s">
        <v>165</v>
      </c>
      <c r="D1657" t="s">
        <v>166</v>
      </c>
      <c r="E1657" s="6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2794</v>
      </c>
    </row>
    <row r="1658" spans="1:12" x14ac:dyDescent="0.2">
      <c r="A1658">
        <v>51678</v>
      </c>
      <c r="B1658" t="s">
        <v>2793</v>
      </c>
      <c r="C1658" t="s">
        <v>172</v>
      </c>
      <c r="D1658" t="s">
        <v>166</v>
      </c>
      <c r="E1658" s="6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2795</v>
      </c>
    </row>
    <row r="1659" spans="1:12" x14ac:dyDescent="0.2">
      <c r="A1659">
        <v>12077</v>
      </c>
      <c r="B1659" t="s">
        <v>2796</v>
      </c>
      <c r="C1659" t="s">
        <v>216</v>
      </c>
      <c r="D1659" t="s">
        <v>166</v>
      </c>
      <c r="E1659" s="6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2797</v>
      </c>
    </row>
    <row r="1660" spans="1:12" x14ac:dyDescent="0.2">
      <c r="A1660">
        <v>13179</v>
      </c>
      <c r="B1660" t="s">
        <v>2796</v>
      </c>
      <c r="C1660" t="s">
        <v>317</v>
      </c>
      <c r="D1660" t="s">
        <v>166</v>
      </c>
      <c r="E1660" s="6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2798</v>
      </c>
    </row>
    <row r="1661" spans="1:12" x14ac:dyDescent="0.2">
      <c r="A1661">
        <v>30051</v>
      </c>
      <c r="B1661" t="s">
        <v>2796</v>
      </c>
      <c r="C1661" t="s">
        <v>482</v>
      </c>
      <c r="D1661" t="s">
        <v>166</v>
      </c>
      <c r="E1661" s="6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2799</v>
      </c>
    </row>
    <row r="1662" spans="1:12" x14ac:dyDescent="0.2">
      <c r="A1662">
        <v>48291</v>
      </c>
      <c r="B1662" t="s">
        <v>2796</v>
      </c>
      <c r="C1662" t="s">
        <v>290</v>
      </c>
      <c r="D1662" t="s">
        <v>166</v>
      </c>
      <c r="E1662" s="6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2800</v>
      </c>
    </row>
    <row r="1663" spans="1:12" x14ac:dyDescent="0.2">
      <c r="A1663">
        <v>39089</v>
      </c>
      <c r="B1663" t="s">
        <v>2801</v>
      </c>
      <c r="C1663" t="s">
        <v>200</v>
      </c>
      <c r="D1663" t="s">
        <v>166</v>
      </c>
      <c r="E1663" s="6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2802</v>
      </c>
    </row>
    <row r="1664" spans="1:12" x14ac:dyDescent="0.2">
      <c r="A1664">
        <v>1083</v>
      </c>
      <c r="B1664" t="s">
        <v>2803</v>
      </c>
      <c r="C1664" t="s">
        <v>385</v>
      </c>
      <c r="D1664" t="s">
        <v>166</v>
      </c>
      <c r="E1664" s="6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2804</v>
      </c>
    </row>
    <row r="1665" spans="1:12" x14ac:dyDescent="0.2">
      <c r="A1665">
        <v>48293</v>
      </c>
      <c r="B1665" t="s">
        <v>2803</v>
      </c>
      <c r="C1665" t="s">
        <v>290</v>
      </c>
      <c r="D1665" t="s">
        <v>166</v>
      </c>
      <c r="E1665" s="6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2805</v>
      </c>
    </row>
    <row r="1666" spans="1:12" x14ac:dyDescent="0.2">
      <c r="A1666">
        <v>5079</v>
      </c>
      <c r="B1666" t="s">
        <v>2806</v>
      </c>
      <c r="C1666" t="s">
        <v>331</v>
      </c>
      <c r="D1666" t="s">
        <v>166</v>
      </c>
      <c r="E1666" s="6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2807</v>
      </c>
    </row>
    <row r="1667" spans="1:12" x14ac:dyDescent="0.2">
      <c r="A1667">
        <v>8073</v>
      </c>
      <c r="B1667" t="s">
        <v>2806</v>
      </c>
      <c r="C1667" t="s">
        <v>187</v>
      </c>
      <c r="D1667" t="s">
        <v>166</v>
      </c>
      <c r="E1667" s="6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2808</v>
      </c>
    </row>
    <row r="1668" spans="1:12" x14ac:dyDescent="0.2">
      <c r="A1668">
        <v>13181</v>
      </c>
      <c r="B1668" t="s">
        <v>2806</v>
      </c>
      <c r="C1668" t="s">
        <v>317</v>
      </c>
      <c r="D1668" t="s">
        <v>166</v>
      </c>
      <c r="E1668" s="6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2809</v>
      </c>
    </row>
    <row r="1669" spans="1:12" x14ac:dyDescent="0.2">
      <c r="A1669">
        <v>16063</v>
      </c>
      <c r="B1669" t="s">
        <v>2806</v>
      </c>
      <c r="C1669" t="s">
        <v>175</v>
      </c>
      <c r="D1669" t="s">
        <v>166</v>
      </c>
      <c r="E1669" s="6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2810</v>
      </c>
    </row>
    <row r="1670" spans="1:12" x14ac:dyDescent="0.2">
      <c r="A1670">
        <v>20105</v>
      </c>
      <c r="B1670" t="s">
        <v>2806</v>
      </c>
      <c r="C1670" t="s">
        <v>264</v>
      </c>
      <c r="D1670" t="s">
        <v>166</v>
      </c>
      <c r="E1670" s="6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2811</v>
      </c>
    </row>
    <row r="1671" spans="1:12" x14ac:dyDescent="0.2">
      <c r="A1671">
        <v>21137</v>
      </c>
      <c r="B1671" t="s">
        <v>2806</v>
      </c>
      <c r="C1671" t="s">
        <v>180</v>
      </c>
      <c r="D1671" t="s">
        <v>166</v>
      </c>
      <c r="E1671" s="6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2812</v>
      </c>
    </row>
    <row r="1672" spans="1:12" x14ac:dyDescent="0.2">
      <c r="A1672">
        <v>22061</v>
      </c>
      <c r="B1672" t="s">
        <v>2806</v>
      </c>
      <c r="C1672" t="s">
        <v>169</v>
      </c>
      <c r="D1672" t="s">
        <v>166</v>
      </c>
      <c r="E1672" s="6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2813</v>
      </c>
    </row>
    <row r="1673" spans="1:12" x14ac:dyDescent="0.2">
      <c r="A1673">
        <v>23015</v>
      </c>
      <c r="B1673" t="s">
        <v>2806</v>
      </c>
      <c r="C1673" t="s">
        <v>297</v>
      </c>
      <c r="D1673" t="s">
        <v>166</v>
      </c>
      <c r="E1673" s="6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2814</v>
      </c>
    </row>
    <row r="1674" spans="1:12" x14ac:dyDescent="0.2">
      <c r="A1674">
        <v>27081</v>
      </c>
      <c r="B1674" t="s">
        <v>2806</v>
      </c>
      <c r="C1674" t="s">
        <v>213</v>
      </c>
      <c r="D1674" t="s">
        <v>166</v>
      </c>
      <c r="E1674" s="6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2815</v>
      </c>
    </row>
    <row r="1675" spans="1:12" x14ac:dyDescent="0.2">
      <c r="A1675">
        <v>28085</v>
      </c>
      <c r="B1675" t="s">
        <v>2806</v>
      </c>
      <c r="C1675" t="s">
        <v>194</v>
      </c>
      <c r="D1675" t="s">
        <v>166</v>
      </c>
      <c r="E1675" s="6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2816</v>
      </c>
    </row>
    <row r="1676" spans="1:12" x14ac:dyDescent="0.2">
      <c r="A1676">
        <v>29113</v>
      </c>
      <c r="B1676" t="s">
        <v>2806</v>
      </c>
      <c r="C1676" t="s">
        <v>182</v>
      </c>
      <c r="D1676" t="s">
        <v>166</v>
      </c>
      <c r="E1676" s="6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2817</v>
      </c>
    </row>
    <row r="1677" spans="1:12" x14ac:dyDescent="0.2">
      <c r="A1677">
        <v>30053</v>
      </c>
      <c r="B1677" t="s">
        <v>2806</v>
      </c>
      <c r="C1677" t="s">
        <v>482</v>
      </c>
      <c r="D1677" t="s">
        <v>166</v>
      </c>
      <c r="E1677" s="6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2818</v>
      </c>
    </row>
    <row r="1678" spans="1:12" x14ac:dyDescent="0.2">
      <c r="A1678">
        <v>31111</v>
      </c>
      <c r="B1678" t="s">
        <v>2806</v>
      </c>
      <c r="C1678" t="s">
        <v>196</v>
      </c>
      <c r="D1678" t="s">
        <v>166</v>
      </c>
      <c r="E1678" s="6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2819</v>
      </c>
    </row>
    <row r="1679" spans="1:12" x14ac:dyDescent="0.2">
      <c r="A1679">
        <v>32017</v>
      </c>
      <c r="B1679" t="s">
        <v>2806</v>
      </c>
      <c r="C1679" t="s">
        <v>870</v>
      </c>
      <c r="D1679" t="s">
        <v>166</v>
      </c>
      <c r="E1679" s="6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2820</v>
      </c>
    </row>
    <row r="1680" spans="1:12" x14ac:dyDescent="0.2">
      <c r="A1680">
        <v>35027</v>
      </c>
      <c r="B1680" t="s">
        <v>2806</v>
      </c>
      <c r="C1680" t="s">
        <v>538</v>
      </c>
      <c r="D1680" t="s">
        <v>166</v>
      </c>
      <c r="E1680" s="6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2821</v>
      </c>
    </row>
    <row r="1681" spans="1:12" x14ac:dyDescent="0.2">
      <c r="A1681">
        <v>37109</v>
      </c>
      <c r="B1681" t="s">
        <v>2806</v>
      </c>
      <c r="C1681" t="s">
        <v>219</v>
      </c>
      <c r="D1681" t="s">
        <v>166</v>
      </c>
      <c r="E1681" s="6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2822</v>
      </c>
    </row>
    <row r="1682" spans="1:12" x14ac:dyDescent="0.2">
      <c r="A1682">
        <v>40081</v>
      </c>
      <c r="B1682" t="s">
        <v>2806</v>
      </c>
      <c r="C1682" t="s">
        <v>184</v>
      </c>
      <c r="D1682" t="s">
        <v>166</v>
      </c>
      <c r="E1682" s="6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2823</v>
      </c>
    </row>
    <row r="1683" spans="1:12" x14ac:dyDescent="0.2">
      <c r="A1683">
        <v>41041</v>
      </c>
      <c r="B1683" t="s">
        <v>2806</v>
      </c>
      <c r="C1683" t="s">
        <v>400</v>
      </c>
      <c r="D1683" t="s">
        <v>166</v>
      </c>
      <c r="E1683" s="6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2824</v>
      </c>
    </row>
    <row r="1684" spans="1:12" x14ac:dyDescent="0.2">
      <c r="A1684">
        <v>46083</v>
      </c>
      <c r="B1684" t="s">
        <v>2806</v>
      </c>
      <c r="C1684" t="s">
        <v>381</v>
      </c>
      <c r="D1684" t="s">
        <v>166</v>
      </c>
      <c r="E1684" s="6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2825</v>
      </c>
    </row>
    <row r="1685" spans="1:12" x14ac:dyDescent="0.2">
      <c r="A1685">
        <v>47103</v>
      </c>
      <c r="B1685" t="s">
        <v>2806</v>
      </c>
      <c r="C1685" t="s">
        <v>288</v>
      </c>
      <c r="D1685" t="s">
        <v>166</v>
      </c>
      <c r="E1685" s="6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2826</v>
      </c>
    </row>
    <row r="1686" spans="1:12" x14ac:dyDescent="0.2">
      <c r="A1686">
        <v>53043</v>
      </c>
      <c r="B1686" t="s">
        <v>2806</v>
      </c>
      <c r="C1686" t="s">
        <v>204</v>
      </c>
      <c r="D1686" t="s">
        <v>166</v>
      </c>
      <c r="E1686" s="6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2827</v>
      </c>
    </row>
    <row r="1687" spans="1:12" x14ac:dyDescent="0.2">
      <c r="A1687">
        <v>54043</v>
      </c>
      <c r="B1687" t="s">
        <v>2806</v>
      </c>
      <c r="C1687" t="s">
        <v>427</v>
      </c>
      <c r="D1687" t="s">
        <v>166</v>
      </c>
      <c r="E1687" s="6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2828</v>
      </c>
    </row>
    <row r="1688" spans="1:12" x14ac:dyDescent="0.2">
      <c r="A1688">
        <v>55069</v>
      </c>
      <c r="B1688" t="s">
        <v>2806</v>
      </c>
      <c r="C1688" t="s">
        <v>206</v>
      </c>
      <c r="D1688" t="s">
        <v>166</v>
      </c>
      <c r="E1688" s="6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2829</v>
      </c>
    </row>
    <row r="1689" spans="1:12" x14ac:dyDescent="0.2">
      <c r="A1689">
        <v>56023</v>
      </c>
      <c r="B1689" t="s">
        <v>2806</v>
      </c>
      <c r="C1689" t="s">
        <v>228</v>
      </c>
      <c r="D1689" t="s">
        <v>166</v>
      </c>
      <c r="E1689" s="6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2830</v>
      </c>
    </row>
    <row r="1690" spans="1:12" x14ac:dyDescent="0.2">
      <c r="A1690">
        <v>19113</v>
      </c>
      <c r="B1690" t="s">
        <v>2831</v>
      </c>
      <c r="C1690" t="s">
        <v>178</v>
      </c>
      <c r="D1690" t="s">
        <v>166</v>
      </c>
      <c r="E1690" s="6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2832</v>
      </c>
    </row>
    <row r="1691" spans="1:12" x14ac:dyDescent="0.2">
      <c r="A1691">
        <v>20107</v>
      </c>
      <c r="B1691" t="s">
        <v>2831</v>
      </c>
      <c r="C1691" t="s">
        <v>264</v>
      </c>
      <c r="D1691" t="s">
        <v>166</v>
      </c>
      <c r="E1691" s="6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2833</v>
      </c>
    </row>
    <row r="1692" spans="1:12" x14ac:dyDescent="0.2">
      <c r="A1692">
        <v>29115</v>
      </c>
      <c r="B1692" t="s">
        <v>2831</v>
      </c>
      <c r="C1692" t="s">
        <v>182</v>
      </c>
      <c r="D1692" t="s">
        <v>166</v>
      </c>
      <c r="E1692" s="6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2834</v>
      </c>
    </row>
    <row r="1693" spans="1:12" x14ac:dyDescent="0.2">
      <c r="A1693">
        <v>41043</v>
      </c>
      <c r="B1693" t="s">
        <v>2831</v>
      </c>
      <c r="C1693" t="s">
        <v>400</v>
      </c>
      <c r="D1693" t="s">
        <v>166</v>
      </c>
      <c r="E1693" s="6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2835</v>
      </c>
    </row>
    <row r="1694" spans="1:12" x14ac:dyDescent="0.2">
      <c r="A1694">
        <v>48295</v>
      </c>
      <c r="B1694" t="s">
        <v>2836</v>
      </c>
      <c r="C1694" t="s">
        <v>290</v>
      </c>
      <c r="D1694" t="s">
        <v>166</v>
      </c>
      <c r="E1694" s="6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2837</v>
      </c>
    </row>
    <row r="1695" spans="1:12" x14ac:dyDescent="0.2">
      <c r="A1695">
        <v>9005</v>
      </c>
      <c r="B1695" t="s">
        <v>2838</v>
      </c>
      <c r="C1695" t="s">
        <v>1649</v>
      </c>
      <c r="D1695" t="s">
        <v>166</v>
      </c>
      <c r="E1695" s="6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2839</v>
      </c>
    </row>
    <row r="1696" spans="1:12" x14ac:dyDescent="0.2">
      <c r="A1696">
        <v>5081</v>
      </c>
      <c r="B1696" t="s">
        <v>2840</v>
      </c>
      <c r="C1696" t="s">
        <v>331</v>
      </c>
      <c r="D1696" t="s">
        <v>166</v>
      </c>
      <c r="E1696" s="6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2841</v>
      </c>
    </row>
    <row r="1697" spans="1:12" x14ac:dyDescent="0.2">
      <c r="A1697">
        <v>48297</v>
      </c>
      <c r="B1697" t="s">
        <v>2842</v>
      </c>
      <c r="C1697" t="s">
        <v>290</v>
      </c>
      <c r="D1697" t="s">
        <v>166</v>
      </c>
      <c r="E1697" s="6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2843</v>
      </c>
    </row>
    <row r="1698" spans="1:12" x14ac:dyDescent="0.2">
      <c r="A1698">
        <v>17105</v>
      </c>
      <c r="B1698" t="s">
        <v>2844</v>
      </c>
      <c r="C1698" t="s">
        <v>190</v>
      </c>
      <c r="D1698" t="s">
        <v>166</v>
      </c>
      <c r="E1698" s="6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2845</v>
      </c>
    </row>
    <row r="1699" spans="1:12" x14ac:dyDescent="0.2">
      <c r="A1699">
        <v>21139</v>
      </c>
      <c r="B1699" t="s">
        <v>2844</v>
      </c>
      <c r="C1699" t="s">
        <v>180</v>
      </c>
      <c r="D1699" t="s">
        <v>166</v>
      </c>
      <c r="E1699" s="6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2846</v>
      </c>
    </row>
    <row r="1700" spans="1:12" x14ac:dyDescent="0.2">
      <c r="A1700">
        <v>22063</v>
      </c>
      <c r="B1700" t="s">
        <v>2844</v>
      </c>
      <c r="C1700" t="s">
        <v>169</v>
      </c>
      <c r="D1700" t="s">
        <v>166</v>
      </c>
      <c r="E1700" s="6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2847</v>
      </c>
    </row>
    <row r="1701" spans="1:12" x14ac:dyDescent="0.2">
      <c r="A1701">
        <v>26093</v>
      </c>
      <c r="B1701" t="s">
        <v>2844</v>
      </c>
      <c r="C1701" t="s">
        <v>232</v>
      </c>
      <c r="D1701" t="s">
        <v>166</v>
      </c>
      <c r="E1701" s="6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2848</v>
      </c>
    </row>
    <row r="1702" spans="1:12" x14ac:dyDescent="0.2">
      <c r="A1702">
        <v>29117</v>
      </c>
      <c r="B1702" t="s">
        <v>2844</v>
      </c>
      <c r="C1702" t="s">
        <v>182</v>
      </c>
      <c r="D1702" t="s">
        <v>166</v>
      </c>
      <c r="E1702" s="6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2849</v>
      </c>
    </row>
    <row r="1703" spans="1:12" x14ac:dyDescent="0.2">
      <c r="A1703">
        <v>36051</v>
      </c>
      <c r="B1703" t="s">
        <v>2844</v>
      </c>
      <c r="C1703" t="s">
        <v>226</v>
      </c>
      <c r="D1703" t="s">
        <v>166</v>
      </c>
      <c r="E1703" s="6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2850</v>
      </c>
    </row>
    <row r="1704" spans="1:12" x14ac:dyDescent="0.2">
      <c r="A1704">
        <v>48299</v>
      </c>
      <c r="B1704" t="s">
        <v>2851</v>
      </c>
      <c r="C1704" t="s">
        <v>290</v>
      </c>
      <c r="D1704" t="s">
        <v>166</v>
      </c>
      <c r="E1704" s="6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2852</v>
      </c>
    </row>
    <row r="1705" spans="1:12" x14ac:dyDescent="0.2">
      <c r="A1705">
        <v>5083</v>
      </c>
      <c r="B1705" t="s">
        <v>2853</v>
      </c>
      <c r="C1705" t="s">
        <v>331</v>
      </c>
      <c r="D1705" t="s">
        <v>166</v>
      </c>
      <c r="E1705" s="6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2854</v>
      </c>
    </row>
    <row r="1706" spans="1:12" x14ac:dyDescent="0.2">
      <c r="A1706">
        <v>8075</v>
      </c>
      <c r="B1706" t="s">
        <v>2853</v>
      </c>
      <c r="C1706" t="s">
        <v>187</v>
      </c>
      <c r="D1706" t="s">
        <v>166</v>
      </c>
      <c r="E1706" s="6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2855</v>
      </c>
    </row>
    <row r="1707" spans="1:12" x14ac:dyDescent="0.2">
      <c r="A1707">
        <v>17107</v>
      </c>
      <c r="B1707" t="s">
        <v>2853</v>
      </c>
      <c r="C1707" t="s">
        <v>190</v>
      </c>
      <c r="D1707" t="s">
        <v>166</v>
      </c>
      <c r="E1707" s="6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2856</v>
      </c>
    </row>
    <row r="1708" spans="1:12" x14ac:dyDescent="0.2">
      <c r="A1708">
        <v>20109</v>
      </c>
      <c r="B1708" t="s">
        <v>2853</v>
      </c>
      <c r="C1708" t="s">
        <v>264</v>
      </c>
      <c r="D1708" t="s">
        <v>166</v>
      </c>
      <c r="E1708" s="6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2857</v>
      </c>
    </row>
    <row r="1709" spans="1:12" x14ac:dyDescent="0.2">
      <c r="A1709">
        <v>21141</v>
      </c>
      <c r="B1709" t="s">
        <v>2853</v>
      </c>
      <c r="C1709" t="s">
        <v>180</v>
      </c>
      <c r="D1709" t="s">
        <v>166</v>
      </c>
      <c r="E1709" s="6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2858</v>
      </c>
    </row>
    <row r="1710" spans="1:12" x14ac:dyDescent="0.2">
      <c r="A1710">
        <v>31113</v>
      </c>
      <c r="B1710" t="s">
        <v>2853</v>
      </c>
      <c r="C1710" t="s">
        <v>196</v>
      </c>
      <c r="D1710" t="s">
        <v>166</v>
      </c>
      <c r="E1710" s="6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2859</v>
      </c>
    </row>
    <row r="1711" spans="1:12" x14ac:dyDescent="0.2">
      <c r="A1711">
        <v>38047</v>
      </c>
      <c r="B1711" t="s">
        <v>2853</v>
      </c>
      <c r="C1711" t="s">
        <v>198</v>
      </c>
      <c r="D1711" t="s">
        <v>166</v>
      </c>
      <c r="E1711" s="6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2860</v>
      </c>
    </row>
    <row r="1712" spans="1:12" x14ac:dyDescent="0.2">
      <c r="A1712">
        <v>39091</v>
      </c>
      <c r="B1712" t="s">
        <v>2853</v>
      </c>
      <c r="C1712" t="s">
        <v>200</v>
      </c>
      <c r="D1712" t="s">
        <v>166</v>
      </c>
      <c r="E1712" s="6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2861</v>
      </c>
    </row>
    <row r="1713" spans="1:12" x14ac:dyDescent="0.2">
      <c r="A1713">
        <v>40083</v>
      </c>
      <c r="B1713" t="s">
        <v>2853</v>
      </c>
      <c r="C1713" t="s">
        <v>184</v>
      </c>
      <c r="D1713" t="s">
        <v>166</v>
      </c>
      <c r="E1713" s="6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2862</v>
      </c>
    </row>
    <row r="1714" spans="1:12" x14ac:dyDescent="0.2">
      <c r="A1714">
        <v>54045</v>
      </c>
      <c r="B1714" t="s">
        <v>2853</v>
      </c>
      <c r="C1714" t="s">
        <v>427</v>
      </c>
      <c r="D1714" t="s">
        <v>166</v>
      </c>
      <c r="E1714" s="6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2863</v>
      </c>
    </row>
    <row r="1715" spans="1:12" x14ac:dyDescent="0.2">
      <c r="A1715">
        <v>13183</v>
      </c>
      <c r="B1715" t="s">
        <v>2864</v>
      </c>
      <c r="C1715" t="s">
        <v>317</v>
      </c>
      <c r="D1715" t="s">
        <v>166</v>
      </c>
      <c r="E1715" s="6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2865</v>
      </c>
    </row>
    <row r="1716" spans="1:12" x14ac:dyDescent="0.2">
      <c r="A1716">
        <v>5085</v>
      </c>
      <c r="B1716" t="s">
        <v>2866</v>
      </c>
      <c r="C1716" t="s">
        <v>331</v>
      </c>
      <c r="D1716" t="s">
        <v>166</v>
      </c>
      <c r="E1716" s="6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2867</v>
      </c>
    </row>
    <row r="1717" spans="1:12" x14ac:dyDescent="0.2">
      <c r="A1717">
        <v>39093</v>
      </c>
      <c r="B1717" t="s">
        <v>2868</v>
      </c>
      <c r="C1717" t="s">
        <v>200</v>
      </c>
      <c r="D1717" t="s">
        <v>166</v>
      </c>
      <c r="E1717" s="6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2869</v>
      </c>
    </row>
    <row r="1718" spans="1:12" x14ac:dyDescent="0.2">
      <c r="A1718">
        <v>35028</v>
      </c>
      <c r="B1718" t="s">
        <v>2870</v>
      </c>
      <c r="C1718" t="s">
        <v>538</v>
      </c>
      <c r="D1718" t="s">
        <v>166</v>
      </c>
      <c r="E1718" s="6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2871</v>
      </c>
    </row>
    <row r="1719" spans="1:12" x14ac:dyDescent="0.2">
      <c r="A1719">
        <v>6037</v>
      </c>
      <c r="B1719" t="s">
        <v>2872</v>
      </c>
      <c r="C1719" t="s">
        <v>221</v>
      </c>
      <c r="D1719" t="s">
        <v>166</v>
      </c>
      <c r="E1719" s="6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2873</v>
      </c>
    </row>
    <row r="1720" spans="1:12" x14ac:dyDescent="0.2">
      <c r="A1720">
        <v>47105</v>
      </c>
      <c r="B1720" t="s">
        <v>2874</v>
      </c>
      <c r="C1720" t="s">
        <v>288</v>
      </c>
      <c r="D1720" t="s">
        <v>166</v>
      </c>
      <c r="E1720" s="6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2875</v>
      </c>
    </row>
    <row r="1721" spans="1:12" x14ac:dyDescent="0.2">
      <c r="A1721">
        <v>51107</v>
      </c>
      <c r="B1721" t="s">
        <v>2876</v>
      </c>
      <c r="C1721" t="s">
        <v>172</v>
      </c>
      <c r="D1721" t="s">
        <v>166</v>
      </c>
      <c r="E1721" s="6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2877</v>
      </c>
    </row>
    <row r="1722" spans="1:12" x14ac:dyDescent="0.2">
      <c r="A1722">
        <v>19115</v>
      </c>
      <c r="B1722" t="s">
        <v>2878</v>
      </c>
      <c r="C1722" t="s">
        <v>178</v>
      </c>
      <c r="D1722" t="s">
        <v>166</v>
      </c>
      <c r="E1722" s="6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2879</v>
      </c>
    </row>
    <row r="1723" spans="1:12" x14ac:dyDescent="0.2">
      <c r="A1723">
        <v>51109</v>
      </c>
      <c r="B1723" t="s">
        <v>2878</v>
      </c>
      <c r="C1723" t="s">
        <v>172</v>
      </c>
      <c r="D1723" t="s">
        <v>166</v>
      </c>
      <c r="E1723" s="6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2880</v>
      </c>
    </row>
    <row r="1724" spans="1:12" x14ac:dyDescent="0.2">
      <c r="A1724">
        <v>31115</v>
      </c>
      <c r="B1724" t="s">
        <v>2881</v>
      </c>
      <c r="C1724" t="s">
        <v>196</v>
      </c>
      <c r="D1724" t="s">
        <v>166</v>
      </c>
      <c r="E1724" s="6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2882</v>
      </c>
    </row>
    <row r="1725" spans="1:12" x14ac:dyDescent="0.2">
      <c r="A1725">
        <v>40085</v>
      </c>
      <c r="B1725" t="s">
        <v>2883</v>
      </c>
      <c r="C1725" t="s">
        <v>184</v>
      </c>
      <c r="D1725" t="s">
        <v>166</v>
      </c>
      <c r="E1725" s="6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2884</v>
      </c>
    </row>
    <row r="1726" spans="1:12" x14ac:dyDescent="0.2">
      <c r="A1726">
        <v>48301</v>
      </c>
      <c r="B1726" t="s">
        <v>2885</v>
      </c>
      <c r="C1726" t="s">
        <v>290</v>
      </c>
      <c r="D1726" t="s">
        <v>166</v>
      </c>
      <c r="E1726" s="6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2886</v>
      </c>
    </row>
    <row r="1727" spans="1:12" x14ac:dyDescent="0.2">
      <c r="A1727">
        <v>1085</v>
      </c>
      <c r="B1727" t="s">
        <v>2887</v>
      </c>
      <c r="C1727" t="s">
        <v>385</v>
      </c>
      <c r="D1727" t="s">
        <v>166</v>
      </c>
      <c r="E1727" s="6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2888</v>
      </c>
    </row>
    <row r="1728" spans="1:12" x14ac:dyDescent="0.2">
      <c r="A1728">
        <v>13185</v>
      </c>
      <c r="B1728" t="s">
        <v>2887</v>
      </c>
      <c r="C1728" t="s">
        <v>317</v>
      </c>
      <c r="D1728" t="s">
        <v>166</v>
      </c>
      <c r="E1728" s="6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2889</v>
      </c>
    </row>
    <row r="1729" spans="1:12" x14ac:dyDescent="0.2">
      <c r="A1729">
        <v>28087</v>
      </c>
      <c r="B1729" t="s">
        <v>2887</v>
      </c>
      <c r="C1729" t="s">
        <v>194</v>
      </c>
      <c r="D1729" t="s">
        <v>166</v>
      </c>
      <c r="E1729" s="6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2890</v>
      </c>
    </row>
    <row r="1730" spans="1:12" x14ac:dyDescent="0.2">
      <c r="A1730">
        <v>48303</v>
      </c>
      <c r="B1730" t="s">
        <v>2891</v>
      </c>
      <c r="C1730" t="s">
        <v>290</v>
      </c>
      <c r="D1730" t="s">
        <v>166</v>
      </c>
      <c r="E1730" s="6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2892</v>
      </c>
    </row>
    <row r="1731" spans="1:12" x14ac:dyDescent="0.2">
      <c r="A1731">
        <v>19117</v>
      </c>
      <c r="B1731" t="s">
        <v>2893</v>
      </c>
      <c r="C1731" t="s">
        <v>178</v>
      </c>
      <c r="D1731" t="s">
        <v>166</v>
      </c>
      <c r="E1731" s="6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2894</v>
      </c>
    </row>
    <row r="1732" spans="1:12" x14ac:dyDescent="0.2">
      <c r="A1732">
        <v>39095</v>
      </c>
      <c r="B1732" t="s">
        <v>2893</v>
      </c>
      <c r="C1732" t="s">
        <v>200</v>
      </c>
      <c r="D1732" t="s">
        <v>166</v>
      </c>
      <c r="E1732" s="6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2895</v>
      </c>
    </row>
    <row r="1733" spans="1:12" x14ac:dyDescent="0.2">
      <c r="A1733">
        <v>26095</v>
      </c>
      <c r="B1733" t="s">
        <v>2896</v>
      </c>
      <c r="C1733" t="s">
        <v>232</v>
      </c>
      <c r="D1733" t="s">
        <v>166</v>
      </c>
      <c r="E1733" s="6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2897</v>
      </c>
    </row>
    <row r="1734" spans="1:12" x14ac:dyDescent="0.2">
      <c r="A1734">
        <v>13187</v>
      </c>
      <c r="B1734" t="s">
        <v>2898</v>
      </c>
      <c r="C1734" t="s">
        <v>317</v>
      </c>
      <c r="D1734" t="s">
        <v>166</v>
      </c>
      <c r="E1734" s="6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2899</v>
      </c>
    </row>
    <row r="1735" spans="1:12" x14ac:dyDescent="0.2">
      <c r="A1735">
        <v>35029</v>
      </c>
      <c r="B1735" t="s">
        <v>2900</v>
      </c>
      <c r="C1735" t="s">
        <v>538</v>
      </c>
      <c r="D1735" t="s">
        <v>166</v>
      </c>
      <c r="E1735" s="6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2901</v>
      </c>
    </row>
    <row r="1736" spans="1:12" x14ac:dyDescent="0.2">
      <c r="A1736">
        <v>51111</v>
      </c>
      <c r="B1736" t="s">
        <v>2902</v>
      </c>
      <c r="C1736" t="s">
        <v>172</v>
      </c>
      <c r="D1736" t="s">
        <v>166</v>
      </c>
      <c r="E1736" s="6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2903</v>
      </c>
    </row>
    <row r="1737" spans="1:12" x14ac:dyDescent="0.2">
      <c r="A1737">
        <v>42079</v>
      </c>
      <c r="B1737" t="s">
        <v>2904</v>
      </c>
      <c r="C1737" t="s">
        <v>202</v>
      </c>
      <c r="D1737" t="s">
        <v>166</v>
      </c>
      <c r="E1737" s="6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2905</v>
      </c>
    </row>
    <row r="1738" spans="1:12" x14ac:dyDescent="0.2">
      <c r="A1738">
        <v>42081</v>
      </c>
      <c r="B1738" t="s">
        <v>2906</v>
      </c>
      <c r="C1738" t="s">
        <v>202</v>
      </c>
      <c r="D1738" t="s">
        <v>166</v>
      </c>
      <c r="E1738" s="6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2907</v>
      </c>
    </row>
    <row r="1739" spans="1:12" x14ac:dyDescent="0.2">
      <c r="A1739">
        <v>46085</v>
      </c>
      <c r="B1739" t="s">
        <v>2908</v>
      </c>
      <c r="C1739" t="s">
        <v>381</v>
      </c>
      <c r="D1739" t="s">
        <v>166</v>
      </c>
      <c r="E1739" s="6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2909</v>
      </c>
    </row>
    <row r="1740" spans="1:12" x14ac:dyDescent="0.2">
      <c r="A1740">
        <v>51680</v>
      </c>
      <c r="B1740" t="s">
        <v>2910</v>
      </c>
      <c r="C1740" t="s">
        <v>172</v>
      </c>
      <c r="D1740" t="s">
        <v>166</v>
      </c>
      <c r="E1740" s="6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2911</v>
      </c>
    </row>
    <row r="1741" spans="1:12" x14ac:dyDescent="0.2">
      <c r="A1741">
        <v>48305</v>
      </c>
      <c r="B1741" t="s">
        <v>2912</v>
      </c>
      <c r="C1741" t="s">
        <v>290</v>
      </c>
      <c r="D1741" t="s">
        <v>166</v>
      </c>
      <c r="E1741" s="6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2913</v>
      </c>
    </row>
    <row r="1742" spans="1:12" x14ac:dyDescent="0.2">
      <c r="A1742">
        <v>19119</v>
      </c>
      <c r="B1742" t="s">
        <v>2914</v>
      </c>
      <c r="C1742" t="s">
        <v>178</v>
      </c>
      <c r="D1742" t="s">
        <v>166</v>
      </c>
      <c r="E1742" s="6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2915</v>
      </c>
    </row>
    <row r="1743" spans="1:12" x14ac:dyDescent="0.2">
      <c r="A1743">
        <v>20111</v>
      </c>
      <c r="B1743" t="s">
        <v>2914</v>
      </c>
      <c r="C1743" t="s">
        <v>264</v>
      </c>
      <c r="D1743" t="s">
        <v>166</v>
      </c>
      <c r="E1743" s="6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2916</v>
      </c>
    </row>
    <row r="1744" spans="1:12" x14ac:dyDescent="0.2">
      <c r="A1744">
        <v>21143</v>
      </c>
      <c r="B1744" t="s">
        <v>2914</v>
      </c>
      <c r="C1744" t="s">
        <v>180</v>
      </c>
      <c r="D1744" t="s">
        <v>166</v>
      </c>
      <c r="E1744" s="6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2917</v>
      </c>
    </row>
    <row r="1745" spans="1:12" x14ac:dyDescent="0.2">
      <c r="A1745">
        <v>27083</v>
      </c>
      <c r="B1745" t="s">
        <v>2914</v>
      </c>
      <c r="C1745" t="s">
        <v>213</v>
      </c>
      <c r="D1745" t="s">
        <v>166</v>
      </c>
      <c r="E1745" s="6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2918</v>
      </c>
    </row>
    <row r="1746" spans="1:12" x14ac:dyDescent="0.2">
      <c r="A1746">
        <v>32019</v>
      </c>
      <c r="B1746" t="s">
        <v>2914</v>
      </c>
      <c r="C1746" t="s">
        <v>870</v>
      </c>
      <c r="D1746" t="s">
        <v>166</v>
      </c>
      <c r="E1746" s="6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2919</v>
      </c>
    </row>
    <row r="1747" spans="1:12" x14ac:dyDescent="0.2">
      <c r="A1747">
        <v>26097</v>
      </c>
      <c r="B1747" t="s">
        <v>2920</v>
      </c>
      <c r="C1747" t="s">
        <v>232</v>
      </c>
      <c r="D1747" t="s">
        <v>166</v>
      </c>
      <c r="E1747" s="6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2921</v>
      </c>
    </row>
    <row r="1748" spans="1:12" x14ac:dyDescent="0.2">
      <c r="A1748">
        <v>26099</v>
      </c>
      <c r="B1748" t="s">
        <v>2922</v>
      </c>
      <c r="C1748" t="s">
        <v>232</v>
      </c>
      <c r="D1748" t="s">
        <v>166</v>
      </c>
      <c r="E1748" s="6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2923</v>
      </c>
    </row>
    <row r="1749" spans="1:12" x14ac:dyDescent="0.2">
      <c r="A1749">
        <v>1087</v>
      </c>
      <c r="B1749" t="s">
        <v>2924</v>
      </c>
      <c r="C1749" t="s">
        <v>385</v>
      </c>
      <c r="D1749" t="s">
        <v>166</v>
      </c>
      <c r="E1749" s="6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2925</v>
      </c>
    </row>
    <row r="1750" spans="1:12" x14ac:dyDescent="0.2">
      <c r="A1750">
        <v>13193</v>
      </c>
      <c r="B1750" t="s">
        <v>2924</v>
      </c>
      <c r="C1750" t="s">
        <v>317</v>
      </c>
      <c r="D1750" t="s">
        <v>166</v>
      </c>
      <c r="E1750" s="6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2926</v>
      </c>
    </row>
    <row r="1751" spans="1:12" x14ac:dyDescent="0.2">
      <c r="A1751">
        <v>17115</v>
      </c>
      <c r="B1751" t="s">
        <v>2924</v>
      </c>
      <c r="C1751" t="s">
        <v>190</v>
      </c>
      <c r="D1751" t="s">
        <v>166</v>
      </c>
      <c r="E1751" s="6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2927</v>
      </c>
    </row>
    <row r="1752" spans="1:12" x14ac:dyDescent="0.2">
      <c r="A1752">
        <v>29121</v>
      </c>
      <c r="B1752" t="s">
        <v>2924</v>
      </c>
      <c r="C1752" t="s">
        <v>182</v>
      </c>
      <c r="D1752" t="s">
        <v>166</v>
      </c>
      <c r="E1752" s="6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2928</v>
      </c>
    </row>
    <row r="1753" spans="1:12" x14ac:dyDescent="0.2">
      <c r="A1753">
        <v>37113</v>
      </c>
      <c r="B1753" t="s">
        <v>2924</v>
      </c>
      <c r="C1753" t="s">
        <v>219</v>
      </c>
      <c r="D1753" t="s">
        <v>166</v>
      </c>
      <c r="E1753" s="6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2929</v>
      </c>
    </row>
    <row r="1754" spans="1:12" x14ac:dyDescent="0.2">
      <c r="A1754">
        <v>47111</v>
      </c>
      <c r="B1754" t="s">
        <v>2924</v>
      </c>
      <c r="C1754" t="s">
        <v>288</v>
      </c>
      <c r="D1754" t="s">
        <v>166</v>
      </c>
      <c r="E1754" s="6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2930</v>
      </c>
    </row>
    <row r="1755" spans="1:12" x14ac:dyDescent="0.2">
      <c r="A1755">
        <v>17117</v>
      </c>
      <c r="B1755" t="s">
        <v>2931</v>
      </c>
      <c r="C1755" t="s">
        <v>190</v>
      </c>
      <c r="D1755" t="s">
        <v>166</v>
      </c>
      <c r="E1755" s="6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2932</v>
      </c>
    </row>
    <row r="1756" spans="1:12" x14ac:dyDescent="0.2">
      <c r="A1756">
        <v>6039</v>
      </c>
      <c r="B1756" t="s">
        <v>2933</v>
      </c>
      <c r="C1756" t="s">
        <v>221</v>
      </c>
      <c r="D1756" t="s">
        <v>166</v>
      </c>
      <c r="E1756" s="6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2934</v>
      </c>
    </row>
    <row r="1757" spans="1:12" x14ac:dyDescent="0.2">
      <c r="A1757">
        <v>1089</v>
      </c>
      <c r="B1757" t="s">
        <v>2935</v>
      </c>
      <c r="C1757" t="s">
        <v>385</v>
      </c>
      <c r="D1757" t="s">
        <v>166</v>
      </c>
      <c r="E1757" s="6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2936</v>
      </c>
    </row>
    <row r="1758" spans="1:12" x14ac:dyDescent="0.2">
      <c r="A1758">
        <v>5087</v>
      </c>
      <c r="B1758" t="s">
        <v>2935</v>
      </c>
      <c r="C1758" t="s">
        <v>331</v>
      </c>
      <c r="D1758" t="s">
        <v>166</v>
      </c>
      <c r="E1758" s="6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2937</v>
      </c>
    </row>
    <row r="1759" spans="1:12" x14ac:dyDescent="0.2">
      <c r="A1759">
        <v>12079</v>
      </c>
      <c r="B1759" t="s">
        <v>2935</v>
      </c>
      <c r="C1759" t="s">
        <v>216</v>
      </c>
      <c r="D1759" t="s">
        <v>166</v>
      </c>
      <c r="E1759" s="6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2938</v>
      </c>
    </row>
    <row r="1760" spans="1:12" x14ac:dyDescent="0.2">
      <c r="A1760">
        <v>13195</v>
      </c>
      <c r="B1760" t="s">
        <v>2935</v>
      </c>
      <c r="C1760" t="s">
        <v>317</v>
      </c>
      <c r="D1760" t="s">
        <v>166</v>
      </c>
      <c r="E1760" s="6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2939</v>
      </c>
    </row>
    <row r="1761" spans="1:12" x14ac:dyDescent="0.2">
      <c r="A1761">
        <v>16065</v>
      </c>
      <c r="B1761" t="s">
        <v>2935</v>
      </c>
      <c r="C1761" t="s">
        <v>175</v>
      </c>
      <c r="D1761" t="s">
        <v>166</v>
      </c>
      <c r="E1761" s="6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2940</v>
      </c>
    </row>
    <row r="1762" spans="1:12" x14ac:dyDescent="0.2">
      <c r="A1762">
        <v>17119</v>
      </c>
      <c r="B1762" t="s">
        <v>2935</v>
      </c>
      <c r="C1762" t="s">
        <v>190</v>
      </c>
      <c r="D1762" t="s">
        <v>166</v>
      </c>
      <c r="E1762" s="6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2941</v>
      </c>
    </row>
    <row r="1763" spans="1:12" x14ac:dyDescent="0.2">
      <c r="A1763">
        <v>18095</v>
      </c>
      <c r="B1763" t="s">
        <v>2935</v>
      </c>
      <c r="C1763" t="s">
        <v>142</v>
      </c>
      <c r="D1763" t="s">
        <v>166</v>
      </c>
      <c r="E1763" s="6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2942</v>
      </c>
    </row>
    <row r="1764" spans="1:12" x14ac:dyDescent="0.2">
      <c r="A1764">
        <v>19121</v>
      </c>
      <c r="B1764" t="s">
        <v>2935</v>
      </c>
      <c r="C1764" t="s">
        <v>178</v>
      </c>
      <c r="D1764" t="s">
        <v>166</v>
      </c>
      <c r="E1764" s="6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2943</v>
      </c>
    </row>
    <row r="1765" spans="1:12" x14ac:dyDescent="0.2">
      <c r="A1765">
        <v>21151</v>
      </c>
      <c r="B1765" t="s">
        <v>2935</v>
      </c>
      <c r="C1765" t="s">
        <v>180</v>
      </c>
      <c r="D1765" t="s">
        <v>166</v>
      </c>
      <c r="E1765" s="6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2944</v>
      </c>
    </row>
    <row r="1766" spans="1:12" x14ac:dyDescent="0.2">
      <c r="A1766">
        <v>22065</v>
      </c>
      <c r="B1766" t="s">
        <v>2935</v>
      </c>
      <c r="C1766" t="s">
        <v>169</v>
      </c>
      <c r="D1766" t="s">
        <v>166</v>
      </c>
      <c r="E1766" s="6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2945</v>
      </c>
    </row>
    <row r="1767" spans="1:12" x14ac:dyDescent="0.2">
      <c r="A1767">
        <v>28089</v>
      </c>
      <c r="B1767" t="s">
        <v>2935</v>
      </c>
      <c r="C1767" t="s">
        <v>194</v>
      </c>
      <c r="D1767" t="s">
        <v>166</v>
      </c>
      <c r="E1767" s="6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2946</v>
      </c>
    </row>
    <row r="1768" spans="1:12" x14ac:dyDescent="0.2">
      <c r="A1768">
        <v>29123</v>
      </c>
      <c r="B1768" t="s">
        <v>2935</v>
      </c>
      <c r="C1768" t="s">
        <v>182</v>
      </c>
      <c r="D1768" t="s">
        <v>166</v>
      </c>
      <c r="E1768" s="6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2947</v>
      </c>
    </row>
    <row r="1769" spans="1:12" x14ac:dyDescent="0.2">
      <c r="A1769">
        <v>30057</v>
      </c>
      <c r="B1769" t="s">
        <v>2935</v>
      </c>
      <c r="C1769" t="s">
        <v>482</v>
      </c>
      <c r="D1769" t="s">
        <v>166</v>
      </c>
      <c r="E1769" s="6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2948</v>
      </c>
    </row>
    <row r="1770" spans="1:12" x14ac:dyDescent="0.2">
      <c r="A1770">
        <v>31119</v>
      </c>
      <c r="B1770" t="s">
        <v>2935</v>
      </c>
      <c r="C1770" t="s">
        <v>196</v>
      </c>
      <c r="D1770" t="s">
        <v>166</v>
      </c>
      <c r="E1770" s="6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2949</v>
      </c>
    </row>
    <row r="1771" spans="1:12" x14ac:dyDescent="0.2">
      <c r="A1771">
        <v>36053</v>
      </c>
      <c r="B1771" t="s">
        <v>2935</v>
      </c>
      <c r="C1771" t="s">
        <v>226</v>
      </c>
      <c r="D1771" t="s">
        <v>166</v>
      </c>
      <c r="E1771" s="6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2950</v>
      </c>
    </row>
    <row r="1772" spans="1:12" x14ac:dyDescent="0.2">
      <c r="A1772">
        <v>37115</v>
      </c>
      <c r="B1772" t="s">
        <v>2935</v>
      </c>
      <c r="C1772" t="s">
        <v>219</v>
      </c>
      <c r="D1772" t="s">
        <v>166</v>
      </c>
      <c r="E1772" s="6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2951</v>
      </c>
    </row>
    <row r="1773" spans="1:12" x14ac:dyDescent="0.2">
      <c r="A1773">
        <v>39097</v>
      </c>
      <c r="B1773" t="s">
        <v>2935</v>
      </c>
      <c r="C1773" t="s">
        <v>200</v>
      </c>
      <c r="D1773" t="s">
        <v>166</v>
      </c>
      <c r="E1773" s="6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2952</v>
      </c>
    </row>
    <row r="1774" spans="1:12" x14ac:dyDescent="0.2">
      <c r="A1774">
        <v>47113</v>
      </c>
      <c r="B1774" t="s">
        <v>2935</v>
      </c>
      <c r="C1774" t="s">
        <v>288</v>
      </c>
      <c r="D1774" t="s">
        <v>166</v>
      </c>
      <c r="E1774" s="6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2953</v>
      </c>
    </row>
    <row r="1775" spans="1:12" x14ac:dyDescent="0.2">
      <c r="A1775">
        <v>48313</v>
      </c>
      <c r="B1775" t="s">
        <v>2935</v>
      </c>
      <c r="C1775" t="s">
        <v>290</v>
      </c>
      <c r="D1775" t="s">
        <v>166</v>
      </c>
      <c r="E1775" s="6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2954</v>
      </c>
    </row>
    <row r="1776" spans="1:12" x14ac:dyDescent="0.2">
      <c r="A1776">
        <v>51113</v>
      </c>
      <c r="B1776" t="s">
        <v>2935</v>
      </c>
      <c r="C1776" t="s">
        <v>172</v>
      </c>
      <c r="D1776" t="s">
        <v>166</v>
      </c>
      <c r="E1776" s="6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2955</v>
      </c>
    </row>
    <row r="1777" spans="1:12" x14ac:dyDescent="0.2">
      <c r="A1777">
        <v>21153</v>
      </c>
      <c r="B1777" t="s">
        <v>2956</v>
      </c>
      <c r="C1777" t="s">
        <v>180</v>
      </c>
      <c r="D1777" t="s">
        <v>166</v>
      </c>
      <c r="E1777" s="6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2957</v>
      </c>
    </row>
    <row r="1778" spans="1:12" x14ac:dyDescent="0.2">
      <c r="A1778">
        <v>19123</v>
      </c>
      <c r="B1778" t="s">
        <v>2958</v>
      </c>
      <c r="C1778" t="s">
        <v>178</v>
      </c>
      <c r="D1778" t="s">
        <v>166</v>
      </c>
      <c r="E1778" s="6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2959</v>
      </c>
    </row>
    <row r="1779" spans="1:12" x14ac:dyDescent="0.2">
      <c r="A1779">
        <v>27087</v>
      </c>
      <c r="B1779" t="s">
        <v>2960</v>
      </c>
      <c r="C1779" t="s">
        <v>213</v>
      </c>
      <c r="D1779" t="s">
        <v>166</v>
      </c>
      <c r="E1779" s="6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2961</v>
      </c>
    </row>
    <row r="1780" spans="1:12" x14ac:dyDescent="0.2">
      <c r="A1780">
        <v>39099</v>
      </c>
      <c r="B1780" t="s">
        <v>2962</v>
      </c>
      <c r="C1780" t="s">
        <v>200</v>
      </c>
      <c r="D1780" t="s">
        <v>166</v>
      </c>
      <c r="E1780" s="6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2963</v>
      </c>
    </row>
    <row r="1781" spans="1:12" x14ac:dyDescent="0.2">
      <c r="A1781">
        <v>40093</v>
      </c>
      <c r="B1781" t="s">
        <v>2964</v>
      </c>
      <c r="C1781" t="s">
        <v>184</v>
      </c>
      <c r="D1781" t="s">
        <v>166</v>
      </c>
      <c r="E1781" s="6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2965</v>
      </c>
    </row>
    <row r="1782" spans="1:12" x14ac:dyDescent="0.2">
      <c r="A1782">
        <v>41045</v>
      </c>
      <c r="B1782" t="s">
        <v>2966</v>
      </c>
      <c r="C1782" t="s">
        <v>400</v>
      </c>
      <c r="D1782" t="s">
        <v>166</v>
      </c>
      <c r="E1782" s="6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2967</v>
      </c>
    </row>
    <row r="1783" spans="1:12" x14ac:dyDescent="0.2">
      <c r="A1783">
        <v>51683</v>
      </c>
      <c r="B1783" t="s">
        <v>2968</v>
      </c>
      <c r="C1783" t="s">
        <v>172</v>
      </c>
      <c r="D1783" t="s">
        <v>166</v>
      </c>
      <c r="E1783" s="6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2969</v>
      </c>
    </row>
    <row r="1784" spans="1:12" x14ac:dyDescent="0.2">
      <c r="A1784">
        <v>51685</v>
      </c>
      <c r="B1784" t="s">
        <v>2970</v>
      </c>
      <c r="C1784" t="s">
        <v>172</v>
      </c>
      <c r="D1784" t="s">
        <v>166</v>
      </c>
      <c r="E1784" s="6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2971</v>
      </c>
    </row>
    <row r="1785" spans="1:12" x14ac:dyDescent="0.2">
      <c r="A1785">
        <v>12081</v>
      </c>
      <c r="B1785" t="s">
        <v>2972</v>
      </c>
      <c r="C1785" t="s">
        <v>216</v>
      </c>
      <c r="D1785" t="s">
        <v>166</v>
      </c>
      <c r="E1785" s="6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2973</v>
      </c>
    </row>
    <row r="1786" spans="1:12" x14ac:dyDescent="0.2">
      <c r="A1786">
        <v>26101</v>
      </c>
      <c r="B1786" t="s">
        <v>2974</v>
      </c>
      <c r="C1786" t="s">
        <v>232</v>
      </c>
      <c r="D1786" t="s">
        <v>166</v>
      </c>
      <c r="E1786" s="6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2975</v>
      </c>
    </row>
    <row r="1787" spans="1:12" x14ac:dyDescent="0.2">
      <c r="A1787">
        <v>55071</v>
      </c>
      <c r="B1787" t="s">
        <v>2976</v>
      </c>
      <c r="C1787" t="s">
        <v>206</v>
      </c>
      <c r="D1787" t="s">
        <v>166</v>
      </c>
      <c r="E1787" s="6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2977</v>
      </c>
    </row>
    <row r="1788" spans="1:12" x14ac:dyDescent="0.2">
      <c r="A1788">
        <v>55073</v>
      </c>
      <c r="B1788" t="s">
        <v>2978</v>
      </c>
      <c r="C1788" t="s">
        <v>206</v>
      </c>
      <c r="D1788" t="s">
        <v>166</v>
      </c>
      <c r="E1788" s="6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2979</v>
      </c>
    </row>
    <row r="1789" spans="1:12" x14ac:dyDescent="0.2">
      <c r="A1789">
        <v>1091</v>
      </c>
      <c r="B1789" t="s">
        <v>2980</v>
      </c>
      <c r="C1789" t="s">
        <v>385</v>
      </c>
      <c r="D1789" t="s">
        <v>166</v>
      </c>
      <c r="E1789" s="6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2981</v>
      </c>
    </row>
    <row r="1790" spans="1:12" x14ac:dyDescent="0.2">
      <c r="A1790">
        <v>4013</v>
      </c>
      <c r="B1790" t="s">
        <v>2982</v>
      </c>
      <c r="C1790" t="s">
        <v>312</v>
      </c>
      <c r="D1790" t="s">
        <v>166</v>
      </c>
      <c r="E1790" s="6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2983</v>
      </c>
    </row>
    <row r="1791" spans="1:12" x14ac:dyDescent="0.2">
      <c r="A1791">
        <v>29125</v>
      </c>
      <c r="B1791" t="s">
        <v>2984</v>
      </c>
      <c r="C1791" t="s">
        <v>182</v>
      </c>
      <c r="D1791" t="s">
        <v>166</v>
      </c>
      <c r="E1791" s="6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2985</v>
      </c>
    </row>
    <row r="1792" spans="1:12" x14ac:dyDescent="0.2">
      <c r="A1792">
        <v>6041</v>
      </c>
      <c r="B1792" t="s">
        <v>2986</v>
      </c>
      <c r="C1792" t="s">
        <v>221</v>
      </c>
      <c r="D1792" t="s">
        <v>166</v>
      </c>
      <c r="E1792" s="6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2987</v>
      </c>
    </row>
    <row r="1793" spans="1:12" x14ac:dyDescent="0.2">
      <c r="A1793">
        <v>55075</v>
      </c>
      <c r="B1793" t="s">
        <v>2988</v>
      </c>
      <c r="C1793" t="s">
        <v>206</v>
      </c>
      <c r="D1793" t="s">
        <v>166</v>
      </c>
      <c r="E1793" s="6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2989</v>
      </c>
    </row>
    <row r="1794" spans="1:12" x14ac:dyDescent="0.2">
      <c r="A1794">
        <v>1093</v>
      </c>
      <c r="B1794" t="s">
        <v>2990</v>
      </c>
      <c r="C1794" t="s">
        <v>385</v>
      </c>
      <c r="D1794" t="s">
        <v>166</v>
      </c>
      <c r="E1794" s="6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2991</v>
      </c>
    </row>
    <row r="1795" spans="1:12" x14ac:dyDescent="0.2">
      <c r="A1795">
        <v>5089</v>
      </c>
      <c r="B1795" t="s">
        <v>2990</v>
      </c>
      <c r="C1795" t="s">
        <v>331</v>
      </c>
      <c r="D1795" t="s">
        <v>166</v>
      </c>
      <c r="E1795" s="6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2992</v>
      </c>
    </row>
    <row r="1796" spans="1:12" x14ac:dyDescent="0.2">
      <c r="A1796">
        <v>12083</v>
      </c>
      <c r="B1796" t="s">
        <v>2990</v>
      </c>
      <c r="C1796" t="s">
        <v>216</v>
      </c>
      <c r="D1796" t="s">
        <v>166</v>
      </c>
      <c r="E1796" s="6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2993</v>
      </c>
    </row>
    <row r="1797" spans="1:12" x14ac:dyDescent="0.2">
      <c r="A1797">
        <v>13197</v>
      </c>
      <c r="B1797" t="s">
        <v>2990</v>
      </c>
      <c r="C1797" t="s">
        <v>317</v>
      </c>
      <c r="D1797" t="s">
        <v>166</v>
      </c>
      <c r="E1797" s="6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2994</v>
      </c>
    </row>
    <row r="1798" spans="1:12" x14ac:dyDescent="0.2">
      <c r="A1798">
        <v>17121</v>
      </c>
      <c r="B1798" t="s">
        <v>2990</v>
      </c>
      <c r="C1798" t="s">
        <v>190</v>
      </c>
      <c r="D1798" t="s">
        <v>166</v>
      </c>
      <c r="E1798" s="6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2995</v>
      </c>
    </row>
    <row r="1799" spans="1:12" x14ac:dyDescent="0.2">
      <c r="A1799">
        <v>18097</v>
      </c>
      <c r="B1799" t="s">
        <v>2990</v>
      </c>
      <c r="C1799" t="s">
        <v>142</v>
      </c>
      <c r="D1799" t="s">
        <v>166</v>
      </c>
      <c r="E1799" s="6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2996</v>
      </c>
    </row>
    <row r="1800" spans="1:12" x14ac:dyDescent="0.2">
      <c r="A1800">
        <v>19125</v>
      </c>
      <c r="B1800" t="s">
        <v>2990</v>
      </c>
      <c r="C1800" t="s">
        <v>178</v>
      </c>
      <c r="D1800" t="s">
        <v>166</v>
      </c>
      <c r="E1800" s="6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2997</v>
      </c>
    </row>
    <row r="1801" spans="1:12" x14ac:dyDescent="0.2">
      <c r="A1801">
        <v>20115</v>
      </c>
      <c r="B1801" t="s">
        <v>2990</v>
      </c>
      <c r="C1801" t="s">
        <v>264</v>
      </c>
      <c r="D1801" t="s">
        <v>166</v>
      </c>
      <c r="E1801" s="6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2998</v>
      </c>
    </row>
    <row r="1802" spans="1:12" x14ac:dyDescent="0.2">
      <c r="A1802">
        <v>21155</v>
      </c>
      <c r="B1802" t="s">
        <v>2990</v>
      </c>
      <c r="C1802" t="s">
        <v>180</v>
      </c>
      <c r="D1802" t="s">
        <v>166</v>
      </c>
      <c r="E1802" s="6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2999</v>
      </c>
    </row>
    <row r="1803" spans="1:12" x14ac:dyDescent="0.2">
      <c r="A1803">
        <v>28091</v>
      </c>
      <c r="B1803" t="s">
        <v>2990</v>
      </c>
      <c r="C1803" t="s">
        <v>194</v>
      </c>
      <c r="D1803" t="s">
        <v>166</v>
      </c>
      <c r="E1803" s="6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3000</v>
      </c>
    </row>
    <row r="1804" spans="1:12" x14ac:dyDescent="0.2">
      <c r="A1804">
        <v>29127</v>
      </c>
      <c r="B1804" t="s">
        <v>2990</v>
      </c>
      <c r="C1804" t="s">
        <v>182</v>
      </c>
      <c r="D1804" t="s">
        <v>166</v>
      </c>
      <c r="E1804" s="6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3001</v>
      </c>
    </row>
    <row r="1805" spans="1:12" x14ac:dyDescent="0.2">
      <c r="A1805">
        <v>39101</v>
      </c>
      <c r="B1805" t="s">
        <v>2990</v>
      </c>
      <c r="C1805" t="s">
        <v>200</v>
      </c>
      <c r="D1805" t="s">
        <v>166</v>
      </c>
      <c r="E1805" s="6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3002</v>
      </c>
    </row>
    <row r="1806" spans="1:12" x14ac:dyDescent="0.2">
      <c r="A1806">
        <v>41047</v>
      </c>
      <c r="B1806" t="s">
        <v>2990</v>
      </c>
      <c r="C1806" t="s">
        <v>400</v>
      </c>
      <c r="D1806" t="s">
        <v>166</v>
      </c>
      <c r="E1806" s="6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3003</v>
      </c>
    </row>
    <row r="1807" spans="1:12" x14ac:dyDescent="0.2">
      <c r="A1807">
        <v>45067</v>
      </c>
      <c r="B1807" t="s">
        <v>2990</v>
      </c>
      <c r="C1807" t="s">
        <v>165</v>
      </c>
      <c r="D1807" t="s">
        <v>166</v>
      </c>
      <c r="E1807" s="6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3004</v>
      </c>
    </row>
    <row r="1808" spans="1:12" x14ac:dyDescent="0.2">
      <c r="A1808">
        <v>47115</v>
      </c>
      <c r="B1808" t="s">
        <v>2990</v>
      </c>
      <c r="C1808" t="s">
        <v>288</v>
      </c>
      <c r="D1808" t="s">
        <v>166</v>
      </c>
      <c r="E1808" s="6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3005</v>
      </c>
    </row>
    <row r="1809" spans="1:12" x14ac:dyDescent="0.2">
      <c r="A1809">
        <v>48315</v>
      </c>
      <c r="B1809" t="s">
        <v>2990</v>
      </c>
      <c r="C1809" t="s">
        <v>290</v>
      </c>
      <c r="D1809" t="s">
        <v>166</v>
      </c>
      <c r="E1809" s="6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3006</v>
      </c>
    </row>
    <row r="1810" spans="1:12" x14ac:dyDescent="0.2">
      <c r="A1810">
        <v>54049</v>
      </c>
      <c r="B1810" t="s">
        <v>2990</v>
      </c>
      <c r="C1810" t="s">
        <v>427</v>
      </c>
      <c r="D1810" t="s">
        <v>166</v>
      </c>
      <c r="E1810" s="6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3007</v>
      </c>
    </row>
    <row r="1811" spans="1:12" x14ac:dyDescent="0.2">
      <c r="A1811">
        <v>6043</v>
      </c>
      <c r="B1811" t="s">
        <v>3008</v>
      </c>
      <c r="C1811" t="s">
        <v>221</v>
      </c>
      <c r="D1811" t="s">
        <v>166</v>
      </c>
      <c r="E1811" s="6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3009</v>
      </c>
    </row>
    <row r="1812" spans="1:12" x14ac:dyDescent="0.2">
      <c r="A1812">
        <v>45069</v>
      </c>
      <c r="B1812" t="s">
        <v>45</v>
      </c>
      <c r="C1812" t="s">
        <v>165</v>
      </c>
      <c r="D1812" t="s">
        <v>166</v>
      </c>
      <c r="E1812" s="6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3010</v>
      </c>
    </row>
    <row r="1813" spans="1:12" x14ac:dyDescent="0.2">
      <c r="A1813">
        <v>26103</v>
      </c>
      <c r="B1813" t="s">
        <v>3011</v>
      </c>
      <c r="C1813" t="s">
        <v>232</v>
      </c>
      <c r="D1813" t="s">
        <v>166</v>
      </c>
      <c r="E1813" s="6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3012</v>
      </c>
    </row>
    <row r="1814" spans="1:12" x14ac:dyDescent="0.2">
      <c r="A1814">
        <v>55077</v>
      </c>
      <c r="B1814" t="s">
        <v>3011</v>
      </c>
      <c r="C1814" t="s">
        <v>206</v>
      </c>
      <c r="D1814" t="s">
        <v>166</v>
      </c>
      <c r="E1814" s="6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3013</v>
      </c>
    </row>
    <row r="1815" spans="1:12" x14ac:dyDescent="0.2">
      <c r="A1815">
        <v>1095</v>
      </c>
      <c r="B1815" t="s">
        <v>3014</v>
      </c>
      <c r="C1815" t="s">
        <v>385</v>
      </c>
      <c r="D1815" t="s">
        <v>166</v>
      </c>
      <c r="E1815" s="6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3015</v>
      </c>
    </row>
    <row r="1816" spans="1:12" x14ac:dyDescent="0.2">
      <c r="A1816">
        <v>17123</v>
      </c>
      <c r="B1816" t="s">
        <v>3014</v>
      </c>
      <c r="C1816" t="s">
        <v>190</v>
      </c>
      <c r="D1816" t="s">
        <v>166</v>
      </c>
      <c r="E1816" s="6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3016</v>
      </c>
    </row>
    <row r="1817" spans="1:12" x14ac:dyDescent="0.2">
      <c r="A1817">
        <v>18099</v>
      </c>
      <c r="B1817" t="s">
        <v>3014</v>
      </c>
      <c r="C1817" t="s">
        <v>142</v>
      </c>
      <c r="D1817" t="s">
        <v>166</v>
      </c>
      <c r="E1817" s="6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3017</v>
      </c>
    </row>
    <row r="1818" spans="1:12" x14ac:dyDescent="0.2">
      <c r="A1818">
        <v>19127</v>
      </c>
      <c r="B1818" t="s">
        <v>3014</v>
      </c>
      <c r="C1818" t="s">
        <v>178</v>
      </c>
      <c r="D1818" t="s">
        <v>166</v>
      </c>
      <c r="E1818" s="6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3018</v>
      </c>
    </row>
    <row r="1819" spans="1:12" x14ac:dyDescent="0.2">
      <c r="A1819">
        <v>20117</v>
      </c>
      <c r="B1819" t="s">
        <v>3014</v>
      </c>
      <c r="C1819" t="s">
        <v>264</v>
      </c>
      <c r="D1819" t="s">
        <v>166</v>
      </c>
      <c r="E1819" s="6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3019</v>
      </c>
    </row>
    <row r="1820" spans="1:12" x14ac:dyDescent="0.2">
      <c r="A1820">
        <v>21157</v>
      </c>
      <c r="B1820" t="s">
        <v>3014</v>
      </c>
      <c r="C1820" t="s">
        <v>180</v>
      </c>
      <c r="D1820" t="s">
        <v>166</v>
      </c>
      <c r="E1820" s="6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3020</v>
      </c>
    </row>
    <row r="1821" spans="1:12" x14ac:dyDescent="0.2">
      <c r="A1821">
        <v>27089</v>
      </c>
      <c r="B1821" t="s">
        <v>3014</v>
      </c>
      <c r="C1821" t="s">
        <v>213</v>
      </c>
      <c r="D1821" t="s">
        <v>166</v>
      </c>
      <c r="E1821" s="6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3021</v>
      </c>
    </row>
    <row r="1822" spans="1:12" x14ac:dyDescent="0.2">
      <c r="A1822">
        <v>28093</v>
      </c>
      <c r="B1822" t="s">
        <v>3014</v>
      </c>
      <c r="C1822" t="s">
        <v>194</v>
      </c>
      <c r="D1822" t="s">
        <v>166</v>
      </c>
      <c r="E1822" s="6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3022</v>
      </c>
    </row>
    <row r="1823" spans="1:12" x14ac:dyDescent="0.2">
      <c r="A1823">
        <v>40095</v>
      </c>
      <c r="B1823" t="s">
        <v>3014</v>
      </c>
      <c r="C1823" t="s">
        <v>184</v>
      </c>
      <c r="D1823" t="s">
        <v>166</v>
      </c>
      <c r="E1823" s="6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3023</v>
      </c>
    </row>
    <row r="1824" spans="1:12" x14ac:dyDescent="0.2">
      <c r="A1824">
        <v>46091</v>
      </c>
      <c r="B1824" t="s">
        <v>3014</v>
      </c>
      <c r="C1824" t="s">
        <v>381</v>
      </c>
      <c r="D1824" t="s">
        <v>166</v>
      </c>
      <c r="E1824" s="6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3024</v>
      </c>
    </row>
    <row r="1825" spans="1:12" x14ac:dyDescent="0.2">
      <c r="A1825">
        <v>47117</v>
      </c>
      <c r="B1825" t="s">
        <v>3014</v>
      </c>
      <c r="C1825" t="s">
        <v>288</v>
      </c>
      <c r="D1825" t="s">
        <v>166</v>
      </c>
      <c r="E1825" s="6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3025</v>
      </c>
    </row>
    <row r="1826" spans="1:12" x14ac:dyDescent="0.2">
      <c r="A1826">
        <v>54051</v>
      </c>
      <c r="B1826" t="s">
        <v>3014</v>
      </c>
      <c r="C1826" t="s">
        <v>427</v>
      </c>
      <c r="D1826" t="s">
        <v>166</v>
      </c>
      <c r="E1826" s="6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3026</v>
      </c>
    </row>
    <row r="1827" spans="1:12" x14ac:dyDescent="0.2">
      <c r="A1827">
        <v>12085</v>
      </c>
      <c r="B1827" t="s">
        <v>3027</v>
      </c>
      <c r="C1827" t="s">
        <v>216</v>
      </c>
      <c r="D1827" t="s">
        <v>166</v>
      </c>
      <c r="E1827" s="6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3028</v>
      </c>
    </row>
    <row r="1828" spans="1:12" x14ac:dyDescent="0.2">
      <c r="A1828">
        <v>18101</v>
      </c>
      <c r="B1828" t="s">
        <v>3027</v>
      </c>
      <c r="C1828" t="s">
        <v>142</v>
      </c>
      <c r="D1828" t="s">
        <v>166</v>
      </c>
      <c r="E1828" s="6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3029</v>
      </c>
    </row>
    <row r="1829" spans="1:12" x14ac:dyDescent="0.2">
      <c r="A1829">
        <v>21159</v>
      </c>
      <c r="B1829" t="s">
        <v>3027</v>
      </c>
      <c r="C1829" t="s">
        <v>180</v>
      </c>
      <c r="D1829" t="s">
        <v>166</v>
      </c>
      <c r="E1829" s="6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3030</v>
      </c>
    </row>
    <row r="1830" spans="1:12" x14ac:dyDescent="0.2">
      <c r="A1830">
        <v>27091</v>
      </c>
      <c r="B1830" t="s">
        <v>3027</v>
      </c>
      <c r="C1830" t="s">
        <v>213</v>
      </c>
      <c r="D1830" t="s">
        <v>166</v>
      </c>
      <c r="E1830" s="6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3031</v>
      </c>
    </row>
    <row r="1831" spans="1:12" x14ac:dyDescent="0.2">
      <c r="A1831">
        <v>37117</v>
      </c>
      <c r="B1831" t="s">
        <v>3027</v>
      </c>
      <c r="C1831" t="s">
        <v>219</v>
      </c>
      <c r="D1831" t="s">
        <v>166</v>
      </c>
      <c r="E1831" s="6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3032</v>
      </c>
    </row>
    <row r="1832" spans="1:12" x14ac:dyDescent="0.2">
      <c r="A1832">
        <v>48317</v>
      </c>
      <c r="B1832" t="s">
        <v>3027</v>
      </c>
      <c r="C1832" t="s">
        <v>290</v>
      </c>
      <c r="D1832" t="s">
        <v>166</v>
      </c>
      <c r="E1832" s="6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3033</v>
      </c>
    </row>
    <row r="1833" spans="1:12" x14ac:dyDescent="0.2">
      <c r="A1833">
        <v>51690</v>
      </c>
      <c r="B1833" t="s">
        <v>3034</v>
      </c>
      <c r="C1833" t="s">
        <v>172</v>
      </c>
      <c r="D1833" t="s">
        <v>166</v>
      </c>
      <c r="E1833" s="6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3035</v>
      </c>
    </row>
    <row r="1834" spans="1:12" x14ac:dyDescent="0.2">
      <c r="A1834">
        <v>17125</v>
      </c>
      <c r="B1834" t="s">
        <v>3036</v>
      </c>
      <c r="C1834" t="s">
        <v>190</v>
      </c>
      <c r="D1834" t="s">
        <v>166</v>
      </c>
      <c r="E1834" s="6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3037</v>
      </c>
    </row>
    <row r="1835" spans="1:12" x14ac:dyDescent="0.2">
      <c r="A1835">
        <v>21161</v>
      </c>
      <c r="B1835" t="s">
        <v>3036</v>
      </c>
      <c r="C1835" t="s">
        <v>180</v>
      </c>
      <c r="D1835" t="s">
        <v>166</v>
      </c>
      <c r="E1835" s="6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3038</v>
      </c>
    </row>
    <row r="1836" spans="1:12" x14ac:dyDescent="0.2">
      <c r="A1836">
        <v>26105</v>
      </c>
      <c r="B1836" t="s">
        <v>3036</v>
      </c>
      <c r="C1836" t="s">
        <v>232</v>
      </c>
      <c r="D1836" t="s">
        <v>166</v>
      </c>
      <c r="E1836" s="6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3039</v>
      </c>
    </row>
    <row r="1837" spans="1:12" x14ac:dyDescent="0.2">
      <c r="A1837">
        <v>48319</v>
      </c>
      <c r="B1837" t="s">
        <v>3036</v>
      </c>
      <c r="C1837" t="s">
        <v>290</v>
      </c>
      <c r="D1837" t="s">
        <v>166</v>
      </c>
      <c r="E1837" s="6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3040</v>
      </c>
    </row>
    <row r="1838" spans="1:12" x14ac:dyDescent="0.2">
      <c r="A1838">
        <v>53045</v>
      </c>
      <c r="B1838" t="s">
        <v>3036</v>
      </c>
      <c r="C1838" t="s">
        <v>204</v>
      </c>
      <c r="D1838" t="s">
        <v>166</v>
      </c>
      <c r="E1838" s="6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3041</v>
      </c>
    </row>
    <row r="1839" spans="1:12" x14ac:dyDescent="0.2">
      <c r="A1839">
        <v>54053</v>
      </c>
      <c r="B1839" t="s">
        <v>3036</v>
      </c>
      <c r="C1839" t="s">
        <v>427</v>
      </c>
      <c r="D1839" t="s">
        <v>166</v>
      </c>
      <c r="E1839" s="6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3042</v>
      </c>
    </row>
    <row r="1840" spans="1:12" x14ac:dyDescent="0.2">
      <c r="A1840">
        <v>17127</v>
      </c>
      <c r="B1840" t="s">
        <v>3043</v>
      </c>
      <c r="C1840" t="s">
        <v>190</v>
      </c>
      <c r="D1840" t="s">
        <v>166</v>
      </c>
      <c r="E1840" s="6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3044</v>
      </c>
    </row>
    <row r="1841" spans="1:12" x14ac:dyDescent="0.2">
      <c r="A1841">
        <v>48321</v>
      </c>
      <c r="B1841" t="s">
        <v>3045</v>
      </c>
      <c r="C1841" t="s">
        <v>290</v>
      </c>
      <c r="D1841" t="s">
        <v>166</v>
      </c>
      <c r="E1841" s="6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3046</v>
      </c>
    </row>
    <row r="1842" spans="1:12" x14ac:dyDescent="0.2">
      <c r="A1842">
        <v>2170</v>
      </c>
      <c r="B1842" t="s">
        <v>3047</v>
      </c>
      <c r="C1842" t="s">
        <v>237</v>
      </c>
      <c r="D1842" t="s">
        <v>166</v>
      </c>
      <c r="E1842" s="6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3048</v>
      </c>
    </row>
    <row r="1843" spans="1:12" x14ac:dyDescent="0.2">
      <c r="A1843">
        <v>51115</v>
      </c>
      <c r="B1843" t="s">
        <v>3049</v>
      </c>
      <c r="C1843" t="s">
        <v>172</v>
      </c>
      <c r="D1843" t="s">
        <v>166</v>
      </c>
      <c r="E1843" s="6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3050</v>
      </c>
    </row>
    <row r="1844" spans="1:12" x14ac:dyDescent="0.2">
      <c r="A1844">
        <v>15009</v>
      </c>
      <c r="B1844" t="s">
        <v>3051</v>
      </c>
      <c r="C1844" t="s">
        <v>2146</v>
      </c>
      <c r="D1844" t="s">
        <v>166</v>
      </c>
      <c r="E1844" s="6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3052</v>
      </c>
    </row>
    <row r="1845" spans="1:12" x14ac:dyDescent="0.2">
      <c r="A1845">
        <v>47119</v>
      </c>
      <c r="B1845" t="s">
        <v>3053</v>
      </c>
      <c r="C1845" t="s">
        <v>288</v>
      </c>
      <c r="D1845" t="s">
        <v>166</v>
      </c>
      <c r="E1845" s="6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3054</v>
      </c>
    </row>
    <row r="1846" spans="1:12" x14ac:dyDescent="0.2">
      <c r="A1846">
        <v>48323</v>
      </c>
      <c r="B1846" t="s">
        <v>3055</v>
      </c>
      <c r="C1846" t="s">
        <v>290</v>
      </c>
      <c r="D1846" t="s">
        <v>166</v>
      </c>
      <c r="E1846" s="6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3056</v>
      </c>
    </row>
    <row r="1847" spans="1:12" x14ac:dyDescent="0.2">
      <c r="A1847">
        <v>40097</v>
      </c>
      <c r="B1847" t="s">
        <v>3057</v>
      </c>
      <c r="C1847" t="s">
        <v>184</v>
      </c>
      <c r="D1847" t="s">
        <v>166</v>
      </c>
      <c r="E1847" s="6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3058</v>
      </c>
    </row>
    <row r="1848" spans="1:12" x14ac:dyDescent="0.2">
      <c r="A1848">
        <v>40087</v>
      </c>
      <c r="B1848" t="s">
        <v>3059</v>
      </c>
      <c r="C1848" t="s">
        <v>184</v>
      </c>
      <c r="D1848" t="s">
        <v>166</v>
      </c>
      <c r="E1848" s="6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3060</v>
      </c>
    </row>
    <row r="1849" spans="1:12" x14ac:dyDescent="0.2">
      <c r="A1849">
        <v>30055</v>
      </c>
      <c r="B1849" t="s">
        <v>3061</v>
      </c>
      <c r="C1849" t="s">
        <v>482</v>
      </c>
      <c r="D1849" t="s">
        <v>166</v>
      </c>
      <c r="E1849" s="6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3062</v>
      </c>
    </row>
    <row r="1850" spans="1:12" x14ac:dyDescent="0.2">
      <c r="A1850">
        <v>46087</v>
      </c>
      <c r="B1850" t="s">
        <v>3063</v>
      </c>
      <c r="C1850" t="s">
        <v>381</v>
      </c>
      <c r="D1850" t="s">
        <v>166</v>
      </c>
      <c r="E1850" s="6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3064</v>
      </c>
    </row>
    <row r="1851" spans="1:12" x14ac:dyDescent="0.2">
      <c r="A1851">
        <v>45065</v>
      </c>
      <c r="B1851" t="s">
        <v>3065</v>
      </c>
      <c r="C1851" t="s">
        <v>165</v>
      </c>
      <c r="D1851" t="s">
        <v>166</v>
      </c>
      <c r="E1851" s="6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3066</v>
      </c>
    </row>
    <row r="1852" spans="1:12" x14ac:dyDescent="0.2">
      <c r="A1852">
        <v>21145</v>
      </c>
      <c r="B1852" t="s">
        <v>3067</v>
      </c>
      <c r="C1852" t="s">
        <v>180</v>
      </c>
      <c r="D1852" t="s">
        <v>166</v>
      </c>
      <c r="E1852" s="6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3068</v>
      </c>
    </row>
    <row r="1853" spans="1:12" x14ac:dyDescent="0.2">
      <c r="A1853">
        <v>21147</v>
      </c>
      <c r="B1853" t="s">
        <v>3069</v>
      </c>
      <c r="C1853" t="s">
        <v>180</v>
      </c>
      <c r="D1853" t="s">
        <v>166</v>
      </c>
      <c r="E1853" s="6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3070</v>
      </c>
    </row>
    <row r="1854" spans="1:12" x14ac:dyDescent="0.2">
      <c r="A1854">
        <v>48307</v>
      </c>
      <c r="B1854" t="s">
        <v>3071</v>
      </c>
      <c r="C1854" t="s">
        <v>290</v>
      </c>
      <c r="D1854" t="s">
        <v>166</v>
      </c>
      <c r="E1854" s="6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3072</v>
      </c>
    </row>
    <row r="1855" spans="1:12" x14ac:dyDescent="0.2">
      <c r="A1855">
        <v>40089</v>
      </c>
      <c r="B1855" t="s">
        <v>3073</v>
      </c>
      <c r="C1855" t="s">
        <v>184</v>
      </c>
      <c r="D1855" t="s">
        <v>166</v>
      </c>
      <c r="E1855" s="6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3074</v>
      </c>
    </row>
    <row r="1856" spans="1:12" x14ac:dyDescent="0.2">
      <c r="A1856">
        <v>29119</v>
      </c>
      <c r="B1856" t="s">
        <v>3075</v>
      </c>
      <c r="C1856" t="s">
        <v>182</v>
      </c>
      <c r="D1856" t="s">
        <v>166</v>
      </c>
      <c r="E1856" s="6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3076</v>
      </c>
    </row>
    <row r="1857" spans="1:12" x14ac:dyDescent="0.2">
      <c r="A1857">
        <v>17109</v>
      </c>
      <c r="B1857" t="s">
        <v>3077</v>
      </c>
      <c r="C1857" t="s">
        <v>190</v>
      </c>
      <c r="D1857" t="s">
        <v>166</v>
      </c>
      <c r="E1857" s="6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3078</v>
      </c>
    </row>
    <row r="1858" spans="1:12" x14ac:dyDescent="0.2">
      <c r="A1858">
        <v>37111</v>
      </c>
      <c r="B1858" t="s">
        <v>3079</v>
      </c>
      <c r="C1858" t="s">
        <v>219</v>
      </c>
      <c r="D1858" t="s">
        <v>166</v>
      </c>
      <c r="E1858" s="6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3080</v>
      </c>
    </row>
    <row r="1859" spans="1:12" x14ac:dyDescent="0.2">
      <c r="A1859">
        <v>54047</v>
      </c>
      <c r="B1859" t="s">
        <v>3079</v>
      </c>
      <c r="C1859" t="s">
        <v>427</v>
      </c>
      <c r="D1859" t="s">
        <v>166</v>
      </c>
      <c r="E1859" s="6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3081</v>
      </c>
    </row>
    <row r="1860" spans="1:12" x14ac:dyDescent="0.2">
      <c r="A1860">
        <v>13189</v>
      </c>
      <c r="B1860" t="s">
        <v>3082</v>
      </c>
      <c r="C1860" t="s">
        <v>317</v>
      </c>
      <c r="D1860" t="s">
        <v>166</v>
      </c>
      <c r="E1860" s="6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3083</v>
      </c>
    </row>
    <row r="1861" spans="1:12" x14ac:dyDescent="0.2">
      <c r="A1861">
        <v>17111</v>
      </c>
      <c r="B1861" t="s">
        <v>3084</v>
      </c>
      <c r="C1861" t="s">
        <v>190</v>
      </c>
      <c r="D1861" t="s">
        <v>166</v>
      </c>
      <c r="E1861" s="6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3085</v>
      </c>
    </row>
    <row r="1862" spans="1:12" x14ac:dyDescent="0.2">
      <c r="A1862">
        <v>38049</v>
      </c>
      <c r="B1862" t="s">
        <v>3084</v>
      </c>
      <c r="C1862" t="s">
        <v>198</v>
      </c>
      <c r="D1862" t="s">
        <v>166</v>
      </c>
      <c r="E1862" s="6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3086</v>
      </c>
    </row>
    <row r="1863" spans="1:12" x14ac:dyDescent="0.2">
      <c r="A1863">
        <v>13191</v>
      </c>
      <c r="B1863" t="s">
        <v>3087</v>
      </c>
      <c r="C1863" t="s">
        <v>317</v>
      </c>
      <c r="D1863" t="s">
        <v>166</v>
      </c>
      <c r="E1863" s="6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3088</v>
      </c>
    </row>
    <row r="1864" spans="1:12" x14ac:dyDescent="0.2">
      <c r="A1864">
        <v>38051</v>
      </c>
      <c r="B1864" t="s">
        <v>3087</v>
      </c>
      <c r="C1864" t="s">
        <v>198</v>
      </c>
      <c r="D1864" t="s">
        <v>166</v>
      </c>
      <c r="E1864" s="6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3089</v>
      </c>
    </row>
    <row r="1865" spans="1:12" x14ac:dyDescent="0.2">
      <c r="A1865">
        <v>40091</v>
      </c>
      <c r="B1865" t="s">
        <v>3087</v>
      </c>
      <c r="C1865" t="s">
        <v>184</v>
      </c>
      <c r="D1865" t="s">
        <v>166</v>
      </c>
      <c r="E1865" s="6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3090</v>
      </c>
    </row>
    <row r="1866" spans="1:12" x14ac:dyDescent="0.2">
      <c r="A1866">
        <v>42083</v>
      </c>
      <c r="B1866" t="s">
        <v>3091</v>
      </c>
      <c r="C1866" t="s">
        <v>202</v>
      </c>
      <c r="D1866" t="s">
        <v>166</v>
      </c>
      <c r="E1866" s="6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3092</v>
      </c>
    </row>
    <row r="1867" spans="1:12" x14ac:dyDescent="0.2">
      <c r="A1867">
        <v>38053</v>
      </c>
      <c r="B1867" t="s">
        <v>3093</v>
      </c>
      <c r="C1867" t="s">
        <v>198</v>
      </c>
      <c r="D1867" t="s">
        <v>166</v>
      </c>
      <c r="E1867" s="6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3094</v>
      </c>
    </row>
    <row r="1868" spans="1:12" x14ac:dyDescent="0.2">
      <c r="A1868">
        <v>35031</v>
      </c>
      <c r="B1868" t="s">
        <v>3095</v>
      </c>
      <c r="C1868" t="s">
        <v>538</v>
      </c>
      <c r="D1868" t="s">
        <v>166</v>
      </c>
      <c r="E1868" s="6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3096</v>
      </c>
    </row>
    <row r="1869" spans="1:12" x14ac:dyDescent="0.2">
      <c r="A1869">
        <v>17113</v>
      </c>
      <c r="B1869" t="s">
        <v>3097</v>
      </c>
      <c r="C1869" t="s">
        <v>190</v>
      </c>
      <c r="D1869" t="s">
        <v>166</v>
      </c>
      <c r="E1869" s="6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3098</v>
      </c>
    </row>
    <row r="1870" spans="1:12" x14ac:dyDescent="0.2">
      <c r="A1870">
        <v>21149</v>
      </c>
      <c r="B1870" t="s">
        <v>3097</v>
      </c>
      <c r="C1870" t="s">
        <v>180</v>
      </c>
      <c r="D1870" t="s">
        <v>166</v>
      </c>
      <c r="E1870" s="6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3099</v>
      </c>
    </row>
    <row r="1871" spans="1:12" x14ac:dyDescent="0.2">
      <c r="A1871">
        <v>38055</v>
      </c>
      <c r="B1871" t="s">
        <v>3097</v>
      </c>
      <c r="C1871" t="s">
        <v>198</v>
      </c>
      <c r="D1871" t="s">
        <v>166</v>
      </c>
      <c r="E1871" s="6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3100</v>
      </c>
    </row>
    <row r="1872" spans="1:12" x14ac:dyDescent="0.2">
      <c r="A1872">
        <v>48309</v>
      </c>
      <c r="B1872" t="s">
        <v>3101</v>
      </c>
      <c r="C1872" t="s">
        <v>290</v>
      </c>
      <c r="D1872" t="s">
        <v>166</v>
      </c>
      <c r="E1872" s="6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3102</v>
      </c>
    </row>
    <row r="1873" spans="1:12" x14ac:dyDescent="0.2">
      <c r="A1873">
        <v>27085</v>
      </c>
      <c r="B1873" t="s">
        <v>3103</v>
      </c>
      <c r="C1873" t="s">
        <v>213</v>
      </c>
      <c r="D1873" t="s">
        <v>166</v>
      </c>
      <c r="E1873" s="6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3104</v>
      </c>
    </row>
    <row r="1874" spans="1:12" x14ac:dyDescent="0.2">
      <c r="A1874">
        <v>47107</v>
      </c>
      <c r="B1874" t="s">
        <v>3105</v>
      </c>
      <c r="C1874" t="s">
        <v>288</v>
      </c>
      <c r="D1874" t="s">
        <v>166</v>
      </c>
      <c r="E1874" s="6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3106</v>
      </c>
    </row>
    <row r="1875" spans="1:12" x14ac:dyDescent="0.2">
      <c r="A1875">
        <v>48311</v>
      </c>
      <c r="B1875" t="s">
        <v>3107</v>
      </c>
      <c r="C1875" t="s">
        <v>290</v>
      </c>
      <c r="D1875" t="s">
        <v>166</v>
      </c>
      <c r="E1875" s="6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3108</v>
      </c>
    </row>
    <row r="1876" spans="1:12" x14ac:dyDescent="0.2">
      <c r="A1876">
        <v>47109</v>
      </c>
      <c r="B1876" t="s">
        <v>3109</v>
      </c>
      <c r="C1876" t="s">
        <v>288</v>
      </c>
      <c r="D1876" t="s">
        <v>166</v>
      </c>
      <c r="E1876" s="6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3110</v>
      </c>
    </row>
    <row r="1877" spans="1:12" x14ac:dyDescent="0.2">
      <c r="A1877">
        <v>20113</v>
      </c>
      <c r="B1877" t="s">
        <v>3111</v>
      </c>
      <c r="C1877" t="s">
        <v>264</v>
      </c>
      <c r="D1877" t="s">
        <v>166</v>
      </c>
      <c r="E1877" s="6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3112</v>
      </c>
    </row>
    <row r="1878" spans="1:12" x14ac:dyDescent="0.2">
      <c r="A1878">
        <v>31117</v>
      </c>
      <c r="B1878" t="s">
        <v>3111</v>
      </c>
      <c r="C1878" t="s">
        <v>196</v>
      </c>
      <c r="D1878" t="s">
        <v>166</v>
      </c>
      <c r="E1878" s="6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3113</v>
      </c>
    </row>
    <row r="1879" spans="1:12" x14ac:dyDescent="0.2">
      <c r="A1879">
        <v>46089</v>
      </c>
      <c r="B1879" t="s">
        <v>3111</v>
      </c>
      <c r="C1879" t="s">
        <v>381</v>
      </c>
      <c r="D1879" t="s">
        <v>166</v>
      </c>
      <c r="E1879" s="6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3114</v>
      </c>
    </row>
    <row r="1880" spans="1:12" x14ac:dyDescent="0.2">
      <c r="A1880">
        <v>20119</v>
      </c>
      <c r="B1880" t="s">
        <v>3115</v>
      </c>
      <c r="C1880" t="s">
        <v>264</v>
      </c>
      <c r="D1880" t="s">
        <v>166</v>
      </c>
      <c r="E1880" s="6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3116</v>
      </c>
    </row>
    <row r="1881" spans="1:12" x14ac:dyDescent="0.2">
      <c r="A1881">
        <v>21163</v>
      </c>
      <c r="B1881" t="s">
        <v>3115</v>
      </c>
      <c r="C1881" t="s">
        <v>180</v>
      </c>
      <c r="D1881" t="s">
        <v>166</v>
      </c>
      <c r="E1881" s="6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3117</v>
      </c>
    </row>
    <row r="1882" spans="1:12" x14ac:dyDescent="0.2">
      <c r="A1882">
        <v>46093</v>
      </c>
      <c r="B1882" t="s">
        <v>3115</v>
      </c>
      <c r="C1882" t="s">
        <v>381</v>
      </c>
      <c r="D1882" t="s">
        <v>166</v>
      </c>
      <c r="E1882" s="6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3118</v>
      </c>
    </row>
    <row r="1883" spans="1:12" x14ac:dyDescent="0.2">
      <c r="A1883">
        <v>30059</v>
      </c>
      <c r="B1883" t="s">
        <v>3119</v>
      </c>
      <c r="C1883" t="s">
        <v>482</v>
      </c>
      <c r="D1883" t="s">
        <v>166</v>
      </c>
      <c r="E1883" s="6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3120</v>
      </c>
    </row>
    <row r="1884" spans="1:12" x14ac:dyDescent="0.2">
      <c r="A1884">
        <v>37119</v>
      </c>
      <c r="B1884" t="s">
        <v>3121</v>
      </c>
      <c r="C1884" t="s">
        <v>219</v>
      </c>
      <c r="D1884" t="s">
        <v>166</v>
      </c>
      <c r="E1884" s="6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3122</v>
      </c>
    </row>
    <row r="1885" spans="1:12" x14ac:dyDescent="0.2">
      <c r="A1885">
        <v>51117</v>
      </c>
      <c r="B1885" t="s">
        <v>3121</v>
      </c>
      <c r="C1885" t="s">
        <v>172</v>
      </c>
      <c r="D1885" t="s">
        <v>166</v>
      </c>
      <c r="E1885" s="6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3123</v>
      </c>
    </row>
    <row r="1886" spans="1:12" x14ac:dyDescent="0.2">
      <c r="A1886">
        <v>26107</v>
      </c>
      <c r="B1886" t="s">
        <v>3124</v>
      </c>
      <c r="C1886" t="s">
        <v>232</v>
      </c>
      <c r="D1886" t="s">
        <v>166</v>
      </c>
      <c r="E1886" s="6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3125</v>
      </c>
    </row>
    <row r="1887" spans="1:12" x14ac:dyDescent="0.2">
      <c r="A1887">
        <v>39103</v>
      </c>
      <c r="B1887" t="s">
        <v>3126</v>
      </c>
      <c r="C1887" t="s">
        <v>200</v>
      </c>
      <c r="D1887" t="s">
        <v>166</v>
      </c>
      <c r="E1887" s="6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3127</v>
      </c>
    </row>
    <row r="1888" spans="1:12" x14ac:dyDescent="0.2">
      <c r="A1888">
        <v>48325</v>
      </c>
      <c r="B1888" t="s">
        <v>3126</v>
      </c>
      <c r="C1888" t="s">
        <v>290</v>
      </c>
      <c r="D1888" t="s">
        <v>166</v>
      </c>
      <c r="E1888" s="6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3128</v>
      </c>
    </row>
    <row r="1889" spans="1:12" x14ac:dyDescent="0.2">
      <c r="A1889">
        <v>27093</v>
      </c>
      <c r="B1889" t="s">
        <v>3129</v>
      </c>
      <c r="C1889" t="s">
        <v>213</v>
      </c>
      <c r="D1889" t="s">
        <v>166</v>
      </c>
      <c r="E1889" s="6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3130</v>
      </c>
    </row>
    <row r="1890" spans="1:12" x14ac:dyDescent="0.2">
      <c r="A1890">
        <v>39105</v>
      </c>
      <c r="B1890" t="s">
        <v>3131</v>
      </c>
      <c r="C1890" t="s">
        <v>200</v>
      </c>
      <c r="D1890" t="s">
        <v>166</v>
      </c>
      <c r="E1890" s="6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3132</v>
      </c>
    </row>
    <row r="1891" spans="1:12" x14ac:dyDescent="0.2">
      <c r="A1891">
        <v>47121</v>
      </c>
      <c r="B1891" t="s">
        <v>3131</v>
      </c>
      <c r="C1891" t="s">
        <v>288</v>
      </c>
      <c r="D1891" t="s">
        <v>166</v>
      </c>
      <c r="E1891" s="6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3133</v>
      </c>
    </row>
    <row r="1892" spans="1:12" x14ac:dyDescent="0.2">
      <c r="A1892">
        <v>46095</v>
      </c>
      <c r="B1892" t="s">
        <v>3134</v>
      </c>
      <c r="C1892" t="s">
        <v>381</v>
      </c>
      <c r="D1892" t="s">
        <v>166</v>
      </c>
      <c r="E1892" s="6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3135</v>
      </c>
    </row>
    <row r="1893" spans="1:12" x14ac:dyDescent="0.2">
      <c r="A1893">
        <v>17129</v>
      </c>
      <c r="B1893" t="s">
        <v>3136</v>
      </c>
      <c r="C1893" t="s">
        <v>190</v>
      </c>
      <c r="D1893" t="s">
        <v>166</v>
      </c>
      <c r="E1893" s="6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3137</v>
      </c>
    </row>
    <row r="1894" spans="1:12" x14ac:dyDescent="0.2">
      <c r="A1894">
        <v>48327</v>
      </c>
      <c r="B1894" t="s">
        <v>3136</v>
      </c>
      <c r="C1894" t="s">
        <v>290</v>
      </c>
      <c r="D1894" t="s">
        <v>166</v>
      </c>
      <c r="E1894" s="6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3138</v>
      </c>
    </row>
    <row r="1895" spans="1:12" x14ac:dyDescent="0.2">
      <c r="A1895">
        <v>6045</v>
      </c>
      <c r="B1895" t="s">
        <v>3139</v>
      </c>
      <c r="C1895" t="s">
        <v>221</v>
      </c>
      <c r="D1895" t="s">
        <v>166</v>
      </c>
      <c r="E1895" s="6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3140</v>
      </c>
    </row>
    <row r="1896" spans="1:12" x14ac:dyDescent="0.2">
      <c r="A1896">
        <v>21165</v>
      </c>
      <c r="B1896" t="s">
        <v>3141</v>
      </c>
      <c r="C1896" t="s">
        <v>180</v>
      </c>
      <c r="D1896" t="s">
        <v>166</v>
      </c>
      <c r="E1896" s="6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3142</v>
      </c>
    </row>
    <row r="1897" spans="1:12" x14ac:dyDescent="0.2">
      <c r="A1897">
        <v>26109</v>
      </c>
      <c r="B1897" t="s">
        <v>3143</v>
      </c>
      <c r="C1897" t="s">
        <v>232</v>
      </c>
      <c r="D1897" t="s">
        <v>166</v>
      </c>
      <c r="E1897" s="6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3144</v>
      </c>
    </row>
    <row r="1898" spans="1:12" x14ac:dyDescent="0.2">
      <c r="A1898">
        <v>55078</v>
      </c>
      <c r="B1898" t="s">
        <v>3143</v>
      </c>
      <c r="C1898" t="s">
        <v>206</v>
      </c>
      <c r="D1898" t="s">
        <v>166</v>
      </c>
      <c r="E1898" s="6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3145</v>
      </c>
    </row>
    <row r="1899" spans="1:12" x14ac:dyDescent="0.2">
      <c r="A1899">
        <v>6047</v>
      </c>
      <c r="B1899" t="s">
        <v>3146</v>
      </c>
      <c r="C1899" t="s">
        <v>221</v>
      </c>
      <c r="D1899" t="s">
        <v>166</v>
      </c>
      <c r="E1899" s="6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3147</v>
      </c>
    </row>
    <row r="1900" spans="1:12" x14ac:dyDescent="0.2">
      <c r="A1900">
        <v>17131</v>
      </c>
      <c r="B1900" t="s">
        <v>3148</v>
      </c>
      <c r="C1900" t="s">
        <v>190</v>
      </c>
      <c r="D1900" t="s">
        <v>166</v>
      </c>
      <c r="E1900" s="6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3149</v>
      </c>
    </row>
    <row r="1901" spans="1:12" x14ac:dyDescent="0.2">
      <c r="A1901">
        <v>21167</v>
      </c>
      <c r="B1901" t="s">
        <v>3148</v>
      </c>
      <c r="C1901" t="s">
        <v>180</v>
      </c>
      <c r="D1901" t="s">
        <v>166</v>
      </c>
      <c r="E1901" s="6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3150</v>
      </c>
    </row>
    <row r="1902" spans="1:12" x14ac:dyDescent="0.2">
      <c r="A1902">
        <v>29129</v>
      </c>
      <c r="B1902" t="s">
        <v>3148</v>
      </c>
      <c r="C1902" t="s">
        <v>182</v>
      </c>
      <c r="D1902" t="s">
        <v>166</v>
      </c>
      <c r="E1902" s="6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3151</v>
      </c>
    </row>
    <row r="1903" spans="1:12" x14ac:dyDescent="0.2">
      <c r="A1903">
        <v>34021</v>
      </c>
      <c r="B1903" t="s">
        <v>3148</v>
      </c>
      <c r="C1903" t="s">
        <v>367</v>
      </c>
      <c r="D1903" t="s">
        <v>166</v>
      </c>
      <c r="E1903" s="6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3152</v>
      </c>
    </row>
    <row r="1904" spans="1:12" x14ac:dyDescent="0.2">
      <c r="A1904">
        <v>38057</v>
      </c>
      <c r="B1904" t="s">
        <v>3148</v>
      </c>
      <c r="C1904" t="s">
        <v>198</v>
      </c>
      <c r="D1904" t="s">
        <v>166</v>
      </c>
      <c r="E1904" s="6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3153</v>
      </c>
    </row>
    <row r="1905" spans="1:12" x14ac:dyDescent="0.2">
      <c r="A1905">
        <v>39107</v>
      </c>
      <c r="B1905" t="s">
        <v>3148</v>
      </c>
      <c r="C1905" t="s">
        <v>200</v>
      </c>
      <c r="D1905" t="s">
        <v>166</v>
      </c>
      <c r="E1905" s="6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3154</v>
      </c>
    </row>
    <row r="1906" spans="1:12" x14ac:dyDescent="0.2">
      <c r="A1906">
        <v>42085</v>
      </c>
      <c r="B1906" t="s">
        <v>3148</v>
      </c>
      <c r="C1906" t="s">
        <v>202</v>
      </c>
      <c r="D1906" t="s">
        <v>166</v>
      </c>
      <c r="E1906" s="6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3155</v>
      </c>
    </row>
    <row r="1907" spans="1:12" x14ac:dyDescent="0.2">
      <c r="A1907">
        <v>54055</v>
      </c>
      <c r="B1907" t="s">
        <v>3148</v>
      </c>
      <c r="C1907" t="s">
        <v>427</v>
      </c>
      <c r="D1907" t="s">
        <v>166</v>
      </c>
      <c r="E1907" s="6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3156</v>
      </c>
    </row>
    <row r="1908" spans="1:12" x14ac:dyDescent="0.2">
      <c r="A1908">
        <v>13199</v>
      </c>
      <c r="B1908" t="s">
        <v>3157</v>
      </c>
      <c r="C1908" t="s">
        <v>317</v>
      </c>
      <c r="D1908" t="s">
        <v>166</v>
      </c>
      <c r="E1908" s="6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3158</v>
      </c>
    </row>
    <row r="1909" spans="1:12" x14ac:dyDescent="0.2">
      <c r="A1909">
        <v>31121</v>
      </c>
      <c r="B1909" t="s">
        <v>3159</v>
      </c>
      <c r="C1909" t="s">
        <v>196</v>
      </c>
      <c r="D1909" t="s">
        <v>166</v>
      </c>
      <c r="E1909" s="6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3160</v>
      </c>
    </row>
    <row r="1910" spans="1:12" x14ac:dyDescent="0.2">
      <c r="A1910">
        <v>33013</v>
      </c>
      <c r="B1910" t="s">
        <v>3161</v>
      </c>
      <c r="C1910" t="s">
        <v>495</v>
      </c>
      <c r="D1910" t="s">
        <v>166</v>
      </c>
      <c r="E1910" s="6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3162</v>
      </c>
    </row>
    <row r="1911" spans="1:12" x14ac:dyDescent="0.2">
      <c r="A1911">
        <v>8077</v>
      </c>
      <c r="B1911" t="s">
        <v>3163</v>
      </c>
      <c r="C1911" t="s">
        <v>187</v>
      </c>
      <c r="D1911" t="s">
        <v>166</v>
      </c>
      <c r="E1911" s="6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3164</v>
      </c>
    </row>
    <row r="1912" spans="1:12" x14ac:dyDescent="0.2">
      <c r="A1912">
        <v>21169</v>
      </c>
      <c r="B1912" t="s">
        <v>3165</v>
      </c>
      <c r="C1912" t="s">
        <v>180</v>
      </c>
      <c r="D1912" t="s">
        <v>166</v>
      </c>
      <c r="E1912" s="6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3166</v>
      </c>
    </row>
    <row r="1913" spans="1:12" x14ac:dyDescent="0.2">
      <c r="A1913">
        <v>18103</v>
      </c>
      <c r="B1913" t="s">
        <v>3167</v>
      </c>
      <c r="C1913" t="s">
        <v>142</v>
      </c>
      <c r="D1913" t="s">
        <v>166</v>
      </c>
      <c r="E1913" s="6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3168</v>
      </c>
    </row>
    <row r="1914" spans="1:12" x14ac:dyDescent="0.2">
      <c r="A1914">
        <v>20121</v>
      </c>
      <c r="B1914" t="s">
        <v>3167</v>
      </c>
      <c r="C1914" t="s">
        <v>264</v>
      </c>
      <c r="D1914" t="s">
        <v>166</v>
      </c>
      <c r="E1914" s="6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3169</v>
      </c>
    </row>
    <row r="1915" spans="1:12" x14ac:dyDescent="0.2">
      <c r="A1915">
        <v>39109</v>
      </c>
      <c r="B1915" t="s">
        <v>3167</v>
      </c>
      <c r="C1915" t="s">
        <v>200</v>
      </c>
      <c r="D1915" t="s">
        <v>166</v>
      </c>
      <c r="E1915" s="6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3170</v>
      </c>
    </row>
    <row r="1916" spans="1:12" x14ac:dyDescent="0.2">
      <c r="A1916">
        <v>12086</v>
      </c>
      <c r="B1916" t="s">
        <v>3171</v>
      </c>
      <c r="C1916" t="s">
        <v>216</v>
      </c>
      <c r="D1916" t="s">
        <v>166</v>
      </c>
      <c r="E1916" s="6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3172</v>
      </c>
    </row>
    <row r="1917" spans="1:12" x14ac:dyDescent="0.2">
      <c r="A1917">
        <v>9007</v>
      </c>
      <c r="B1917" t="s">
        <v>34</v>
      </c>
      <c r="C1917" t="s">
        <v>1649</v>
      </c>
      <c r="D1917" t="s">
        <v>166</v>
      </c>
      <c r="E1917" s="6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3173</v>
      </c>
    </row>
    <row r="1918" spans="1:12" x14ac:dyDescent="0.2">
      <c r="A1918">
        <v>25017</v>
      </c>
      <c r="B1918" t="s">
        <v>34</v>
      </c>
      <c r="C1918" t="s">
        <v>432</v>
      </c>
      <c r="D1918" t="s">
        <v>166</v>
      </c>
      <c r="E1918" s="6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3174</v>
      </c>
    </row>
    <row r="1919" spans="1:12" x14ac:dyDescent="0.2">
      <c r="A1919">
        <v>34023</v>
      </c>
      <c r="B1919" t="s">
        <v>34</v>
      </c>
      <c r="C1919" t="s">
        <v>367</v>
      </c>
      <c r="D1919" t="s">
        <v>166</v>
      </c>
      <c r="E1919" s="6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3175</v>
      </c>
    </row>
    <row r="1920" spans="1:12" x14ac:dyDescent="0.2">
      <c r="A1920">
        <v>51119</v>
      </c>
      <c r="B1920" t="s">
        <v>34</v>
      </c>
      <c r="C1920" t="s">
        <v>172</v>
      </c>
      <c r="D1920" t="s">
        <v>166</v>
      </c>
      <c r="E1920" s="6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3176</v>
      </c>
    </row>
    <row r="1921" spans="1:12" x14ac:dyDescent="0.2">
      <c r="A1921">
        <v>26111</v>
      </c>
      <c r="B1921" t="s">
        <v>3177</v>
      </c>
      <c r="C1921" t="s">
        <v>232</v>
      </c>
      <c r="D1921" t="s">
        <v>166</v>
      </c>
      <c r="E1921" s="6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3178</v>
      </c>
    </row>
    <row r="1922" spans="1:12" x14ac:dyDescent="0.2">
      <c r="A1922">
        <v>48329</v>
      </c>
      <c r="B1922" t="s">
        <v>3177</v>
      </c>
      <c r="C1922" t="s">
        <v>290</v>
      </c>
      <c r="D1922" t="s">
        <v>166</v>
      </c>
      <c r="E1922" s="6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3179</v>
      </c>
    </row>
    <row r="1923" spans="1:12" x14ac:dyDescent="0.2">
      <c r="A1923">
        <v>42087</v>
      </c>
      <c r="B1923" t="s">
        <v>3180</v>
      </c>
      <c r="C1923" t="s">
        <v>202</v>
      </c>
      <c r="D1923" t="s">
        <v>166</v>
      </c>
      <c r="E1923" s="6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3181</v>
      </c>
    </row>
    <row r="1924" spans="1:12" x14ac:dyDescent="0.2">
      <c r="A1924">
        <v>48331</v>
      </c>
      <c r="B1924" t="s">
        <v>3182</v>
      </c>
      <c r="C1924" t="s">
        <v>290</v>
      </c>
      <c r="D1924" t="s">
        <v>166</v>
      </c>
      <c r="E1924" s="6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3183</v>
      </c>
    </row>
    <row r="1925" spans="1:12" x14ac:dyDescent="0.2">
      <c r="A1925">
        <v>49027</v>
      </c>
      <c r="B1925" t="s">
        <v>3184</v>
      </c>
      <c r="C1925" t="s">
        <v>479</v>
      </c>
      <c r="D1925" t="s">
        <v>166</v>
      </c>
      <c r="E1925" s="6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3185</v>
      </c>
    </row>
    <row r="1926" spans="1:12" x14ac:dyDescent="0.2">
      <c r="A1926">
        <v>27095</v>
      </c>
      <c r="B1926" t="s">
        <v>3186</v>
      </c>
      <c r="C1926" t="s">
        <v>213</v>
      </c>
      <c r="D1926" t="s">
        <v>166</v>
      </c>
      <c r="E1926" s="6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3187</v>
      </c>
    </row>
    <row r="1927" spans="1:12" x14ac:dyDescent="0.2">
      <c r="A1927">
        <v>5091</v>
      </c>
      <c r="B1927" t="s">
        <v>76</v>
      </c>
      <c r="C1927" t="s">
        <v>331</v>
      </c>
      <c r="D1927" t="s">
        <v>166</v>
      </c>
      <c r="E1927" s="6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3188</v>
      </c>
    </row>
    <row r="1928" spans="1:12" x14ac:dyDescent="0.2">
      <c r="A1928">
        <v>13201</v>
      </c>
      <c r="B1928" t="s">
        <v>76</v>
      </c>
      <c r="C1928" t="s">
        <v>317</v>
      </c>
      <c r="D1928" t="s">
        <v>166</v>
      </c>
      <c r="E1928" s="6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3189</v>
      </c>
    </row>
    <row r="1929" spans="1:12" x14ac:dyDescent="0.2">
      <c r="A1929">
        <v>29131</v>
      </c>
      <c r="B1929" t="s">
        <v>76</v>
      </c>
      <c r="C1929" t="s">
        <v>182</v>
      </c>
      <c r="D1929" t="s">
        <v>166</v>
      </c>
      <c r="E1929" s="6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3190</v>
      </c>
    </row>
    <row r="1930" spans="1:12" x14ac:dyDescent="0.2">
      <c r="A1930">
        <v>19129</v>
      </c>
      <c r="B1930" t="s">
        <v>3191</v>
      </c>
      <c r="C1930" t="s">
        <v>178</v>
      </c>
      <c r="D1930" t="s">
        <v>166</v>
      </c>
      <c r="E1930" s="6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3192</v>
      </c>
    </row>
    <row r="1931" spans="1:12" x14ac:dyDescent="0.2">
      <c r="A1931">
        <v>48333</v>
      </c>
      <c r="B1931" t="s">
        <v>3191</v>
      </c>
      <c r="C1931" t="s">
        <v>290</v>
      </c>
      <c r="D1931" t="s">
        <v>166</v>
      </c>
      <c r="E1931" s="6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3193</v>
      </c>
    </row>
    <row r="1932" spans="1:12" x14ac:dyDescent="0.2">
      <c r="A1932">
        <v>55079</v>
      </c>
      <c r="B1932" t="s">
        <v>3194</v>
      </c>
      <c r="C1932" t="s">
        <v>206</v>
      </c>
      <c r="D1932" t="s">
        <v>166</v>
      </c>
      <c r="E1932" s="6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3195</v>
      </c>
    </row>
    <row r="1933" spans="1:12" x14ac:dyDescent="0.2">
      <c r="A1933">
        <v>46097</v>
      </c>
      <c r="B1933" t="s">
        <v>3196</v>
      </c>
      <c r="C1933" t="s">
        <v>381</v>
      </c>
      <c r="D1933" t="s">
        <v>166</v>
      </c>
      <c r="E1933" s="6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3197</v>
      </c>
    </row>
    <row r="1934" spans="1:12" x14ac:dyDescent="0.2">
      <c r="A1934">
        <v>8079</v>
      </c>
      <c r="B1934" t="s">
        <v>3198</v>
      </c>
      <c r="C1934" t="s">
        <v>187</v>
      </c>
      <c r="D1934" t="s">
        <v>166</v>
      </c>
      <c r="E1934" s="6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3199</v>
      </c>
    </row>
    <row r="1935" spans="1:12" x14ac:dyDescent="0.2">
      <c r="A1935">
        <v>30061</v>
      </c>
      <c r="B1935" t="s">
        <v>3198</v>
      </c>
      <c r="C1935" t="s">
        <v>482</v>
      </c>
      <c r="D1935" t="s">
        <v>166</v>
      </c>
      <c r="E1935" s="6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3200</v>
      </c>
    </row>
    <row r="1936" spans="1:12" x14ac:dyDescent="0.2">
      <c r="A1936">
        <v>32021</v>
      </c>
      <c r="B1936" t="s">
        <v>3198</v>
      </c>
      <c r="C1936" t="s">
        <v>870</v>
      </c>
      <c r="D1936" t="s">
        <v>166</v>
      </c>
      <c r="E1936" s="6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3201</v>
      </c>
    </row>
    <row r="1937" spans="1:12" x14ac:dyDescent="0.2">
      <c r="A1937">
        <v>54057</v>
      </c>
      <c r="B1937" t="s">
        <v>3198</v>
      </c>
      <c r="C1937" t="s">
        <v>427</v>
      </c>
      <c r="D1937" t="s">
        <v>166</v>
      </c>
      <c r="E1937" s="6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3202</v>
      </c>
    </row>
    <row r="1938" spans="1:12" x14ac:dyDescent="0.2">
      <c r="A1938">
        <v>54059</v>
      </c>
      <c r="B1938" t="s">
        <v>3203</v>
      </c>
      <c r="C1938" t="s">
        <v>427</v>
      </c>
      <c r="D1938" t="s">
        <v>166</v>
      </c>
      <c r="E1938" s="6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3204</v>
      </c>
    </row>
    <row r="1939" spans="1:12" x14ac:dyDescent="0.2">
      <c r="A1939">
        <v>16067</v>
      </c>
      <c r="B1939" t="s">
        <v>3205</v>
      </c>
      <c r="C1939" t="s">
        <v>175</v>
      </c>
      <c r="D1939" t="s">
        <v>166</v>
      </c>
      <c r="E1939" s="6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3206</v>
      </c>
    </row>
    <row r="1940" spans="1:12" x14ac:dyDescent="0.2">
      <c r="A1940">
        <v>46099</v>
      </c>
      <c r="B1940" t="s">
        <v>3207</v>
      </c>
      <c r="C1940" t="s">
        <v>381</v>
      </c>
      <c r="D1940" t="s">
        <v>166</v>
      </c>
      <c r="E1940" s="6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3208</v>
      </c>
    </row>
    <row r="1941" spans="1:12" x14ac:dyDescent="0.2">
      <c r="A1941">
        <v>26113</v>
      </c>
      <c r="B1941" t="s">
        <v>3209</v>
      </c>
      <c r="C1941" t="s">
        <v>232</v>
      </c>
      <c r="D1941" t="s">
        <v>166</v>
      </c>
      <c r="E1941" s="6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3210</v>
      </c>
    </row>
    <row r="1942" spans="1:12" x14ac:dyDescent="0.2">
      <c r="A1942">
        <v>5093</v>
      </c>
      <c r="B1942" t="s">
        <v>194</v>
      </c>
      <c r="C1942" t="s">
        <v>331</v>
      </c>
      <c r="D1942" t="s">
        <v>166</v>
      </c>
      <c r="E1942" s="6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3211</v>
      </c>
    </row>
    <row r="1943" spans="1:12" x14ac:dyDescent="0.2">
      <c r="A1943">
        <v>29133</v>
      </c>
      <c r="B1943" t="s">
        <v>194</v>
      </c>
      <c r="C1943" t="s">
        <v>182</v>
      </c>
      <c r="D1943" t="s">
        <v>166</v>
      </c>
      <c r="E1943" s="6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3212</v>
      </c>
    </row>
    <row r="1944" spans="1:12" x14ac:dyDescent="0.2">
      <c r="A1944">
        <v>30063</v>
      </c>
      <c r="B1944" t="s">
        <v>3213</v>
      </c>
      <c r="C1944" t="s">
        <v>482</v>
      </c>
      <c r="D1944" t="s">
        <v>166</v>
      </c>
      <c r="E1944" s="6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3214</v>
      </c>
    </row>
    <row r="1945" spans="1:12" x14ac:dyDescent="0.2">
      <c r="A1945">
        <v>13205</v>
      </c>
      <c r="B1945" t="s">
        <v>3215</v>
      </c>
      <c r="C1945" t="s">
        <v>317</v>
      </c>
      <c r="D1945" t="s">
        <v>166</v>
      </c>
      <c r="E1945" s="6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3216</v>
      </c>
    </row>
    <row r="1946" spans="1:12" x14ac:dyDescent="0.2">
      <c r="A1946">
        <v>19131</v>
      </c>
      <c r="B1946" t="s">
        <v>3215</v>
      </c>
      <c r="C1946" t="s">
        <v>178</v>
      </c>
      <c r="D1946" t="s">
        <v>166</v>
      </c>
      <c r="E1946" s="6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3217</v>
      </c>
    </row>
    <row r="1947" spans="1:12" x14ac:dyDescent="0.2">
      <c r="A1947">
        <v>20123</v>
      </c>
      <c r="B1947" t="s">
        <v>3215</v>
      </c>
      <c r="C1947" t="s">
        <v>264</v>
      </c>
      <c r="D1947" t="s">
        <v>166</v>
      </c>
      <c r="E1947" s="6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3218</v>
      </c>
    </row>
    <row r="1948" spans="1:12" x14ac:dyDescent="0.2">
      <c r="A1948">
        <v>37121</v>
      </c>
      <c r="B1948" t="s">
        <v>3215</v>
      </c>
      <c r="C1948" t="s">
        <v>219</v>
      </c>
      <c r="D1948" t="s">
        <v>166</v>
      </c>
      <c r="E1948" s="6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3219</v>
      </c>
    </row>
    <row r="1949" spans="1:12" x14ac:dyDescent="0.2">
      <c r="A1949">
        <v>48335</v>
      </c>
      <c r="B1949" t="s">
        <v>3215</v>
      </c>
      <c r="C1949" t="s">
        <v>290</v>
      </c>
      <c r="D1949" t="s">
        <v>166</v>
      </c>
      <c r="E1949" s="6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3220</v>
      </c>
    </row>
    <row r="1950" spans="1:12" x14ac:dyDescent="0.2">
      <c r="A1950">
        <v>1097</v>
      </c>
      <c r="B1950" t="s">
        <v>3221</v>
      </c>
      <c r="C1950" t="s">
        <v>385</v>
      </c>
      <c r="D1950" t="s">
        <v>166</v>
      </c>
      <c r="E1950" s="6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3222</v>
      </c>
    </row>
    <row r="1951" spans="1:12" x14ac:dyDescent="0.2">
      <c r="A1951">
        <v>6049</v>
      </c>
      <c r="B1951" t="s">
        <v>3223</v>
      </c>
      <c r="C1951" t="s">
        <v>221</v>
      </c>
      <c r="D1951" t="s">
        <v>166</v>
      </c>
      <c r="E1951" s="6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3224</v>
      </c>
    </row>
    <row r="1952" spans="1:12" x14ac:dyDescent="0.2">
      <c r="A1952">
        <v>8081</v>
      </c>
      <c r="B1952" t="s">
        <v>3225</v>
      </c>
      <c r="C1952" t="s">
        <v>187</v>
      </c>
      <c r="D1952" t="s">
        <v>166</v>
      </c>
      <c r="E1952" s="6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3226</v>
      </c>
    </row>
    <row r="1953" spans="1:12" x14ac:dyDescent="0.2">
      <c r="A1953">
        <v>4015</v>
      </c>
      <c r="B1953" t="s">
        <v>3227</v>
      </c>
      <c r="C1953" t="s">
        <v>312</v>
      </c>
      <c r="D1953" t="s">
        <v>166</v>
      </c>
      <c r="E1953" s="6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3228</v>
      </c>
    </row>
    <row r="1954" spans="1:12" x14ac:dyDescent="0.2">
      <c r="A1954">
        <v>29135</v>
      </c>
      <c r="B1954" t="s">
        <v>3229</v>
      </c>
      <c r="C1954" t="s">
        <v>182</v>
      </c>
      <c r="D1954" t="s">
        <v>166</v>
      </c>
      <c r="E1954" s="6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3230</v>
      </c>
    </row>
    <row r="1955" spans="1:12" x14ac:dyDescent="0.2">
      <c r="A1955">
        <v>34025</v>
      </c>
      <c r="B1955" t="s">
        <v>100</v>
      </c>
      <c r="C1955" t="s">
        <v>367</v>
      </c>
      <c r="D1955" t="s">
        <v>166</v>
      </c>
      <c r="E1955" s="6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3231</v>
      </c>
    </row>
    <row r="1956" spans="1:12" x14ac:dyDescent="0.2">
      <c r="A1956">
        <v>6051</v>
      </c>
      <c r="B1956" t="s">
        <v>3232</v>
      </c>
      <c r="C1956" t="s">
        <v>221</v>
      </c>
      <c r="D1956" t="s">
        <v>166</v>
      </c>
      <c r="E1956" s="6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3233</v>
      </c>
    </row>
    <row r="1957" spans="1:12" x14ac:dyDescent="0.2">
      <c r="A1957">
        <v>19133</v>
      </c>
      <c r="B1957" t="s">
        <v>3234</v>
      </c>
      <c r="C1957" t="s">
        <v>178</v>
      </c>
      <c r="D1957" t="s">
        <v>166</v>
      </c>
      <c r="E1957" s="6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3235</v>
      </c>
    </row>
    <row r="1958" spans="1:12" x14ac:dyDescent="0.2">
      <c r="A1958">
        <v>54061</v>
      </c>
      <c r="B1958" t="s">
        <v>3236</v>
      </c>
      <c r="C1958" t="s">
        <v>427</v>
      </c>
      <c r="D1958" t="s">
        <v>166</v>
      </c>
      <c r="E1958" s="6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3237</v>
      </c>
    </row>
    <row r="1959" spans="1:12" x14ac:dyDescent="0.2">
      <c r="A1959">
        <v>1099</v>
      </c>
      <c r="B1959" t="s">
        <v>3238</v>
      </c>
      <c r="C1959" t="s">
        <v>385</v>
      </c>
      <c r="D1959" t="s">
        <v>166</v>
      </c>
      <c r="E1959" s="6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3239</v>
      </c>
    </row>
    <row r="1960" spans="1:12" x14ac:dyDescent="0.2">
      <c r="A1960">
        <v>5095</v>
      </c>
      <c r="B1960" t="s">
        <v>3238</v>
      </c>
      <c r="C1960" t="s">
        <v>331</v>
      </c>
      <c r="D1960" t="s">
        <v>166</v>
      </c>
      <c r="E1960" s="6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3240</v>
      </c>
    </row>
    <row r="1961" spans="1:12" x14ac:dyDescent="0.2">
      <c r="A1961">
        <v>12087</v>
      </c>
      <c r="B1961" t="s">
        <v>3238</v>
      </c>
      <c r="C1961" t="s">
        <v>216</v>
      </c>
      <c r="D1961" t="s">
        <v>166</v>
      </c>
      <c r="E1961" s="6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3241</v>
      </c>
    </row>
    <row r="1962" spans="1:12" x14ac:dyDescent="0.2">
      <c r="A1962">
        <v>13207</v>
      </c>
      <c r="B1962" t="s">
        <v>3238</v>
      </c>
      <c r="C1962" t="s">
        <v>317</v>
      </c>
      <c r="D1962" t="s">
        <v>166</v>
      </c>
      <c r="E1962" s="6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3242</v>
      </c>
    </row>
    <row r="1963" spans="1:12" x14ac:dyDescent="0.2">
      <c r="A1963">
        <v>17133</v>
      </c>
      <c r="B1963" t="s">
        <v>3238</v>
      </c>
      <c r="C1963" t="s">
        <v>190</v>
      </c>
      <c r="D1963" t="s">
        <v>166</v>
      </c>
      <c r="E1963" s="6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3243</v>
      </c>
    </row>
    <row r="1964" spans="1:12" x14ac:dyDescent="0.2">
      <c r="A1964">
        <v>18105</v>
      </c>
      <c r="B1964" t="s">
        <v>3238</v>
      </c>
      <c r="C1964" t="s">
        <v>142</v>
      </c>
      <c r="D1964" t="s">
        <v>166</v>
      </c>
      <c r="E1964" s="6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3244</v>
      </c>
    </row>
    <row r="1965" spans="1:12" x14ac:dyDescent="0.2">
      <c r="A1965">
        <v>19135</v>
      </c>
      <c r="B1965" t="s">
        <v>3238</v>
      </c>
      <c r="C1965" t="s">
        <v>178</v>
      </c>
      <c r="D1965" t="s">
        <v>166</v>
      </c>
      <c r="E1965" s="6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3245</v>
      </c>
    </row>
    <row r="1966" spans="1:12" x14ac:dyDescent="0.2">
      <c r="A1966">
        <v>21171</v>
      </c>
      <c r="B1966" t="s">
        <v>3238</v>
      </c>
      <c r="C1966" t="s">
        <v>180</v>
      </c>
      <c r="D1966" t="s">
        <v>166</v>
      </c>
      <c r="E1966" s="6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3246</v>
      </c>
    </row>
    <row r="1967" spans="1:12" x14ac:dyDescent="0.2">
      <c r="A1967">
        <v>26115</v>
      </c>
      <c r="B1967" t="s">
        <v>3238</v>
      </c>
      <c r="C1967" t="s">
        <v>232</v>
      </c>
      <c r="D1967" t="s">
        <v>166</v>
      </c>
      <c r="E1967" s="6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3247</v>
      </c>
    </row>
    <row r="1968" spans="1:12" x14ac:dyDescent="0.2">
      <c r="A1968">
        <v>28095</v>
      </c>
      <c r="B1968" t="s">
        <v>3238</v>
      </c>
      <c r="C1968" t="s">
        <v>194</v>
      </c>
      <c r="D1968" t="s">
        <v>166</v>
      </c>
      <c r="E1968" s="6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3248</v>
      </c>
    </row>
    <row r="1969" spans="1:12" x14ac:dyDescent="0.2">
      <c r="A1969">
        <v>29137</v>
      </c>
      <c r="B1969" t="s">
        <v>3238</v>
      </c>
      <c r="C1969" t="s">
        <v>182</v>
      </c>
      <c r="D1969" t="s">
        <v>166</v>
      </c>
      <c r="E1969" s="6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3249</v>
      </c>
    </row>
    <row r="1970" spans="1:12" x14ac:dyDescent="0.2">
      <c r="A1970">
        <v>36055</v>
      </c>
      <c r="B1970" t="s">
        <v>3238</v>
      </c>
      <c r="C1970" t="s">
        <v>226</v>
      </c>
      <c r="D1970" t="s">
        <v>166</v>
      </c>
      <c r="E1970" s="6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3250</v>
      </c>
    </row>
    <row r="1971" spans="1:12" x14ac:dyDescent="0.2">
      <c r="A1971">
        <v>39111</v>
      </c>
      <c r="B1971" t="s">
        <v>3238</v>
      </c>
      <c r="C1971" t="s">
        <v>200</v>
      </c>
      <c r="D1971" t="s">
        <v>166</v>
      </c>
      <c r="E1971" s="6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3251</v>
      </c>
    </row>
    <row r="1972" spans="1:12" x14ac:dyDescent="0.2">
      <c r="A1972">
        <v>42089</v>
      </c>
      <c r="B1972" t="s">
        <v>3238</v>
      </c>
      <c r="C1972" t="s">
        <v>202</v>
      </c>
      <c r="D1972" t="s">
        <v>166</v>
      </c>
      <c r="E1972" s="6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3252</v>
      </c>
    </row>
    <row r="1973" spans="1:12" x14ac:dyDescent="0.2">
      <c r="A1973">
        <v>47123</v>
      </c>
      <c r="B1973" t="s">
        <v>3238</v>
      </c>
      <c r="C1973" t="s">
        <v>288</v>
      </c>
      <c r="D1973" t="s">
        <v>166</v>
      </c>
      <c r="E1973" s="6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3253</v>
      </c>
    </row>
    <row r="1974" spans="1:12" x14ac:dyDescent="0.2">
      <c r="A1974">
        <v>54063</v>
      </c>
      <c r="B1974" t="s">
        <v>3238</v>
      </c>
      <c r="C1974" t="s">
        <v>427</v>
      </c>
      <c r="D1974" t="s">
        <v>166</v>
      </c>
      <c r="E1974" s="6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3254</v>
      </c>
    </row>
    <row r="1975" spans="1:12" x14ac:dyDescent="0.2">
      <c r="A1975">
        <v>55081</v>
      </c>
      <c r="B1975" t="s">
        <v>3238</v>
      </c>
      <c r="C1975" t="s">
        <v>206</v>
      </c>
      <c r="D1975" t="s">
        <v>166</v>
      </c>
      <c r="E1975" s="6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3255</v>
      </c>
    </row>
    <row r="1976" spans="1:12" x14ac:dyDescent="0.2">
      <c r="A1976">
        <v>48337</v>
      </c>
      <c r="B1976" t="s">
        <v>3256</v>
      </c>
      <c r="C1976" t="s">
        <v>290</v>
      </c>
      <c r="D1976" t="s">
        <v>166</v>
      </c>
      <c r="E1976" s="6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3257</v>
      </c>
    </row>
    <row r="1977" spans="1:12" x14ac:dyDescent="0.2">
      <c r="A1977">
        <v>26117</v>
      </c>
      <c r="B1977" t="s">
        <v>3258</v>
      </c>
      <c r="C1977" t="s">
        <v>232</v>
      </c>
      <c r="D1977" t="s">
        <v>166</v>
      </c>
      <c r="E1977" s="6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3259</v>
      </c>
    </row>
    <row r="1978" spans="1:12" x14ac:dyDescent="0.2">
      <c r="A1978">
        <v>6053</v>
      </c>
      <c r="B1978" t="s">
        <v>3260</v>
      </c>
      <c r="C1978" t="s">
        <v>221</v>
      </c>
      <c r="D1978" t="s">
        <v>166</v>
      </c>
      <c r="E1978" s="6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3261</v>
      </c>
    </row>
    <row r="1979" spans="1:12" x14ac:dyDescent="0.2">
      <c r="A1979">
        <v>8083</v>
      </c>
      <c r="B1979" t="s">
        <v>3262</v>
      </c>
      <c r="C1979" t="s">
        <v>187</v>
      </c>
      <c r="D1979" t="s">
        <v>166</v>
      </c>
      <c r="E1979" s="6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3263</v>
      </c>
    </row>
    <row r="1980" spans="1:12" x14ac:dyDescent="0.2">
      <c r="A1980">
        <v>1101</v>
      </c>
      <c r="B1980" t="s">
        <v>3264</v>
      </c>
      <c r="C1980" t="s">
        <v>385</v>
      </c>
      <c r="D1980" t="s">
        <v>166</v>
      </c>
      <c r="E1980" s="6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3265</v>
      </c>
    </row>
    <row r="1981" spans="1:12" x14ac:dyDescent="0.2">
      <c r="A1981">
        <v>5097</v>
      </c>
      <c r="B1981" t="s">
        <v>3264</v>
      </c>
      <c r="C1981" t="s">
        <v>331</v>
      </c>
      <c r="D1981" t="s">
        <v>166</v>
      </c>
      <c r="E1981" s="6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3266</v>
      </c>
    </row>
    <row r="1982" spans="1:12" x14ac:dyDescent="0.2">
      <c r="A1982">
        <v>13209</v>
      </c>
      <c r="B1982" t="s">
        <v>3264</v>
      </c>
      <c r="C1982" t="s">
        <v>317</v>
      </c>
      <c r="D1982" t="s">
        <v>166</v>
      </c>
      <c r="E1982" s="6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3267</v>
      </c>
    </row>
    <row r="1983" spans="1:12" x14ac:dyDescent="0.2">
      <c r="A1983">
        <v>17135</v>
      </c>
      <c r="B1983" t="s">
        <v>3264</v>
      </c>
      <c r="C1983" t="s">
        <v>190</v>
      </c>
      <c r="D1983" t="s">
        <v>166</v>
      </c>
      <c r="E1983" s="6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3268</v>
      </c>
    </row>
    <row r="1984" spans="1:12" x14ac:dyDescent="0.2">
      <c r="A1984">
        <v>18107</v>
      </c>
      <c r="B1984" t="s">
        <v>3264</v>
      </c>
      <c r="C1984" t="s">
        <v>142</v>
      </c>
      <c r="D1984" t="s">
        <v>166</v>
      </c>
      <c r="E1984" s="6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3269</v>
      </c>
    </row>
    <row r="1985" spans="1:12" x14ac:dyDescent="0.2">
      <c r="A1985">
        <v>19137</v>
      </c>
      <c r="B1985" t="s">
        <v>3264</v>
      </c>
      <c r="C1985" t="s">
        <v>178</v>
      </c>
      <c r="D1985" t="s">
        <v>166</v>
      </c>
      <c r="E1985" s="6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3270</v>
      </c>
    </row>
    <row r="1986" spans="1:12" x14ac:dyDescent="0.2">
      <c r="A1986">
        <v>20125</v>
      </c>
      <c r="B1986" t="s">
        <v>3264</v>
      </c>
      <c r="C1986" t="s">
        <v>264</v>
      </c>
      <c r="D1986" t="s">
        <v>166</v>
      </c>
      <c r="E1986" s="6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3271</v>
      </c>
    </row>
    <row r="1987" spans="1:12" x14ac:dyDescent="0.2">
      <c r="A1987">
        <v>21173</v>
      </c>
      <c r="B1987" t="s">
        <v>3264</v>
      </c>
      <c r="C1987" t="s">
        <v>180</v>
      </c>
      <c r="D1987" t="s">
        <v>166</v>
      </c>
      <c r="E1987" s="6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3272</v>
      </c>
    </row>
    <row r="1988" spans="1:12" x14ac:dyDescent="0.2">
      <c r="A1988">
        <v>24031</v>
      </c>
      <c r="B1988" t="s">
        <v>3264</v>
      </c>
      <c r="C1988" t="s">
        <v>255</v>
      </c>
      <c r="D1988" t="s">
        <v>166</v>
      </c>
      <c r="E1988" s="6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3273</v>
      </c>
    </row>
    <row r="1989" spans="1:12" x14ac:dyDescent="0.2">
      <c r="A1989">
        <v>28097</v>
      </c>
      <c r="B1989" t="s">
        <v>3264</v>
      </c>
      <c r="C1989" t="s">
        <v>194</v>
      </c>
      <c r="D1989" t="s">
        <v>166</v>
      </c>
      <c r="E1989" s="6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3274</v>
      </c>
    </row>
    <row r="1990" spans="1:12" x14ac:dyDescent="0.2">
      <c r="A1990">
        <v>29139</v>
      </c>
      <c r="B1990" t="s">
        <v>3264</v>
      </c>
      <c r="C1990" t="s">
        <v>182</v>
      </c>
      <c r="D1990" t="s">
        <v>166</v>
      </c>
      <c r="E1990" s="6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3275</v>
      </c>
    </row>
    <row r="1991" spans="1:12" x14ac:dyDescent="0.2">
      <c r="A1991">
        <v>36057</v>
      </c>
      <c r="B1991" t="s">
        <v>3264</v>
      </c>
      <c r="C1991" t="s">
        <v>226</v>
      </c>
      <c r="D1991" t="s">
        <v>166</v>
      </c>
      <c r="E1991" s="6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3276</v>
      </c>
    </row>
    <row r="1992" spans="1:12" x14ac:dyDescent="0.2">
      <c r="A1992">
        <v>37123</v>
      </c>
      <c r="B1992" t="s">
        <v>3264</v>
      </c>
      <c r="C1992" t="s">
        <v>219</v>
      </c>
      <c r="D1992" t="s">
        <v>166</v>
      </c>
      <c r="E1992" s="6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3277</v>
      </c>
    </row>
    <row r="1993" spans="1:12" x14ac:dyDescent="0.2">
      <c r="A1993">
        <v>39113</v>
      </c>
      <c r="B1993" t="s">
        <v>3264</v>
      </c>
      <c r="C1993" t="s">
        <v>200</v>
      </c>
      <c r="D1993" t="s">
        <v>166</v>
      </c>
      <c r="E1993" s="6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3278</v>
      </c>
    </row>
    <row r="1994" spans="1:12" x14ac:dyDescent="0.2">
      <c r="A1994">
        <v>42091</v>
      </c>
      <c r="B1994" t="s">
        <v>3264</v>
      </c>
      <c r="C1994" t="s">
        <v>202</v>
      </c>
      <c r="D1994" t="s">
        <v>166</v>
      </c>
      <c r="E1994" s="6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3279</v>
      </c>
    </row>
    <row r="1995" spans="1:12" x14ac:dyDescent="0.2">
      <c r="A1995">
        <v>47125</v>
      </c>
      <c r="B1995" t="s">
        <v>3264</v>
      </c>
      <c r="C1995" t="s">
        <v>288</v>
      </c>
      <c r="D1995" t="s">
        <v>166</v>
      </c>
      <c r="E1995" s="6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3280</v>
      </c>
    </row>
    <row r="1996" spans="1:12" x14ac:dyDescent="0.2">
      <c r="A1996">
        <v>48339</v>
      </c>
      <c r="B1996" t="s">
        <v>3264</v>
      </c>
      <c r="C1996" t="s">
        <v>290</v>
      </c>
      <c r="D1996" t="s">
        <v>166</v>
      </c>
      <c r="E1996" s="6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3281</v>
      </c>
    </row>
    <row r="1997" spans="1:12" x14ac:dyDescent="0.2">
      <c r="A1997">
        <v>51121</v>
      </c>
      <c r="B1997" t="s">
        <v>3264</v>
      </c>
      <c r="C1997" t="s">
        <v>172</v>
      </c>
      <c r="D1997" t="s">
        <v>166</v>
      </c>
      <c r="E1997" s="6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3282</v>
      </c>
    </row>
    <row r="1998" spans="1:12" x14ac:dyDescent="0.2">
      <c r="A1998">
        <v>26119</v>
      </c>
      <c r="B1998" t="s">
        <v>3283</v>
      </c>
      <c r="C1998" t="s">
        <v>232</v>
      </c>
      <c r="D1998" t="s">
        <v>166</v>
      </c>
      <c r="E1998" s="6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3284</v>
      </c>
    </row>
    <row r="1999" spans="1:12" x14ac:dyDescent="0.2">
      <c r="A1999">
        <v>42093</v>
      </c>
      <c r="B1999" t="s">
        <v>3285</v>
      </c>
      <c r="C1999" t="s">
        <v>202</v>
      </c>
      <c r="D1999" t="s">
        <v>166</v>
      </c>
      <c r="E1999" s="6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3286</v>
      </c>
    </row>
    <row r="2000" spans="1:12" x14ac:dyDescent="0.2">
      <c r="A2000">
        <v>8085</v>
      </c>
      <c r="B2000" t="s">
        <v>3287</v>
      </c>
      <c r="C2000" t="s">
        <v>187</v>
      </c>
      <c r="D2000" t="s">
        <v>166</v>
      </c>
      <c r="E2000" s="6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3288</v>
      </c>
    </row>
    <row r="2001" spans="1:12" x14ac:dyDescent="0.2">
      <c r="A2001">
        <v>46101</v>
      </c>
      <c r="B2001" t="s">
        <v>3289</v>
      </c>
      <c r="C2001" t="s">
        <v>381</v>
      </c>
      <c r="D2001" t="s">
        <v>166</v>
      </c>
      <c r="E2001" s="6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3290</v>
      </c>
    </row>
    <row r="2002" spans="1:12" x14ac:dyDescent="0.2">
      <c r="A2002">
        <v>37125</v>
      </c>
      <c r="B2002" t="s">
        <v>3291</v>
      </c>
      <c r="C2002" t="s">
        <v>219</v>
      </c>
      <c r="D2002" t="s">
        <v>166</v>
      </c>
      <c r="E2002" s="6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3292</v>
      </c>
    </row>
    <row r="2003" spans="1:12" x14ac:dyDescent="0.2">
      <c r="A2003">
        <v>47127</v>
      </c>
      <c r="B2003" t="s">
        <v>3291</v>
      </c>
      <c r="C2003" t="s">
        <v>288</v>
      </c>
      <c r="D2003" t="s">
        <v>166</v>
      </c>
      <c r="E2003" s="6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3293</v>
      </c>
    </row>
    <row r="2004" spans="1:12" x14ac:dyDescent="0.2">
      <c r="A2004">
        <v>48341</v>
      </c>
      <c r="B2004" t="s">
        <v>3291</v>
      </c>
      <c r="C2004" t="s">
        <v>290</v>
      </c>
      <c r="D2004" t="s">
        <v>166</v>
      </c>
      <c r="E2004" s="6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3294</v>
      </c>
    </row>
    <row r="2005" spans="1:12" x14ac:dyDescent="0.2">
      <c r="A2005">
        <v>35033</v>
      </c>
      <c r="B2005" t="s">
        <v>3295</v>
      </c>
      <c r="C2005" t="s">
        <v>538</v>
      </c>
      <c r="D2005" t="s">
        <v>166</v>
      </c>
      <c r="E2005" s="6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3296</v>
      </c>
    </row>
    <row r="2006" spans="1:12" x14ac:dyDescent="0.2">
      <c r="A2006">
        <v>22067</v>
      </c>
      <c r="B2006" t="s">
        <v>3297</v>
      </c>
      <c r="C2006" t="s">
        <v>169</v>
      </c>
      <c r="D2006" t="s">
        <v>166</v>
      </c>
      <c r="E2006" s="6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3298</v>
      </c>
    </row>
    <row r="2007" spans="1:12" x14ac:dyDescent="0.2">
      <c r="A2007">
        <v>1103</v>
      </c>
      <c r="B2007" t="s">
        <v>3299</v>
      </c>
      <c r="C2007" t="s">
        <v>385</v>
      </c>
      <c r="D2007" t="s">
        <v>166</v>
      </c>
      <c r="E2007" s="6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3300</v>
      </c>
    </row>
    <row r="2008" spans="1:12" x14ac:dyDescent="0.2">
      <c r="A2008">
        <v>8087</v>
      </c>
      <c r="B2008" t="s">
        <v>3299</v>
      </c>
      <c r="C2008" t="s">
        <v>187</v>
      </c>
      <c r="D2008" t="s">
        <v>166</v>
      </c>
      <c r="E2008" s="6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3301</v>
      </c>
    </row>
    <row r="2009" spans="1:12" x14ac:dyDescent="0.2">
      <c r="A2009">
        <v>13211</v>
      </c>
      <c r="B2009" t="s">
        <v>3299</v>
      </c>
      <c r="C2009" t="s">
        <v>317</v>
      </c>
      <c r="D2009" t="s">
        <v>166</v>
      </c>
      <c r="E2009" s="6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3302</v>
      </c>
    </row>
    <row r="2010" spans="1:12" x14ac:dyDescent="0.2">
      <c r="A2010">
        <v>17137</v>
      </c>
      <c r="B2010" t="s">
        <v>3299</v>
      </c>
      <c r="C2010" t="s">
        <v>190</v>
      </c>
      <c r="D2010" t="s">
        <v>166</v>
      </c>
      <c r="E2010" s="6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3303</v>
      </c>
    </row>
    <row r="2011" spans="1:12" x14ac:dyDescent="0.2">
      <c r="A2011">
        <v>18109</v>
      </c>
      <c r="B2011" t="s">
        <v>3299</v>
      </c>
      <c r="C2011" t="s">
        <v>142</v>
      </c>
      <c r="D2011" t="s">
        <v>166</v>
      </c>
      <c r="E2011" s="6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3304</v>
      </c>
    </row>
    <row r="2012" spans="1:12" x14ac:dyDescent="0.2">
      <c r="A2012">
        <v>21175</v>
      </c>
      <c r="B2012" t="s">
        <v>3299</v>
      </c>
      <c r="C2012" t="s">
        <v>180</v>
      </c>
      <c r="D2012" t="s">
        <v>166</v>
      </c>
      <c r="E2012" s="6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3305</v>
      </c>
    </row>
    <row r="2013" spans="1:12" x14ac:dyDescent="0.2">
      <c r="A2013">
        <v>29141</v>
      </c>
      <c r="B2013" t="s">
        <v>3299</v>
      </c>
      <c r="C2013" t="s">
        <v>182</v>
      </c>
      <c r="D2013" t="s">
        <v>166</v>
      </c>
      <c r="E2013" s="6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3306</v>
      </c>
    </row>
    <row r="2014" spans="1:12" x14ac:dyDescent="0.2">
      <c r="A2014">
        <v>39115</v>
      </c>
      <c r="B2014" t="s">
        <v>3299</v>
      </c>
      <c r="C2014" t="s">
        <v>200</v>
      </c>
      <c r="D2014" t="s">
        <v>166</v>
      </c>
      <c r="E2014" s="6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3307</v>
      </c>
    </row>
    <row r="2015" spans="1:12" x14ac:dyDescent="0.2">
      <c r="A2015">
        <v>47129</v>
      </c>
      <c r="B2015" t="s">
        <v>3299</v>
      </c>
      <c r="C2015" t="s">
        <v>288</v>
      </c>
      <c r="D2015" t="s">
        <v>166</v>
      </c>
      <c r="E2015" s="6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3308</v>
      </c>
    </row>
    <row r="2016" spans="1:12" x14ac:dyDescent="0.2">
      <c r="A2016">
        <v>49029</v>
      </c>
      <c r="B2016" t="s">
        <v>3299</v>
      </c>
      <c r="C2016" t="s">
        <v>479</v>
      </c>
      <c r="D2016" t="s">
        <v>166</v>
      </c>
      <c r="E2016" s="6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3309</v>
      </c>
    </row>
    <row r="2017" spans="1:12" x14ac:dyDescent="0.2">
      <c r="A2017">
        <v>54065</v>
      </c>
      <c r="B2017" t="s">
        <v>3299</v>
      </c>
      <c r="C2017" t="s">
        <v>427</v>
      </c>
      <c r="D2017" t="s">
        <v>166</v>
      </c>
      <c r="E2017" s="6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3310</v>
      </c>
    </row>
    <row r="2018" spans="1:12" x14ac:dyDescent="0.2">
      <c r="A2018">
        <v>31123</v>
      </c>
      <c r="B2018" t="s">
        <v>3311</v>
      </c>
      <c r="C2018" t="s">
        <v>196</v>
      </c>
      <c r="D2018" t="s">
        <v>166</v>
      </c>
      <c r="E2018" s="6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3312</v>
      </c>
    </row>
    <row r="2019" spans="1:12" x14ac:dyDescent="0.2">
      <c r="A2019">
        <v>20127</v>
      </c>
      <c r="B2019" t="s">
        <v>3313</v>
      </c>
      <c r="C2019" t="s">
        <v>264</v>
      </c>
      <c r="D2019" t="s">
        <v>166</v>
      </c>
      <c r="E2019" s="6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3314</v>
      </c>
    </row>
    <row r="2020" spans="1:12" x14ac:dyDescent="0.2">
      <c r="A2020">
        <v>34027</v>
      </c>
      <c r="B2020" t="s">
        <v>3313</v>
      </c>
      <c r="C2020" t="s">
        <v>367</v>
      </c>
      <c r="D2020" t="s">
        <v>166</v>
      </c>
      <c r="E2020" s="6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3315</v>
      </c>
    </row>
    <row r="2021" spans="1:12" x14ac:dyDescent="0.2">
      <c r="A2021">
        <v>48343</v>
      </c>
      <c r="B2021" t="s">
        <v>3313</v>
      </c>
      <c r="C2021" t="s">
        <v>290</v>
      </c>
      <c r="D2021" t="s">
        <v>166</v>
      </c>
      <c r="E2021" s="6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3316</v>
      </c>
    </row>
    <row r="2022" spans="1:12" x14ac:dyDescent="0.2">
      <c r="A2022">
        <v>27097</v>
      </c>
      <c r="B2022" t="s">
        <v>3317</v>
      </c>
      <c r="C2022" t="s">
        <v>213</v>
      </c>
      <c r="D2022" t="s">
        <v>166</v>
      </c>
      <c r="E2022" s="6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3318</v>
      </c>
    </row>
    <row r="2023" spans="1:12" x14ac:dyDescent="0.2">
      <c r="A2023">
        <v>39117</v>
      </c>
      <c r="B2023" t="s">
        <v>3319</v>
      </c>
      <c r="C2023" t="s">
        <v>200</v>
      </c>
      <c r="D2023" t="s">
        <v>166</v>
      </c>
      <c r="E2023" s="6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3320</v>
      </c>
    </row>
    <row r="2024" spans="1:12" x14ac:dyDescent="0.2">
      <c r="A2024">
        <v>41049</v>
      </c>
      <c r="B2024" t="s">
        <v>3319</v>
      </c>
      <c r="C2024" t="s">
        <v>400</v>
      </c>
      <c r="D2024" t="s">
        <v>166</v>
      </c>
      <c r="E2024" s="6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3321</v>
      </c>
    </row>
    <row r="2025" spans="1:12" x14ac:dyDescent="0.2">
      <c r="A2025">
        <v>20129</v>
      </c>
      <c r="B2025" t="s">
        <v>3322</v>
      </c>
      <c r="C2025" t="s">
        <v>264</v>
      </c>
      <c r="D2025" t="s">
        <v>166</v>
      </c>
      <c r="E2025" s="6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3323</v>
      </c>
    </row>
    <row r="2026" spans="1:12" x14ac:dyDescent="0.2">
      <c r="A2026">
        <v>38059</v>
      </c>
      <c r="B2026" t="s">
        <v>3322</v>
      </c>
      <c r="C2026" t="s">
        <v>198</v>
      </c>
      <c r="D2026" t="s">
        <v>166</v>
      </c>
      <c r="E2026" s="6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3324</v>
      </c>
    </row>
    <row r="2027" spans="1:12" x14ac:dyDescent="0.2">
      <c r="A2027">
        <v>48345</v>
      </c>
      <c r="B2027" t="s">
        <v>3325</v>
      </c>
      <c r="C2027" t="s">
        <v>290</v>
      </c>
      <c r="D2027" t="s">
        <v>166</v>
      </c>
      <c r="E2027" s="6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3326</v>
      </c>
    </row>
    <row r="2028" spans="1:12" x14ac:dyDescent="0.2">
      <c r="A2028">
        <v>17139</v>
      </c>
      <c r="B2028" t="s">
        <v>3327</v>
      </c>
      <c r="C2028" t="s">
        <v>190</v>
      </c>
      <c r="D2028" t="s">
        <v>166</v>
      </c>
      <c r="E2028" s="6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3328</v>
      </c>
    </row>
    <row r="2029" spans="1:12" x14ac:dyDescent="0.2">
      <c r="A2029">
        <v>38061</v>
      </c>
      <c r="B2029" t="s">
        <v>3329</v>
      </c>
      <c r="C2029" t="s">
        <v>198</v>
      </c>
      <c r="D2029" t="s">
        <v>166</v>
      </c>
      <c r="E2029" s="6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3330</v>
      </c>
    </row>
    <row r="2030" spans="1:12" x14ac:dyDescent="0.2">
      <c r="A2030">
        <v>27099</v>
      </c>
      <c r="B2030" t="s">
        <v>3331</v>
      </c>
      <c r="C2030" t="s">
        <v>213</v>
      </c>
      <c r="D2030" t="s">
        <v>166</v>
      </c>
      <c r="E2030" s="6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3332</v>
      </c>
    </row>
    <row r="2031" spans="1:12" x14ac:dyDescent="0.2">
      <c r="A2031">
        <v>21177</v>
      </c>
      <c r="B2031" t="s">
        <v>3333</v>
      </c>
      <c r="C2031" t="s">
        <v>180</v>
      </c>
      <c r="D2031" t="s">
        <v>166</v>
      </c>
      <c r="E2031" s="6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3334</v>
      </c>
    </row>
    <row r="2032" spans="1:12" x14ac:dyDescent="0.2">
      <c r="A2032">
        <v>41051</v>
      </c>
      <c r="B2032" t="s">
        <v>3335</v>
      </c>
      <c r="C2032" t="s">
        <v>400</v>
      </c>
      <c r="D2032" t="s">
        <v>166</v>
      </c>
      <c r="E2032" s="6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3336</v>
      </c>
    </row>
    <row r="2033" spans="1:12" x14ac:dyDescent="0.2">
      <c r="A2033">
        <v>13213</v>
      </c>
      <c r="B2033" t="s">
        <v>3337</v>
      </c>
      <c r="C2033" t="s">
        <v>317</v>
      </c>
      <c r="D2033" t="s">
        <v>166</v>
      </c>
      <c r="E2033" s="6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3338</v>
      </c>
    </row>
    <row r="2034" spans="1:12" x14ac:dyDescent="0.2">
      <c r="A2034">
        <v>27101</v>
      </c>
      <c r="B2034" t="s">
        <v>3337</v>
      </c>
      <c r="C2034" t="s">
        <v>213</v>
      </c>
      <c r="D2034" t="s">
        <v>166</v>
      </c>
      <c r="E2034" s="6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3339</v>
      </c>
    </row>
    <row r="2035" spans="1:12" x14ac:dyDescent="0.2">
      <c r="A2035">
        <v>40099</v>
      </c>
      <c r="B2035" t="s">
        <v>3337</v>
      </c>
      <c r="C2035" t="s">
        <v>184</v>
      </c>
      <c r="D2035" t="s">
        <v>166</v>
      </c>
      <c r="E2035" s="6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3340</v>
      </c>
    </row>
    <row r="2036" spans="1:12" x14ac:dyDescent="0.2">
      <c r="A2036">
        <v>19139</v>
      </c>
      <c r="B2036" t="s">
        <v>3341</v>
      </c>
      <c r="C2036" t="s">
        <v>178</v>
      </c>
      <c r="D2036" t="s">
        <v>166</v>
      </c>
      <c r="E2036" s="6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3342</v>
      </c>
    </row>
    <row r="2037" spans="1:12" x14ac:dyDescent="0.2">
      <c r="A2037">
        <v>13215</v>
      </c>
      <c r="B2037" t="s">
        <v>3343</v>
      </c>
      <c r="C2037" t="s">
        <v>317</v>
      </c>
      <c r="D2037" t="s">
        <v>166</v>
      </c>
      <c r="E2037" s="6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3344</v>
      </c>
    </row>
    <row r="2038" spans="1:12" x14ac:dyDescent="0.2">
      <c r="A2038">
        <v>26121</v>
      </c>
      <c r="B2038" t="s">
        <v>3345</v>
      </c>
      <c r="C2038" t="s">
        <v>232</v>
      </c>
      <c r="D2038" t="s">
        <v>166</v>
      </c>
      <c r="E2038" s="6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3346</v>
      </c>
    </row>
    <row r="2039" spans="1:12" x14ac:dyDescent="0.2">
      <c r="A2039">
        <v>39119</v>
      </c>
      <c r="B2039" t="s">
        <v>3347</v>
      </c>
      <c r="C2039" t="s">
        <v>200</v>
      </c>
      <c r="D2039" t="s">
        <v>166</v>
      </c>
      <c r="E2039" s="6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3348</v>
      </c>
    </row>
    <row r="2040" spans="1:12" x14ac:dyDescent="0.2">
      <c r="A2040">
        <v>40101</v>
      </c>
      <c r="B2040" t="s">
        <v>3349</v>
      </c>
      <c r="C2040" t="s">
        <v>184</v>
      </c>
      <c r="D2040" t="s">
        <v>166</v>
      </c>
      <c r="E2040" s="6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3350</v>
      </c>
    </row>
    <row r="2041" spans="1:12" x14ac:dyDescent="0.2">
      <c r="A2041">
        <v>30065</v>
      </c>
      <c r="B2041" t="s">
        <v>3351</v>
      </c>
      <c r="C2041" t="s">
        <v>482</v>
      </c>
      <c r="D2041" t="s">
        <v>166</v>
      </c>
      <c r="E2041" s="6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3352</v>
      </c>
    </row>
    <row r="2042" spans="1:12" x14ac:dyDescent="0.2">
      <c r="A2042">
        <v>48347</v>
      </c>
      <c r="B2042" t="s">
        <v>3353</v>
      </c>
      <c r="C2042" t="s">
        <v>290</v>
      </c>
      <c r="D2042" t="s">
        <v>166</v>
      </c>
      <c r="E2042" s="6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3354</v>
      </c>
    </row>
    <row r="2043" spans="1:12" x14ac:dyDescent="0.2">
      <c r="A2043">
        <v>31125</v>
      </c>
      <c r="B2043" t="s">
        <v>3355</v>
      </c>
      <c r="C2043" t="s">
        <v>196</v>
      </c>
      <c r="D2043" t="s">
        <v>166</v>
      </c>
      <c r="E2043" s="6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3356</v>
      </c>
    </row>
    <row r="2044" spans="1:12" x14ac:dyDescent="0.2">
      <c r="A2044">
        <v>25019</v>
      </c>
      <c r="B2044" t="s">
        <v>3357</v>
      </c>
      <c r="C2044" t="s">
        <v>432</v>
      </c>
      <c r="D2044" t="s">
        <v>166</v>
      </c>
      <c r="E2044" s="6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3358</v>
      </c>
    </row>
    <row r="2045" spans="1:12" x14ac:dyDescent="0.2">
      <c r="A2045">
        <v>6055</v>
      </c>
      <c r="B2045" t="s">
        <v>137</v>
      </c>
      <c r="C2045" t="s">
        <v>221</v>
      </c>
      <c r="D2045" t="s">
        <v>166</v>
      </c>
      <c r="E2045" s="6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3359</v>
      </c>
    </row>
    <row r="2046" spans="1:12" x14ac:dyDescent="0.2">
      <c r="A2046">
        <v>37127</v>
      </c>
      <c r="B2046" t="s">
        <v>3360</v>
      </c>
      <c r="C2046" t="s">
        <v>219</v>
      </c>
      <c r="D2046" t="s">
        <v>166</v>
      </c>
      <c r="E2046" s="6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3361</v>
      </c>
    </row>
    <row r="2047" spans="1:12" x14ac:dyDescent="0.2">
      <c r="A2047">
        <v>12089</v>
      </c>
      <c r="B2047" t="s">
        <v>3362</v>
      </c>
      <c r="C2047" t="s">
        <v>216</v>
      </c>
      <c r="D2047" t="s">
        <v>166</v>
      </c>
      <c r="E2047" s="6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3363</v>
      </c>
    </row>
    <row r="2048" spans="1:12" x14ac:dyDescent="0.2">
      <c r="A2048">
        <v>36059</v>
      </c>
      <c r="B2048" t="s">
        <v>3362</v>
      </c>
      <c r="C2048" t="s">
        <v>226</v>
      </c>
      <c r="D2048" t="s">
        <v>166</v>
      </c>
      <c r="E2048" s="6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3364</v>
      </c>
    </row>
    <row r="2049" spans="1:12" x14ac:dyDescent="0.2">
      <c r="A2049">
        <v>22069</v>
      </c>
      <c r="B2049" t="s">
        <v>3365</v>
      </c>
      <c r="C2049" t="s">
        <v>169</v>
      </c>
      <c r="D2049" t="s">
        <v>166</v>
      </c>
      <c r="E2049" s="6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3366</v>
      </c>
    </row>
    <row r="2050" spans="1:12" x14ac:dyDescent="0.2">
      <c r="A2050">
        <v>56025</v>
      </c>
      <c r="B2050" t="s">
        <v>3367</v>
      </c>
      <c r="C2050" t="s">
        <v>228</v>
      </c>
      <c r="D2050" t="s">
        <v>166</v>
      </c>
      <c r="E2050" s="6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3368</v>
      </c>
    </row>
    <row r="2051" spans="1:12" x14ac:dyDescent="0.2">
      <c r="A2051">
        <v>4017</v>
      </c>
      <c r="B2051" t="s">
        <v>3369</v>
      </c>
      <c r="C2051" t="s">
        <v>312</v>
      </c>
      <c r="D2051" t="s">
        <v>166</v>
      </c>
      <c r="E2051" s="6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3370</v>
      </c>
    </row>
    <row r="2052" spans="1:12" x14ac:dyDescent="0.2">
      <c r="A2052">
        <v>48349</v>
      </c>
      <c r="B2052" t="s">
        <v>3371</v>
      </c>
      <c r="C2052" t="s">
        <v>290</v>
      </c>
      <c r="D2052" t="s">
        <v>166</v>
      </c>
      <c r="E2052" s="6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3372</v>
      </c>
    </row>
    <row r="2053" spans="1:12" x14ac:dyDescent="0.2">
      <c r="A2053">
        <v>21179</v>
      </c>
      <c r="B2053" t="s">
        <v>3373</v>
      </c>
      <c r="C2053" t="s">
        <v>180</v>
      </c>
      <c r="D2053" t="s">
        <v>166</v>
      </c>
      <c r="E2053" s="6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3374</v>
      </c>
    </row>
    <row r="2054" spans="1:12" x14ac:dyDescent="0.2">
      <c r="A2054">
        <v>38063</v>
      </c>
      <c r="B2054" t="s">
        <v>3373</v>
      </c>
      <c r="C2054" t="s">
        <v>198</v>
      </c>
      <c r="D2054" t="s">
        <v>166</v>
      </c>
      <c r="E2054" s="6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3375</v>
      </c>
    </row>
    <row r="2055" spans="1:12" x14ac:dyDescent="0.2">
      <c r="A2055">
        <v>51125</v>
      </c>
      <c r="B2055" t="s">
        <v>3373</v>
      </c>
      <c r="C2055" t="s">
        <v>172</v>
      </c>
      <c r="D2055" t="s">
        <v>166</v>
      </c>
      <c r="E2055" s="6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3376</v>
      </c>
    </row>
    <row r="2056" spans="1:12" x14ac:dyDescent="0.2">
      <c r="A2056">
        <v>20131</v>
      </c>
      <c r="B2056" t="s">
        <v>3377</v>
      </c>
      <c r="C2056" t="s">
        <v>264</v>
      </c>
      <c r="D2056" t="s">
        <v>166</v>
      </c>
      <c r="E2056" s="6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3378</v>
      </c>
    </row>
    <row r="2057" spans="1:12" x14ac:dyDescent="0.2">
      <c r="A2057">
        <v>31127</v>
      </c>
      <c r="B2057" t="s">
        <v>3377</v>
      </c>
      <c r="C2057" t="s">
        <v>196</v>
      </c>
      <c r="D2057" t="s">
        <v>166</v>
      </c>
      <c r="E2057" s="6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3379</v>
      </c>
    </row>
    <row r="2058" spans="1:12" x14ac:dyDescent="0.2">
      <c r="A2058">
        <v>20133</v>
      </c>
      <c r="B2058" t="s">
        <v>3380</v>
      </c>
      <c r="C2058" t="s">
        <v>264</v>
      </c>
      <c r="D2058" t="s">
        <v>166</v>
      </c>
      <c r="E2058" s="6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3381</v>
      </c>
    </row>
    <row r="2059" spans="1:12" x14ac:dyDescent="0.2">
      <c r="A2059">
        <v>28099</v>
      </c>
      <c r="B2059" t="s">
        <v>3382</v>
      </c>
      <c r="C2059" t="s">
        <v>194</v>
      </c>
      <c r="D2059" t="s">
        <v>166</v>
      </c>
      <c r="E2059" s="6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3383</v>
      </c>
    </row>
    <row r="2060" spans="1:12" x14ac:dyDescent="0.2">
      <c r="A2060">
        <v>20135</v>
      </c>
      <c r="B2060" t="s">
        <v>3384</v>
      </c>
      <c r="C2060" t="s">
        <v>264</v>
      </c>
      <c r="D2060" t="s">
        <v>166</v>
      </c>
      <c r="E2060" s="6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3385</v>
      </c>
    </row>
    <row r="2061" spans="1:12" x14ac:dyDescent="0.2">
      <c r="A2061">
        <v>5099</v>
      </c>
      <c r="B2061" t="s">
        <v>870</v>
      </c>
      <c r="C2061" t="s">
        <v>331</v>
      </c>
      <c r="D2061" t="s">
        <v>166</v>
      </c>
      <c r="E2061" s="6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3386</v>
      </c>
    </row>
    <row r="2062" spans="1:12" x14ac:dyDescent="0.2">
      <c r="A2062">
        <v>6057</v>
      </c>
      <c r="B2062" t="s">
        <v>870</v>
      </c>
      <c r="C2062" t="s">
        <v>221</v>
      </c>
      <c r="D2062" t="s">
        <v>166</v>
      </c>
      <c r="E2062" s="6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3387</v>
      </c>
    </row>
    <row r="2063" spans="1:12" x14ac:dyDescent="0.2">
      <c r="A2063">
        <v>10003</v>
      </c>
      <c r="B2063" t="s">
        <v>3388</v>
      </c>
      <c r="C2063" t="s">
        <v>1408</v>
      </c>
      <c r="D2063" t="s">
        <v>166</v>
      </c>
      <c r="E2063" s="6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3389</v>
      </c>
    </row>
    <row r="2064" spans="1:12" x14ac:dyDescent="0.2">
      <c r="A2064">
        <v>37129</v>
      </c>
      <c r="B2064" t="s">
        <v>3390</v>
      </c>
      <c r="C2064" t="s">
        <v>219</v>
      </c>
      <c r="D2064" t="s">
        <v>166</v>
      </c>
      <c r="E2064" s="6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3391</v>
      </c>
    </row>
    <row r="2065" spans="1:12" x14ac:dyDescent="0.2">
      <c r="A2065">
        <v>9009</v>
      </c>
      <c r="B2065" t="s">
        <v>3392</v>
      </c>
      <c r="C2065" t="s">
        <v>1649</v>
      </c>
      <c r="D2065" t="s">
        <v>166</v>
      </c>
      <c r="E2065" s="6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3393</v>
      </c>
    </row>
    <row r="2066" spans="1:12" x14ac:dyDescent="0.2">
      <c r="A2066">
        <v>51127</v>
      </c>
      <c r="B2066" t="s">
        <v>3394</v>
      </c>
      <c r="C2066" t="s">
        <v>172</v>
      </c>
      <c r="D2066" t="s">
        <v>166</v>
      </c>
      <c r="E2066" s="6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3395</v>
      </c>
    </row>
    <row r="2067" spans="1:12" x14ac:dyDescent="0.2">
      <c r="A2067">
        <v>9011</v>
      </c>
      <c r="B2067" t="s">
        <v>3396</v>
      </c>
      <c r="C2067" t="s">
        <v>1649</v>
      </c>
      <c r="D2067" t="s">
        <v>166</v>
      </c>
      <c r="E2067" s="6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3397</v>
      </c>
    </row>
    <row r="2068" spans="1:12" x14ac:dyDescent="0.2">
      <c r="A2068">
        <v>29143</v>
      </c>
      <c r="B2068" t="s">
        <v>3398</v>
      </c>
      <c r="C2068" t="s">
        <v>182</v>
      </c>
      <c r="D2068" t="s">
        <v>166</v>
      </c>
      <c r="E2068" s="6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3399</v>
      </c>
    </row>
    <row r="2069" spans="1:12" x14ac:dyDescent="0.2">
      <c r="A2069">
        <v>36061</v>
      </c>
      <c r="B2069" t="s">
        <v>3400</v>
      </c>
      <c r="C2069" t="s">
        <v>226</v>
      </c>
      <c r="D2069" t="s">
        <v>166</v>
      </c>
      <c r="E2069" s="6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3401</v>
      </c>
    </row>
    <row r="2070" spans="1:12" x14ac:dyDescent="0.2">
      <c r="A2070">
        <v>26123</v>
      </c>
      <c r="B2070" t="s">
        <v>3402</v>
      </c>
      <c r="C2070" t="s">
        <v>232</v>
      </c>
      <c r="D2070" t="s">
        <v>166</v>
      </c>
      <c r="E2070" s="6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3403</v>
      </c>
    </row>
    <row r="2071" spans="1:12" x14ac:dyDescent="0.2">
      <c r="A2071">
        <v>45071</v>
      </c>
      <c r="B2071" t="s">
        <v>3404</v>
      </c>
      <c r="C2071" t="s">
        <v>165</v>
      </c>
      <c r="D2071" t="s">
        <v>166</v>
      </c>
      <c r="E2071" s="6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3405</v>
      </c>
    </row>
    <row r="2072" spans="1:12" x14ac:dyDescent="0.2">
      <c r="A2072">
        <v>44005</v>
      </c>
      <c r="B2072" t="s">
        <v>3406</v>
      </c>
      <c r="C2072" t="s">
        <v>671</v>
      </c>
      <c r="D2072" t="s">
        <v>166</v>
      </c>
      <c r="E2072" s="6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3407</v>
      </c>
    </row>
    <row r="2073" spans="1:12" x14ac:dyDescent="0.2">
      <c r="A2073">
        <v>51700</v>
      </c>
      <c r="B2073" t="s">
        <v>3408</v>
      </c>
      <c r="C2073" t="s">
        <v>172</v>
      </c>
      <c r="D2073" t="s">
        <v>166</v>
      </c>
      <c r="E2073" s="6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3409</v>
      </c>
    </row>
    <row r="2074" spans="1:12" x14ac:dyDescent="0.2">
      <c r="A2074">
        <v>5101</v>
      </c>
      <c r="B2074" t="s">
        <v>3410</v>
      </c>
      <c r="C2074" t="s">
        <v>331</v>
      </c>
      <c r="D2074" t="s">
        <v>166</v>
      </c>
      <c r="E2074" s="6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3411</v>
      </c>
    </row>
    <row r="2075" spans="1:12" x14ac:dyDescent="0.2">
      <c r="A2075">
        <v>13217</v>
      </c>
      <c r="B2075" t="s">
        <v>3410</v>
      </c>
      <c r="C2075" t="s">
        <v>317</v>
      </c>
      <c r="D2075" t="s">
        <v>166</v>
      </c>
      <c r="E2075" s="6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3412</v>
      </c>
    </row>
    <row r="2076" spans="1:12" x14ac:dyDescent="0.2">
      <c r="A2076">
        <v>18111</v>
      </c>
      <c r="B2076" t="s">
        <v>3410</v>
      </c>
      <c r="C2076" t="s">
        <v>142</v>
      </c>
      <c r="D2076" t="s">
        <v>166</v>
      </c>
      <c r="E2076" s="6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3413</v>
      </c>
    </row>
    <row r="2077" spans="1:12" x14ac:dyDescent="0.2">
      <c r="A2077">
        <v>28101</v>
      </c>
      <c r="B2077" t="s">
        <v>3410</v>
      </c>
      <c r="C2077" t="s">
        <v>194</v>
      </c>
      <c r="D2077" t="s">
        <v>166</v>
      </c>
      <c r="E2077" s="6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3414</v>
      </c>
    </row>
    <row r="2078" spans="1:12" x14ac:dyDescent="0.2">
      <c r="A2078">
        <v>29145</v>
      </c>
      <c r="B2078" t="s">
        <v>3410</v>
      </c>
      <c r="C2078" t="s">
        <v>182</v>
      </c>
      <c r="D2078" t="s">
        <v>166</v>
      </c>
      <c r="E2078" s="6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3415</v>
      </c>
    </row>
    <row r="2079" spans="1:12" x14ac:dyDescent="0.2">
      <c r="A2079">
        <v>48351</v>
      </c>
      <c r="B2079" t="s">
        <v>3410</v>
      </c>
      <c r="C2079" t="s">
        <v>290</v>
      </c>
      <c r="D2079" t="s">
        <v>166</v>
      </c>
      <c r="E2079" s="6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3416</v>
      </c>
    </row>
    <row r="2080" spans="1:12" x14ac:dyDescent="0.2">
      <c r="A2080">
        <v>16069</v>
      </c>
      <c r="B2080" t="s">
        <v>3417</v>
      </c>
      <c r="C2080" t="s">
        <v>175</v>
      </c>
      <c r="D2080" t="s">
        <v>166</v>
      </c>
      <c r="E2080" s="6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3418</v>
      </c>
    </row>
    <row r="2081" spans="1:12" x14ac:dyDescent="0.2">
      <c r="A2081">
        <v>36063</v>
      </c>
      <c r="B2081" t="s">
        <v>3419</v>
      </c>
      <c r="C2081" t="s">
        <v>226</v>
      </c>
      <c r="D2081" t="s">
        <v>166</v>
      </c>
      <c r="E2081" s="6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3420</v>
      </c>
    </row>
    <row r="2082" spans="1:12" x14ac:dyDescent="0.2">
      <c r="A2082">
        <v>21181</v>
      </c>
      <c r="B2082" t="s">
        <v>3421</v>
      </c>
      <c r="C2082" t="s">
        <v>180</v>
      </c>
      <c r="D2082" t="s">
        <v>166</v>
      </c>
      <c r="E2082" s="6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3422</v>
      </c>
    </row>
    <row r="2083" spans="1:12" x14ac:dyDescent="0.2">
      <c r="A2083">
        <v>54067</v>
      </c>
      <c r="B2083" t="s">
        <v>3421</v>
      </c>
      <c r="C2083" t="s">
        <v>427</v>
      </c>
      <c r="D2083" t="s">
        <v>166</v>
      </c>
      <c r="E2083" s="6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3423</v>
      </c>
    </row>
    <row r="2084" spans="1:12" x14ac:dyDescent="0.2">
      <c r="A2084">
        <v>27103</v>
      </c>
      <c r="B2084" t="s">
        <v>3424</v>
      </c>
      <c r="C2084" t="s">
        <v>213</v>
      </c>
      <c r="D2084" t="s">
        <v>166</v>
      </c>
      <c r="E2084" s="6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3425</v>
      </c>
    </row>
    <row r="2085" spans="1:12" x14ac:dyDescent="0.2">
      <c r="A2085">
        <v>56027</v>
      </c>
      <c r="B2085" t="s">
        <v>3426</v>
      </c>
      <c r="C2085" t="s">
        <v>228</v>
      </c>
      <c r="D2085" t="s">
        <v>166</v>
      </c>
      <c r="E2085" s="6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3427</v>
      </c>
    </row>
    <row r="2086" spans="1:12" x14ac:dyDescent="0.2">
      <c r="A2086">
        <v>18113</v>
      </c>
      <c r="B2086" t="s">
        <v>3428</v>
      </c>
      <c r="C2086" t="s">
        <v>142</v>
      </c>
      <c r="D2086" t="s">
        <v>166</v>
      </c>
      <c r="E2086" s="6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3429</v>
      </c>
    </row>
    <row r="2087" spans="1:12" x14ac:dyDescent="0.2">
      <c r="A2087">
        <v>39121</v>
      </c>
      <c r="B2087" t="s">
        <v>3428</v>
      </c>
      <c r="C2087" t="s">
        <v>200</v>
      </c>
      <c r="D2087" t="s">
        <v>166</v>
      </c>
      <c r="E2087" s="6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3430</v>
      </c>
    </row>
    <row r="2088" spans="1:12" x14ac:dyDescent="0.2">
      <c r="A2088">
        <v>40103</v>
      </c>
      <c r="B2088" t="s">
        <v>3428</v>
      </c>
      <c r="C2088" t="s">
        <v>184</v>
      </c>
      <c r="D2088" t="s">
        <v>166</v>
      </c>
      <c r="E2088" s="6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3431</v>
      </c>
    </row>
    <row r="2089" spans="1:12" x14ac:dyDescent="0.2">
      <c r="A2089">
        <v>27105</v>
      </c>
      <c r="B2089" t="s">
        <v>3432</v>
      </c>
      <c r="C2089" t="s">
        <v>213</v>
      </c>
      <c r="D2089" t="s">
        <v>166</v>
      </c>
      <c r="E2089" s="6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3433</v>
      </c>
    </row>
    <row r="2090" spans="1:12" x14ac:dyDescent="0.2">
      <c r="A2090">
        <v>29147</v>
      </c>
      <c r="B2090" t="s">
        <v>3434</v>
      </c>
      <c r="C2090" t="s">
        <v>182</v>
      </c>
      <c r="D2090" t="s">
        <v>166</v>
      </c>
      <c r="E2090" s="6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3435</v>
      </c>
    </row>
    <row r="2091" spans="1:12" x14ac:dyDescent="0.2">
      <c r="A2091">
        <v>48353</v>
      </c>
      <c r="B2091" t="s">
        <v>3436</v>
      </c>
      <c r="C2091" t="s">
        <v>290</v>
      </c>
      <c r="D2091" t="s">
        <v>166</v>
      </c>
      <c r="E2091" s="6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3437</v>
      </c>
    </row>
    <row r="2092" spans="1:12" x14ac:dyDescent="0.2">
      <c r="A2092">
        <v>2180</v>
      </c>
      <c r="B2092" t="s">
        <v>3438</v>
      </c>
      <c r="C2092" t="s">
        <v>237</v>
      </c>
      <c r="D2092" t="s">
        <v>166</v>
      </c>
      <c r="E2092" s="6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3439</v>
      </c>
    </row>
    <row r="2093" spans="1:12" x14ac:dyDescent="0.2">
      <c r="A2093">
        <v>25021</v>
      </c>
      <c r="B2093" t="s">
        <v>30</v>
      </c>
      <c r="C2093" t="s">
        <v>432</v>
      </c>
      <c r="D2093" t="s">
        <v>166</v>
      </c>
      <c r="E2093" s="6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3440</v>
      </c>
    </row>
    <row r="2094" spans="1:12" x14ac:dyDescent="0.2">
      <c r="A2094">
        <v>51710</v>
      </c>
      <c r="B2094" t="s">
        <v>30</v>
      </c>
      <c r="C2094" t="s">
        <v>172</v>
      </c>
      <c r="D2094" t="s">
        <v>166</v>
      </c>
      <c r="E2094" s="6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3441</v>
      </c>
    </row>
    <row r="2095" spans="1:12" x14ac:dyDescent="0.2">
      <c r="A2095">
        <v>27107</v>
      </c>
      <c r="B2095" t="s">
        <v>3442</v>
      </c>
      <c r="C2095" t="s">
        <v>213</v>
      </c>
      <c r="D2095" t="s">
        <v>166</v>
      </c>
      <c r="E2095" s="6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3443</v>
      </c>
    </row>
    <row r="2096" spans="1:12" x14ac:dyDescent="0.2">
      <c r="A2096">
        <v>2185</v>
      </c>
      <c r="B2096" t="s">
        <v>3444</v>
      </c>
      <c r="C2096" t="s">
        <v>237</v>
      </c>
      <c r="D2096" t="s">
        <v>166</v>
      </c>
      <c r="E2096" s="6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3445</v>
      </c>
    </row>
    <row r="2097" spans="1:12" x14ac:dyDescent="0.2">
      <c r="A2097">
        <v>37131</v>
      </c>
      <c r="B2097" t="s">
        <v>3446</v>
      </c>
      <c r="C2097" t="s">
        <v>219</v>
      </c>
      <c r="D2097" t="s">
        <v>166</v>
      </c>
      <c r="E2097" s="6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3447</v>
      </c>
    </row>
    <row r="2098" spans="1:12" x14ac:dyDescent="0.2">
      <c r="A2098">
        <v>42095</v>
      </c>
      <c r="B2098" t="s">
        <v>3446</v>
      </c>
      <c r="C2098" t="s">
        <v>202</v>
      </c>
      <c r="D2098" t="s">
        <v>166</v>
      </c>
      <c r="E2098" s="6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3448</v>
      </c>
    </row>
    <row r="2099" spans="1:12" x14ac:dyDescent="0.2">
      <c r="A2099">
        <v>51131</v>
      </c>
      <c r="B2099" t="s">
        <v>3446</v>
      </c>
      <c r="C2099" t="s">
        <v>172</v>
      </c>
      <c r="D2099" t="s">
        <v>166</v>
      </c>
      <c r="E2099" s="6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3449</v>
      </c>
    </row>
    <row r="2100" spans="1:12" x14ac:dyDescent="0.2">
      <c r="A2100">
        <v>42097</v>
      </c>
      <c r="B2100" t="s">
        <v>3450</v>
      </c>
      <c r="C2100" t="s">
        <v>202</v>
      </c>
      <c r="D2100" t="s">
        <v>166</v>
      </c>
      <c r="E2100" s="6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3451</v>
      </c>
    </row>
    <row r="2101" spans="1:12" x14ac:dyDescent="0.2">
      <c r="A2101">
        <v>51133</v>
      </c>
      <c r="B2101" t="s">
        <v>3450</v>
      </c>
      <c r="C2101" t="s">
        <v>172</v>
      </c>
      <c r="D2101" t="s">
        <v>166</v>
      </c>
      <c r="E2101" s="6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3452</v>
      </c>
    </row>
    <row r="2102" spans="1:12" x14ac:dyDescent="0.2">
      <c r="A2102">
        <v>2188</v>
      </c>
      <c r="B2102" t="s">
        <v>3453</v>
      </c>
      <c r="C2102" t="s">
        <v>237</v>
      </c>
      <c r="D2102" t="s">
        <v>166</v>
      </c>
      <c r="E2102" s="6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3454</v>
      </c>
    </row>
    <row r="2103" spans="1:12" x14ac:dyDescent="0.2">
      <c r="A2103">
        <v>20137</v>
      </c>
      <c r="B2103" t="s">
        <v>3455</v>
      </c>
      <c r="C2103" t="s">
        <v>264</v>
      </c>
      <c r="D2103" t="s">
        <v>166</v>
      </c>
      <c r="E2103" s="6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3456</v>
      </c>
    </row>
    <row r="2104" spans="1:12" x14ac:dyDescent="0.2">
      <c r="A2104">
        <v>51720</v>
      </c>
      <c r="B2104" t="s">
        <v>3455</v>
      </c>
      <c r="C2104" t="s">
        <v>172</v>
      </c>
      <c r="D2104" t="s">
        <v>166</v>
      </c>
      <c r="E2104" s="6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3457</v>
      </c>
    </row>
    <row r="2105" spans="1:12" x14ac:dyDescent="0.2">
      <c r="A2105">
        <v>51135</v>
      </c>
      <c r="B2105" t="s">
        <v>3458</v>
      </c>
      <c r="C2105" t="s">
        <v>172</v>
      </c>
      <c r="D2105" t="s">
        <v>166</v>
      </c>
      <c r="E2105" s="6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3459</v>
      </c>
    </row>
    <row r="2106" spans="1:12" x14ac:dyDescent="0.2">
      <c r="A2106">
        <v>40105</v>
      </c>
      <c r="B2106" t="s">
        <v>3460</v>
      </c>
      <c r="C2106" t="s">
        <v>184</v>
      </c>
      <c r="D2106" t="s">
        <v>166</v>
      </c>
      <c r="E2106" s="6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3461</v>
      </c>
    </row>
    <row r="2107" spans="1:12" x14ac:dyDescent="0.2">
      <c r="A2107">
        <v>28103</v>
      </c>
      <c r="B2107" t="s">
        <v>3462</v>
      </c>
      <c r="C2107" t="s">
        <v>194</v>
      </c>
      <c r="D2107" t="s">
        <v>166</v>
      </c>
      <c r="E2107" s="6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3463</v>
      </c>
    </row>
    <row r="2108" spans="1:12" x14ac:dyDescent="0.2">
      <c r="A2108">
        <v>31129</v>
      </c>
      <c r="B2108" t="s">
        <v>3464</v>
      </c>
      <c r="C2108" t="s">
        <v>196</v>
      </c>
      <c r="D2108" t="s">
        <v>166</v>
      </c>
      <c r="E2108" s="6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3465</v>
      </c>
    </row>
    <row r="2109" spans="1:12" x14ac:dyDescent="0.2">
      <c r="A2109">
        <v>48355</v>
      </c>
      <c r="B2109" t="s">
        <v>3466</v>
      </c>
      <c r="C2109" t="s">
        <v>290</v>
      </c>
      <c r="D2109" t="s">
        <v>166</v>
      </c>
      <c r="E2109" s="6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3467</v>
      </c>
    </row>
    <row r="2110" spans="1:12" x14ac:dyDescent="0.2">
      <c r="A2110">
        <v>32023</v>
      </c>
      <c r="B2110" t="s">
        <v>3468</v>
      </c>
      <c r="C2110" t="s">
        <v>870</v>
      </c>
      <c r="D2110" t="s">
        <v>166</v>
      </c>
      <c r="E2110" s="6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3469</v>
      </c>
    </row>
    <row r="2111" spans="1:12" x14ac:dyDescent="0.2">
      <c r="A2111">
        <v>19141</v>
      </c>
      <c r="B2111" t="s">
        <v>3470</v>
      </c>
      <c r="C2111" t="s">
        <v>178</v>
      </c>
      <c r="D2111" t="s">
        <v>166</v>
      </c>
      <c r="E2111" s="6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3471</v>
      </c>
    </row>
    <row r="2112" spans="1:12" x14ac:dyDescent="0.2">
      <c r="A2112">
        <v>26125</v>
      </c>
      <c r="B2112" t="s">
        <v>3472</v>
      </c>
      <c r="C2112" t="s">
        <v>232</v>
      </c>
      <c r="D2112" t="s">
        <v>166</v>
      </c>
      <c r="E2112" s="6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3473</v>
      </c>
    </row>
    <row r="2113" spans="1:12" x14ac:dyDescent="0.2">
      <c r="A2113">
        <v>47131</v>
      </c>
      <c r="B2113" t="s">
        <v>3474</v>
      </c>
      <c r="C2113" t="s">
        <v>288</v>
      </c>
      <c r="D2113" t="s">
        <v>166</v>
      </c>
      <c r="E2113" s="6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3475</v>
      </c>
    </row>
    <row r="2114" spans="1:12" x14ac:dyDescent="0.2">
      <c r="A2114">
        <v>34029</v>
      </c>
      <c r="B2114" t="s">
        <v>98</v>
      </c>
      <c r="C2114" t="s">
        <v>367</v>
      </c>
      <c r="D2114" t="s">
        <v>166</v>
      </c>
      <c r="E2114" s="6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3476</v>
      </c>
    </row>
    <row r="2115" spans="1:12" x14ac:dyDescent="0.2">
      <c r="A2115">
        <v>26127</v>
      </c>
      <c r="B2115" t="s">
        <v>3477</v>
      </c>
      <c r="C2115" t="s">
        <v>232</v>
      </c>
      <c r="D2115" t="s">
        <v>166</v>
      </c>
      <c r="E2115" s="6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3478</v>
      </c>
    </row>
    <row r="2116" spans="1:12" x14ac:dyDescent="0.2">
      <c r="A2116">
        <v>48357</v>
      </c>
      <c r="B2116" t="s">
        <v>3479</v>
      </c>
      <c r="C2116" t="s">
        <v>290</v>
      </c>
      <c r="D2116" t="s">
        <v>166</v>
      </c>
      <c r="E2116" s="6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3480</v>
      </c>
    </row>
    <row r="2117" spans="1:12" x14ac:dyDescent="0.2">
      <c r="A2117">
        <v>13219</v>
      </c>
      <c r="B2117" t="s">
        <v>3481</v>
      </c>
      <c r="C2117" t="s">
        <v>317</v>
      </c>
      <c r="D2117" t="s">
        <v>166</v>
      </c>
      <c r="E2117" s="6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3482</v>
      </c>
    </row>
    <row r="2118" spans="1:12" x14ac:dyDescent="0.2">
      <c r="A2118">
        <v>45073</v>
      </c>
      <c r="B2118" t="s">
        <v>3481</v>
      </c>
      <c r="C2118" t="s">
        <v>165</v>
      </c>
      <c r="D2118" t="s">
        <v>166</v>
      </c>
      <c r="E2118" s="6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3483</v>
      </c>
    </row>
    <row r="2119" spans="1:12" x14ac:dyDescent="0.2">
      <c r="A2119">
        <v>55083</v>
      </c>
      <c r="B2119" t="s">
        <v>3484</v>
      </c>
      <c r="C2119" t="s">
        <v>206</v>
      </c>
      <c r="D2119" t="s">
        <v>166</v>
      </c>
      <c r="E2119" s="6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3485</v>
      </c>
    </row>
    <row r="2120" spans="1:12" x14ac:dyDescent="0.2">
      <c r="A2120">
        <v>26129</v>
      </c>
      <c r="B2120" t="s">
        <v>3486</v>
      </c>
      <c r="C2120" t="s">
        <v>232</v>
      </c>
      <c r="D2120" t="s">
        <v>166</v>
      </c>
      <c r="E2120" s="6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3487</v>
      </c>
    </row>
    <row r="2121" spans="1:12" x14ac:dyDescent="0.2">
      <c r="A2121">
        <v>46102</v>
      </c>
      <c r="B2121" t="s">
        <v>3488</v>
      </c>
      <c r="C2121" t="s">
        <v>381</v>
      </c>
      <c r="D2121" t="s">
        <v>166</v>
      </c>
      <c r="E2121" s="6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3489</v>
      </c>
    </row>
    <row r="2122" spans="1:12" x14ac:dyDescent="0.2">
      <c r="A2122">
        <v>17141</v>
      </c>
      <c r="B2122" t="s">
        <v>3490</v>
      </c>
      <c r="C2122" t="s">
        <v>190</v>
      </c>
      <c r="D2122" t="s">
        <v>166</v>
      </c>
      <c r="E2122" s="6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3491</v>
      </c>
    </row>
    <row r="2123" spans="1:12" x14ac:dyDescent="0.2">
      <c r="A2123">
        <v>13221</v>
      </c>
      <c r="B2123" t="s">
        <v>3492</v>
      </c>
      <c r="C2123" t="s">
        <v>317</v>
      </c>
      <c r="D2123" t="s">
        <v>166</v>
      </c>
      <c r="E2123" s="6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3493</v>
      </c>
    </row>
    <row r="2124" spans="1:12" x14ac:dyDescent="0.2">
      <c r="A2124">
        <v>18115</v>
      </c>
      <c r="B2124" t="s">
        <v>200</v>
      </c>
      <c r="C2124" t="s">
        <v>142</v>
      </c>
      <c r="D2124" t="s">
        <v>166</v>
      </c>
      <c r="E2124" s="6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3494</v>
      </c>
    </row>
    <row r="2125" spans="1:12" x14ac:dyDescent="0.2">
      <c r="A2125">
        <v>21183</v>
      </c>
      <c r="B2125" t="s">
        <v>200</v>
      </c>
      <c r="C2125" t="s">
        <v>180</v>
      </c>
      <c r="D2125" t="s">
        <v>166</v>
      </c>
      <c r="E2125" s="6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3495</v>
      </c>
    </row>
    <row r="2126" spans="1:12" x14ac:dyDescent="0.2">
      <c r="A2126">
        <v>54069</v>
      </c>
      <c r="B2126" t="s">
        <v>200</v>
      </c>
      <c r="C2126" t="s">
        <v>427</v>
      </c>
      <c r="D2126" t="s">
        <v>166</v>
      </c>
      <c r="E2126" s="6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3496</v>
      </c>
    </row>
    <row r="2127" spans="1:12" x14ac:dyDescent="0.2">
      <c r="A2127">
        <v>12091</v>
      </c>
      <c r="B2127" t="s">
        <v>3497</v>
      </c>
      <c r="C2127" t="s">
        <v>216</v>
      </c>
      <c r="D2127" t="s">
        <v>166</v>
      </c>
      <c r="E2127" s="6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3498</v>
      </c>
    </row>
    <row r="2128" spans="1:12" x14ac:dyDescent="0.2">
      <c r="A2128">
        <v>53047</v>
      </c>
      <c r="B2128" t="s">
        <v>3499</v>
      </c>
      <c r="C2128" t="s">
        <v>204</v>
      </c>
      <c r="D2128" t="s">
        <v>166</v>
      </c>
      <c r="E2128" s="6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3500</v>
      </c>
    </row>
    <row r="2129" spans="1:12" x14ac:dyDescent="0.2">
      <c r="A2129">
        <v>12093</v>
      </c>
      <c r="B2129" t="s">
        <v>3501</v>
      </c>
      <c r="C2129" t="s">
        <v>216</v>
      </c>
      <c r="D2129" t="s">
        <v>166</v>
      </c>
      <c r="E2129" s="6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3502</v>
      </c>
    </row>
    <row r="2130" spans="1:12" x14ac:dyDescent="0.2">
      <c r="A2130">
        <v>40107</v>
      </c>
      <c r="B2130" t="s">
        <v>3503</v>
      </c>
      <c r="C2130" t="s">
        <v>184</v>
      </c>
      <c r="D2130" t="s">
        <v>166</v>
      </c>
      <c r="E2130" s="6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3504</v>
      </c>
    </row>
    <row r="2131" spans="1:12" x14ac:dyDescent="0.2">
      <c r="A2131">
        <v>40109</v>
      </c>
      <c r="B2131" t="s">
        <v>184</v>
      </c>
      <c r="C2131" t="s">
        <v>184</v>
      </c>
      <c r="D2131" t="s">
        <v>166</v>
      </c>
      <c r="E2131" s="6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3505</v>
      </c>
    </row>
    <row r="2132" spans="1:12" x14ac:dyDescent="0.2">
      <c r="A2132">
        <v>40111</v>
      </c>
      <c r="B2132" t="s">
        <v>3506</v>
      </c>
      <c r="C2132" t="s">
        <v>184</v>
      </c>
      <c r="D2132" t="s">
        <v>166</v>
      </c>
      <c r="E2132" s="6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3507</v>
      </c>
    </row>
    <row r="2133" spans="1:12" x14ac:dyDescent="0.2">
      <c r="A2133">
        <v>28105</v>
      </c>
      <c r="B2133" t="s">
        <v>3508</v>
      </c>
      <c r="C2133" t="s">
        <v>194</v>
      </c>
      <c r="D2133" t="s">
        <v>166</v>
      </c>
      <c r="E2133" s="6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3509</v>
      </c>
    </row>
    <row r="2134" spans="1:12" x14ac:dyDescent="0.2">
      <c r="A2134">
        <v>21185</v>
      </c>
      <c r="B2134" t="s">
        <v>3510</v>
      </c>
      <c r="C2134" t="s">
        <v>180</v>
      </c>
      <c r="D2134" t="s">
        <v>166</v>
      </c>
      <c r="E2134" s="6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3511</v>
      </c>
    </row>
    <row r="2135" spans="1:12" x14ac:dyDescent="0.2">
      <c r="A2135">
        <v>48359</v>
      </c>
      <c r="B2135" t="s">
        <v>3510</v>
      </c>
      <c r="C2135" t="s">
        <v>290</v>
      </c>
      <c r="D2135" t="s">
        <v>166</v>
      </c>
      <c r="E2135" s="6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3512</v>
      </c>
    </row>
    <row r="2136" spans="1:12" x14ac:dyDescent="0.2">
      <c r="A2136">
        <v>38065</v>
      </c>
      <c r="B2136" t="s">
        <v>3513</v>
      </c>
      <c r="C2136" t="s">
        <v>198</v>
      </c>
      <c r="D2136" t="s">
        <v>166</v>
      </c>
      <c r="E2136" s="6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3514</v>
      </c>
    </row>
    <row r="2137" spans="1:12" x14ac:dyDescent="0.2">
      <c r="A2137">
        <v>27109</v>
      </c>
      <c r="B2137" t="s">
        <v>3515</v>
      </c>
      <c r="C2137" t="s">
        <v>213</v>
      </c>
      <c r="D2137" t="s">
        <v>166</v>
      </c>
      <c r="E2137" s="6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3516</v>
      </c>
    </row>
    <row r="2138" spans="1:12" x14ac:dyDescent="0.2">
      <c r="A2138">
        <v>16071</v>
      </c>
      <c r="B2138" t="s">
        <v>3517</v>
      </c>
      <c r="C2138" t="s">
        <v>175</v>
      </c>
      <c r="D2138" t="s">
        <v>166</v>
      </c>
      <c r="E2138" s="6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3518</v>
      </c>
    </row>
    <row r="2139" spans="1:12" x14ac:dyDescent="0.2">
      <c r="A2139">
        <v>36065</v>
      </c>
      <c r="B2139" t="s">
        <v>3517</v>
      </c>
      <c r="C2139" t="s">
        <v>226</v>
      </c>
      <c r="D2139" t="s">
        <v>166</v>
      </c>
      <c r="E2139" s="6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3519</v>
      </c>
    </row>
    <row r="2140" spans="1:12" x14ac:dyDescent="0.2">
      <c r="A2140">
        <v>55085</v>
      </c>
      <c r="B2140" t="s">
        <v>3517</v>
      </c>
      <c r="C2140" t="s">
        <v>206</v>
      </c>
      <c r="D2140" t="s">
        <v>166</v>
      </c>
      <c r="E2140" s="6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3520</v>
      </c>
    </row>
    <row r="2141" spans="1:12" x14ac:dyDescent="0.2">
      <c r="A2141">
        <v>36067</v>
      </c>
      <c r="B2141" t="s">
        <v>3521</v>
      </c>
      <c r="C2141" t="s">
        <v>226</v>
      </c>
      <c r="D2141" t="s">
        <v>166</v>
      </c>
      <c r="E2141" s="6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3522</v>
      </c>
    </row>
    <row r="2142" spans="1:12" x14ac:dyDescent="0.2">
      <c r="A2142">
        <v>37133</v>
      </c>
      <c r="B2142" t="s">
        <v>3523</v>
      </c>
      <c r="C2142" t="s">
        <v>219</v>
      </c>
      <c r="D2142" t="s">
        <v>166</v>
      </c>
      <c r="E2142" s="6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3524</v>
      </c>
    </row>
    <row r="2143" spans="1:12" x14ac:dyDescent="0.2">
      <c r="A2143">
        <v>36069</v>
      </c>
      <c r="B2143" t="s">
        <v>3525</v>
      </c>
      <c r="C2143" t="s">
        <v>226</v>
      </c>
      <c r="D2143" t="s">
        <v>166</v>
      </c>
      <c r="E2143" s="6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3526</v>
      </c>
    </row>
    <row r="2144" spans="1:12" x14ac:dyDescent="0.2">
      <c r="A2144">
        <v>26131</v>
      </c>
      <c r="B2144" t="s">
        <v>3527</v>
      </c>
      <c r="C2144" t="s">
        <v>232</v>
      </c>
      <c r="D2144" t="s">
        <v>166</v>
      </c>
      <c r="E2144" s="6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3528</v>
      </c>
    </row>
    <row r="2145" spans="1:12" x14ac:dyDescent="0.2">
      <c r="A2145">
        <v>6059</v>
      </c>
      <c r="B2145" t="s">
        <v>3529</v>
      </c>
      <c r="C2145" t="s">
        <v>221</v>
      </c>
      <c r="D2145" t="s">
        <v>166</v>
      </c>
      <c r="E2145" s="6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3530</v>
      </c>
    </row>
    <row r="2146" spans="1:12" x14ac:dyDescent="0.2">
      <c r="A2146">
        <v>12095</v>
      </c>
      <c r="B2146" t="s">
        <v>3529</v>
      </c>
      <c r="C2146" t="s">
        <v>216</v>
      </c>
      <c r="D2146" t="s">
        <v>166</v>
      </c>
      <c r="E2146" s="6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3531</v>
      </c>
    </row>
    <row r="2147" spans="1:12" x14ac:dyDescent="0.2">
      <c r="A2147">
        <v>18117</v>
      </c>
      <c r="B2147" t="s">
        <v>3529</v>
      </c>
      <c r="C2147" t="s">
        <v>142</v>
      </c>
      <c r="D2147" t="s">
        <v>166</v>
      </c>
      <c r="E2147" s="6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3532</v>
      </c>
    </row>
    <row r="2148" spans="1:12" x14ac:dyDescent="0.2">
      <c r="A2148">
        <v>36071</v>
      </c>
      <c r="B2148" t="s">
        <v>3529</v>
      </c>
      <c r="C2148" t="s">
        <v>226</v>
      </c>
      <c r="D2148" t="s">
        <v>166</v>
      </c>
      <c r="E2148" s="6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3533</v>
      </c>
    </row>
    <row r="2149" spans="1:12" x14ac:dyDescent="0.2">
      <c r="A2149">
        <v>37135</v>
      </c>
      <c r="B2149" t="s">
        <v>3529</v>
      </c>
      <c r="C2149" t="s">
        <v>219</v>
      </c>
      <c r="D2149" t="s">
        <v>166</v>
      </c>
      <c r="E2149" s="6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3534</v>
      </c>
    </row>
    <row r="2150" spans="1:12" x14ac:dyDescent="0.2">
      <c r="A2150">
        <v>48361</v>
      </c>
      <c r="B2150" t="s">
        <v>3529</v>
      </c>
      <c r="C2150" t="s">
        <v>290</v>
      </c>
      <c r="D2150" t="s">
        <v>166</v>
      </c>
      <c r="E2150" s="6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3535</v>
      </c>
    </row>
    <row r="2151" spans="1:12" x14ac:dyDescent="0.2">
      <c r="A2151">
        <v>50017</v>
      </c>
      <c r="B2151" t="s">
        <v>3529</v>
      </c>
      <c r="C2151" t="s">
        <v>209</v>
      </c>
      <c r="D2151" t="s">
        <v>166</v>
      </c>
      <c r="E2151" s="6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3536</v>
      </c>
    </row>
    <row r="2152" spans="1:12" x14ac:dyDescent="0.2">
      <c r="A2152">
        <v>51137</v>
      </c>
      <c r="B2152" t="s">
        <v>3529</v>
      </c>
      <c r="C2152" t="s">
        <v>172</v>
      </c>
      <c r="D2152" t="s">
        <v>166</v>
      </c>
      <c r="E2152" s="6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3537</v>
      </c>
    </row>
    <row r="2153" spans="1:12" x14ac:dyDescent="0.2">
      <c r="A2153">
        <v>45075</v>
      </c>
      <c r="B2153" t="s">
        <v>3538</v>
      </c>
      <c r="C2153" t="s">
        <v>165</v>
      </c>
      <c r="D2153" t="s">
        <v>166</v>
      </c>
      <c r="E2153" s="6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3539</v>
      </c>
    </row>
    <row r="2154" spans="1:12" x14ac:dyDescent="0.2">
      <c r="A2154">
        <v>29149</v>
      </c>
      <c r="B2154" t="s">
        <v>400</v>
      </c>
      <c r="C2154" t="s">
        <v>182</v>
      </c>
      <c r="D2154" t="s">
        <v>166</v>
      </c>
      <c r="E2154" s="6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3540</v>
      </c>
    </row>
    <row r="2155" spans="1:12" x14ac:dyDescent="0.2">
      <c r="A2155">
        <v>22071</v>
      </c>
      <c r="B2155" t="s">
        <v>3541</v>
      </c>
      <c r="C2155" t="s">
        <v>169</v>
      </c>
      <c r="D2155" t="s">
        <v>166</v>
      </c>
      <c r="E2155" s="6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3542</v>
      </c>
    </row>
    <row r="2156" spans="1:12" x14ac:dyDescent="0.2">
      <c r="A2156">
        <v>36073</v>
      </c>
      <c r="B2156" t="s">
        <v>3541</v>
      </c>
      <c r="C2156" t="s">
        <v>226</v>
      </c>
      <c r="D2156" t="s">
        <v>166</v>
      </c>
      <c r="E2156" s="6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3543</v>
      </c>
    </row>
    <row r="2157" spans="1:12" x14ac:dyDescent="0.2">
      <c r="A2157">
        <v>50019</v>
      </c>
      <c r="B2157" t="s">
        <v>3541</v>
      </c>
      <c r="C2157" t="s">
        <v>209</v>
      </c>
      <c r="D2157" t="s">
        <v>166</v>
      </c>
      <c r="E2157" s="6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3544</v>
      </c>
    </row>
    <row r="2158" spans="1:12" x14ac:dyDescent="0.2">
      <c r="A2158">
        <v>20139</v>
      </c>
      <c r="B2158" t="s">
        <v>3545</v>
      </c>
      <c r="C2158" t="s">
        <v>264</v>
      </c>
      <c r="D2158" t="s">
        <v>166</v>
      </c>
      <c r="E2158" s="6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3546</v>
      </c>
    </row>
    <row r="2159" spans="1:12" x14ac:dyDescent="0.2">
      <c r="A2159">
        <v>29151</v>
      </c>
      <c r="B2159" t="s">
        <v>3545</v>
      </c>
      <c r="C2159" t="s">
        <v>182</v>
      </c>
      <c r="D2159" t="s">
        <v>166</v>
      </c>
      <c r="E2159" s="6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3547</v>
      </c>
    </row>
    <row r="2160" spans="1:12" x14ac:dyDescent="0.2">
      <c r="A2160">
        <v>40113</v>
      </c>
      <c r="B2160" t="s">
        <v>3545</v>
      </c>
      <c r="C2160" t="s">
        <v>184</v>
      </c>
      <c r="D2160" t="s">
        <v>166</v>
      </c>
      <c r="E2160" s="6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3548</v>
      </c>
    </row>
    <row r="2161" spans="1:12" x14ac:dyDescent="0.2">
      <c r="A2161">
        <v>20141</v>
      </c>
      <c r="B2161" t="s">
        <v>3549</v>
      </c>
      <c r="C2161" t="s">
        <v>264</v>
      </c>
      <c r="D2161" t="s">
        <v>166</v>
      </c>
      <c r="E2161" s="6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3550</v>
      </c>
    </row>
    <row r="2162" spans="1:12" x14ac:dyDescent="0.2">
      <c r="A2162">
        <v>12097</v>
      </c>
      <c r="B2162" t="s">
        <v>3551</v>
      </c>
      <c r="C2162" t="s">
        <v>216</v>
      </c>
      <c r="D2162" t="s">
        <v>166</v>
      </c>
      <c r="E2162" s="6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3552</v>
      </c>
    </row>
    <row r="2163" spans="1:12" x14ac:dyDescent="0.2">
      <c r="A2163">
        <v>19143</v>
      </c>
      <c r="B2163" t="s">
        <v>3551</v>
      </c>
      <c r="C2163" t="s">
        <v>178</v>
      </c>
      <c r="D2163" t="s">
        <v>166</v>
      </c>
      <c r="E2163" s="6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3553</v>
      </c>
    </row>
    <row r="2164" spans="1:12" x14ac:dyDescent="0.2">
      <c r="A2164">
        <v>26133</v>
      </c>
      <c r="B2164" t="s">
        <v>3551</v>
      </c>
      <c r="C2164" t="s">
        <v>232</v>
      </c>
      <c r="D2164" t="s">
        <v>166</v>
      </c>
      <c r="E2164" s="6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3554</v>
      </c>
    </row>
    <row r="2165" spans="1:12" x14ac:dyDescent="0.2">
      <c r="A2165">
        <v>26135</v>
      </c>
      <c r="B2165" t="s">
        <v>3555</v>
      </c>
      <c r="C2165" t="s">
        <v>232</v>
      </c>
      <c r="D2165" t="s">
        <v>166</v>
      </c>
      <c r="E2165" s="6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3556</v>
      </c>
    </row>
    <row r="2166" spans="1:12" x14ac:dyDescent="0.2">
      <c r="A2166">
        <v>36075</v>
      </c>
      <c r="B2166" t="s">
        <v>3557</v>
      </c>
      <c r="C2166" t="s">
        <v>226</v>
      </c>
      <c r="D2166" t="s">
        <v>166</v>
      </c>
      <c r="E2166" s="6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3558</v>
      </c>
    </row>
    <row r="2167" spans="1:12" x14ac:dyDescent="0.2">
      <c r="A2167">
        <v>8089</v>
      </c>
      <c r="B2167" t="s">
        <v>3559</v>
      </c>
      <c r="C2167" t="s">
        <v>187</v>
      </c>
      <c r="D2167" t="s">
        <v>166</v>
      </c>
      <c r="E2167" s="6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3560</v>
      </c>
    </row>
    <row r="2168" spans="1:12" x14ac:dyDescent="0.2">
      <c r="A2168">
        <v>35035</v>
      </c>
      <c r="B2168" t="s">
        <v>3559</v>
      </c>
      <c r="C2168" t="s">
        <v>538</v>
      </c>
      <c r="D2168" t="s">
        <v>166</v>
      </c>
      <c r="E2168" s="6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3561</v>
      </c>
    </row>
    <row r="2169" spans="1:12" x14ac:dyDescent="0.2">
      <c r="A2169">
        <v>31131</v>
      </c>
      <c r="B2169" t="s">
        <v>3562</v>
      </c>
      <c r="C2169" t="s">
        <v>196</v>
      </c>
      <c r="D2169" t="s">
        <v>166</v>
      </c>
      <c r="E2169" s="6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3563</v>
      </c>
    </row>
    <row r="2170" spans="1:12" x14ac:dyDescent="0.2">
      <c r="A2170">
        <v>26137</v>
      </c>
      <c r="B2170" t="s">
        <v>3564</v>
      </c>
      <c r="C2170" t="s">
        <v>232</v>
      </c>
      <c r="D2170" t="s">
        <v>166</v>
      </c>
      <c r="E2170" s="6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3565</v>
      </c>
    </row>
    <row r="2171" spans="1:12" x14ac:dyDescent="0.2">
      <c r="A2171">
        <v>36077</v>
      </c>
      <c r="B2171" t="s">
        <v>3564</v>
      </c>
      <c r="C2171" t="s">
        <v>226</v>
      </c>
      <c r="D2171" t="s">
        <v>166</v>
      </c>
      <c r="E2171" s="6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3566</v>
      </c>
    </row>
    <row r="2172" spans="1:12" x14ac:dyDescent="0.2">
      <c r="A2172">
        <v>20143</v>
      </c>
      <c r="B2172" t="s">
        <v>3567</v>
      </c>
      <c r="C2172" t="s">
        <v>264</v>
      </c>
      <c r="D2172" t="s">
        <v>166</v>
      </c>
      <c r="E2172" s="6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3568</v>
      </c>
    </row>
    <row r="2173" spans="1:12" x14ac:dyDescent="0.2">
      <c r="A2173">
        <v>26139</v>
      </c>
      <c r="B2173" t="s">
        <v>3567</v>
      </c>
      <c r="C2173" t="s">
        <v>232</v>
      </c>
      <c r="D2173" t="s">
        <v>166</v>
      </c>
      <c r="E2173" s="6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3569</v>
      </c>
    </row>
    <row r="2174" spans="1:12" x14ac:dyDescent="0.2">
      <c r="A2174">
        <v>39123</v>
      </c>
      <c r="B2174" t="s">
        <v>3567</v>
      </c>
      <c r="C2174" t="s">
        <v>200</v>
      </c>
      <c r="D2174" t="s">
        <v>166</v>
      </c>
      <c r="E2174" s="6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3570</v>
      </c>
    </row>
    <row r="2175" spans="1:12" x14ac:dyDescent="0.2">
      <c r="A2175">
        <v>40115</v>
      </c>
      <c r="B2175" t="s">
        <v>3567</v>
      </c>
      <c r="C2175" t="s">
        <v>184</v>
      </c>
      <c r="D2175" t="s">
        <v>166</v>
      </c>
      <c r="E2175" s="6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3571</v>
      </c>
    </row>
    <row r="2176" spans="1:12" x14ac:dyDescent="0.2">
      <c r="A2176">
        <v>27111</v>
      </c>
      <c r="B2176" t="s">
        <v>3572</v>
      </c>
      <c r="C2176" t="s">
        <v>213</v>
      </c>
      <c r="D2176" t="s">
        <v>166</v>
      </c>
      <c r="E2176" s="6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3573</v>
      </c>
    </row>
    <row r="2177" spans="1:12" x14ac:dyDescent="0.2">
      <c r="A2177">
        <v>5103</v>
      </c>
      <c r="B2177" t="s">
        <v>3574</v>
      </c>
      <c r="C2177" t="s">
        <v>331</v>
      </c>
      <c r="D2177" t="s">
        <v>166</v>
      </c>
      <c r="E2177" s="6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3575</v>
      </c>
    </row>
    <row r="2178" spans="1:12" x14ac:dyDescent="0.2">
      <c r="A2178">
        <v>22073</v>
      </c>
      <c r="B2178" t="s">
        <v>3574</v>
      </c>
      <c r="C2178" t="s">
        <v>169</v>
      </c>
      <c r="D2178" t="s">
        <v>166</v>
      </c>
      <c r="E2178" s="6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3576</v>
      </c>
    </row>
    <row r="2179" spans="1:12" x14ac:dyDescent="0.2">
      <c r="A2179">
        <v>8091</v>
      </c>
      <c r="B2179" t="s">
        <v>3577</v>
      </c>
      <c r="C2179" t="s">
        <v>187</v>
      </c>
      <c r="D2179" t="s">
        <v>166</v>
      </c>
      <c r="E2179" s="6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3578</v>
      </c>
    </row>
    <row r="2180" spans="1:12" x14ac:dyDescent="0.2">
      <c r="B2180" t="s">
        <v>3579</v>
      </c>
      <c r="C2180" t="s">
        <v>232</v>
      </c>
      <c r="D2180" t="s">
        <v>166</v>
      </c>
      <c r="E2180" s="6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3580</v>
      </c>
    </row>
    <row r="2181" spans="1:12" x14ac:dyDescent="0.2">
      <c r="B2181" t="s">
        <v>3581</v>
      </c>
      <c r="C2181" t="s">
        <v>288</v>
      </c>
      <c r="D2181" t="s">
        <v>166</v>
      </c>
      <c r="E2181" s="6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3582</v>
      </c>
    </row>
    <row r="2182" spans="1:12" x14ac:dyDescent="0.2">
      <c r="B2182" t="s">
        <v>3583</v>
      </c>
      <c r="C2182" t="s">
        <v>479</v>
      </c>
      <c r="D2182" t="s">
        <v>166</v>
      </c>
      <c r="E2182" s="6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3584</v>
      </c>
    </row>
    <row r="2183" spans="1:12" x14ac:dyDescent="0.2">
      <c r="A2183">
        <v>55087</v>
      </c>
      <c r="B2183" t="s">
        <v>3585</v>
      </c>
      <c r="C2183" t="s">
        <v>206</v>
      </c>
      <c r="D2183" t="s">
        <v>166</v>
      </c>
      <c r="E2183" s="6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3586</v>
      </c>
    </row>
    <row r="2184" spans="1:12" x14ac:dyDescent="0.2">
      <c r="A2184">
        <v>47133</v>
      </c>
      <c r="B2184" t="s">
        <v>3587</v>
      </c>
      <c r="C2184" t="s">
        <v>288</v>
      </c>
      <c r="D2184" t="s">
        <v>166</v>
      </c>
      <c r="E2184" s="6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3588</v>
      </c>
    </row>
    <row r="2185" spans="1:12" x14ac:dyDescent="0.2">
      <c r="A2185">
        <v>18119</v>
      </c>
      <c r="B2185" t="s">
        <v>3589</v>
      </c>
      <c r="C2185" t="s">
        <v>142</v>
      </c>
      <c r="D2185" t="s">
        <v>166</v>
      </c>
      <c r="E2185" s="6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3590</v>
      </c>
    </row>
    <row r="2186" spans="1:12" x14ac:dyDescent="0.2">
      <c r="A2186">
        <v>21187</v>
      </c>
      <c r="B2186" t="s">
        <v>3589</v>
      </c>
      <c r="C2186" t="s">
        <v>180</v>
      </c>
      <c r="D2186" t="s">
        <v>166</v>
      </c>
      <c r="E2186" s="6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3591</v>
      </c>
    </row>
    <row r="2187" spans="1:12" x14ac:dyDescent="0.2">
      <c r="A2187">
        <v>21189</v>
      </c>
      <c r="B2187" t="s">
        <v>3592</v>
      </c>
      <c r="C2187" t="s">
        <v>180</v>
      </c>
      <c r="D2187" t="s">
        <v>166</v>
      </c>
      <c r="E2187" s="6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3593</v>
      </c>
    </row>
    <row r="2188" spans="1:12" x14ac:dyDescent="0.2">
      <c r="A2188">
        <v>16073</v>
      </c>
      <c r="B2188" t="s">
        <v>3594</v>
      </c>
      <c r="C2188" t="s">
        <v>175</v>
      </c>
      <c r="D2188" t="s">
        <v>166</v>
      </c>
      <c r="E2188" s="6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3595</v>
      </c>
    </row>
    <row r="2189" spans="1:12" x14ac:dyDescent="0.2">
      <c r="A2189">
        <v>23017</v>
      </c>
      <c r="B2189" t="s">
        <v>3596</v>
      </c>
      <c r="C2189" t="s">
        <v>297</v>
      </c>
      <c r="D2189" t="s">
        <v>166</v>
      </c>
      <c r="E2189" s="6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3597</v>
      </c>
    </row>
    <row r="2190" spans="1:12" x14ac:dyDescent="0.2">
      <c r="A2190">
        <v>29153</v>
      </c>
      <c r="B2190" t="s">
        <v>3598</v>
      </c>
      <c r="C2190" t="s">
        <v>182</v>
      </c>
      <c r="D2190" t="s">
        <v>166</v>
      </c>
      <c r="E2190" s="6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3599</v>
      </c>
    </row>
    <row r="2191" spans="1:12" x14ac:dyDescent="0.2">
      <c r="A2191">
        <v>55089</v>
      </c>
      <c r="B2191" t="s">
        <v>3600</v>
      </c>
      <c r="C2191" t="s">
        <v>206</v>
      </c>
      <c r="D2191" t="s">
        <v>166</v>
      </c>
      <c r="E2191" s="6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3601</v>
      </c>
    </row>
    <row r="2192" spans="1:12" x14ac:dyDescent="0.2">
      <c r="A2192">
        <v>53049</v>
      </c>
      <c r="B2192" t="s">
        <v>3602</v>
      </c>
      <c r="C2192" t="s">
        <v>204</v>
      </c>
      <c r="D2192" t="s">
        <v>166</v>
      </c>
      <c r="E2192" s="6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3603</v>
      </c>
    </row>
    <row r="2193" spans="1:12" x14ac:dyDescent="0.2">
      <c r="A2193">
        <v>19145</v>
      </c>
      <c r="B2193" t="s">
        <v>3604</v>
      </c>
      <c r="C2193" t="s">
        <v>178</v>
      </c>
      <c r="D2193" t="s">
        <v>166</v>
      </c>
      <c r="E2193" s="6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3605</v>
      </c>
    </row>
    <row r="2194" spans="1:12" x14ac:dyDescent="0.2">
      <c r="A2194">
        <v>51139</v>
      </c>
      <c r="B2194" t="s">
        <v>3604</v>
      </c>
      <c r="C2194" t="s">
        <v>172</v>
      </c>
      <c r="D2194" t="s">
        <v>166</v>
      </c>
      <c r="E2194" s="6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3606</v>
      </c>
    </row>
    <row r="2195" spans="1:12" x14ac:dyDescent="0.2">
      <c r="A2195">
        <v>12099</v>
      </c>
      <c r="B2195" t="s">
        <v>3607</v>
      </c>
      <c r="C2195" t="s">
        <v>216</v>
      </c>
      <c r="D2195" t="s">
        <v>166</v>
      </c>
      <c r="E2195" s="6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3608</v>
      </c>
    </row>
    <row r="2196" spans="1:12" x14ac:dyDescent="0.2">
      <c r="A2196">
        <v>19147</v>
      </c>
      <c r="B2196" t="s">
        <v>3609</v>
      </c>
      <c r="C2196" t="s">
        <v>178</v>
      </c>
      <c r="D2196" t="s">
        <v>166</v>
      </c>
      <c r="E2196" s="6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3610</v>
      </c>
    </row>
    <row r="2197" spans="1:12" x14ac:dyDescent="0.2">
      <c r="A2197">
        <v>48363</v>
      </c>
      <c r="B2197" t="s">
        <v>3611</v>
      </c>
      <c r="C2197" t="s">
        <v>290</v>
      </c>
      <c r="D2197" t="s">
        <v>166</v>
      </c>
      <c r="E2197" s="6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3612</v>
      </c>
    </row>
    <row r="2198" spans="1:12" x14ac:dyDescent="0.2">
      <c r="A2198">
        <v>37137</v>
      </c>
      <c r="B2198" t="s">
        <v>3613</v>
      </c>
      <c r="C2198" t="s">
        <v>219</v>
      </c>
      <c r="D2198" t="s">
        <v>166</v>
      </c>
      <c r="E2198" s="6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3614</v>
      </c>
    </row>
    <row r="2199" spans="1:12" x14ac:dyDescent="0.2">
      <c r="A2199">
        <v>28107</v>
      </c>
      <c r="B2199" t="s">
        <v>3615</v>
      </c>
      <c r="C2199" t="s">
        <v>194</v>
      </c>
      <c r="D2199" t="s">
        <v>166</v>
      </c>
      <c r="E2199" s="6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3616</v>
      </c>
    </row>
    <row r="2200" spans="1:12" x14ac:dyDescent="0.2">
      <c r="A2200">
        <v>48365</v>
      </c>
      <c r="B2200" t="s">
        <v>3615</v>
      </c>
      <c r="C2200" t="s">
        <v>290</v>
      </c>
      <c r="D2200" t="s">
        <v>166</v>
      </c>
      <c r="E2200" s="6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3617</v>
      </c>
    </row>
    <row r="2201" spans="1:12" x14ac:dyDescent="0.2">
      <c r="A2201">
        <v>8093</v>
      </c>
      <c r="B2201" t="s">
        <v>3618</v>
      </c>
      <c r="C2201" t="s">
        <v>187</v>
      </c>
      <c r="D2201" t="s">
        <v>166</v>
      </c>
      <c r="E2201" s="6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3619</v>
      </c>
    </row>
    <row r="2202" spans="1:12" x14ac:dyDescent="0.2">
      <c r="A2202">
        <v>30067</v>
      </c>
      <c r="B2202" t="s">
        <v>3618</v>
      </c>
      <c r="C2202" t="s">
        <v>482</v>
      </c>
      <c r="D2202" t="s">
        <v>166</v>
      </c>
      <c r="E2202" s="6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3620</v>
      </c>
    </row>
    <row r="2203" spans="1:12" x14ac:dyDescent="0.2">
      <c r="A2203">
        <v>56029</v>
      </c>
      <c r="B2203" t="s">
        <v>3618</v>
      </c>
      <c r="C2203" t="s">
        <v>228</v>
      </c>
      <c r="D2203" t="s">
        <v>166</v>
      </c>
      <c r="E2203" s="6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3621</v>
      </c>
    </row>
    <row r="2204" spans="1:12" x14ac:dyDescent="0.2">
      <c r="A2204">
        <v>18121</v>
      </c>
      <c r="B2204" t="s">
        <v>3622</v>
      </c>
      <c r="C2204" t="s">
        <v>142</v>
      </c>
      <c r="D2204" t="s">
        <v>166</v>
      </c>
      <c r="E2204" s="6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3623</v>
      </c>
    </row>
    <row r="2205" spans="1:12" x14ac:dyDescent="0.2">
      <c r="A2205">
        <v>48367</v>
      </c>
      <c r="B2205" t="s">
        <v>3624</v>
      </c>
      <c r="C2205" t="s">
        <v>290</v>
      </c>
      <c r="D2205" t="s">
        <v>166</v>
      </c>
      <c r="E2205" s="6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3625</v>
      </c>
    </row>
    <row r="2206" spans="1:12" x14ac:dyDescent="0.2">
      <c r="A2206">
        <v>48369</v>
      </c>
      <c r="B2206" t="s">
        <v>3626</v>
      </c>
      <c r="C2206" t="s">
        <v>290</v>
      </c>
      <c r="D2206" t="s">
        <v>166</v>
      </c>
      <c r="E2206" s="6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3627</v>
      </c>
    </row>
    <row r="2207" spans="1:12" x14ac:dyDescent="0.2">
      <c r="A2207">
        <v>12101</v>
      </c>
      <c r="B2207" t="s">
        <v>3628</v>
      </c>
      <c r="C2207" t="s">
        <v>216</v>
      </c>
      <c r="D2207" t="s">
        <v>166</v>
      </c>
      <c r="E2207" s="6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3629</v>
      </c>
    </row>
    <row r="2208" spans="1:12" x14ac:dyDescent="0.2">
      <c r="A2208">
        <v>37139</v>
      </c>
      <c r="B2208" t="s">
        <v>3630</v>
      </c>
      <c r="C2208" t="s">
        <v>219</v>
      </c>
      <c r="D2208" t="s">
        <v>166</v>
      </c>
      <c r="E2208" s="6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3631</v>
      </c>
    </row>
    <row r="2209" spans="1:12" x14ac:dyDescent="0.2">
      <c r="A2209">
        <v>34031</v>
      </c>
      <c r="B2209" t="s">
        <v>3632</v>
      </c>
      <c r="C2209" t="s">
        <v>367</v>
      </c>
      <c r="D2209" t="s">
        <v>166</v>
      </c>
      <c r="E2209" s="6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3633</v>
      </c>
    </row>
    <row r="2210" spans="1:12" x14ac:dyDescent="0.2">
      <c r="A2210">
        <v>51141</v>
      </c>
      <c r="B2210" t="s">
        <v>3634</v>
      </c>
      <c r="C2210" t="s">
        <v>172</v>
      </c>
      <c r="D2210" t="s">
        <v>166</v>
      </c>
      <c r="E2210" s="6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3635</v>
      </c>
    </row>
    <row r="2211" spans="1:12" x14ac:dyDescent="0.2">
      <c r="A2211">
        <v>13223</v>
      </c>
      <c r="B2211" t="s">
        <v>3636</v>
      </c>
      <c r="C2211" t="s">
        <v>317</v>
      </c>
      <c r="D2211" t="s">
        <v>166</v>
      </c>
      <c r="E2211" s="6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3637</v>
      </c>
    </row>
    <row r="2212" spans="1:12" x14ac:dyDescent="0.2">
      <c r="A2212">
        <v>39125</v>
      </c>
      <c r="B2212" t="s">
        <v>3636</v>
      </c>
      <c r="C2212" t="s">
        <v>200</v>
      </c>
      <c r="D2212" t="s">
        <v>166</v>
      </c>
      <c r="E2212" s="6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3638</v>
      </c>
    </row>
    <row r="2213" spans="1:12" x14ac:dyDescent="0.2">
      <c r="A2213">
        <v>20145</v>
      </c>
      <c r="B2213" t="s">
        <v>3639</v>
      </c>
      <c r="C2213" t="s">
        <v>264</v>
      </c>
      <c r="D2213" t="s">
        <v>166</v>
      </c>
      <c r="E2213" s="6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3640</v>
      </c>
    </row>
    <row r="2214" spans="1:12" x14ac:dyDescent="0.2">
      <c r="A2214">
        <v>31133</v>
      </c>
      <c r="B2214" t="s">
        <v>3639</v>
      </c>
      <c r="C2214" t="s">
        <v>196</v>
      </c>
      <c r="D2214" t="s">
        <v>166</v>
      </c>
      <c r="E2214" s="6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3641</v>
      </c>
    </row>
    <row r="2215" spans="1:12" x14ac:dyDescent="0.2">
      <c r="A2215">
        <v>40117</v>
      </c>
      <c r="B2215" t="s">
        <v>3639</v>
      </c>
      <c r="C2215" t="s">
        <v>184</v>
      </c>
      <c r="D2215" t="s">
        <v>166</v>
      </c>
      <c r="E2215" s="6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3642</v>
      </c>
    </row>
    <row r="2216" spans="1:12" x14ac:dyDescent="0.2">
      <c r="A2216">
        <v>16075</v>
      </c>
      <c r="B2216" t="s">
        <v>3643</v>
      </c>
      <c r="C2216" t="s">
        <v>175</v>
      </c>
      <c r="D2216" t="s">
        <v>166</v>
      </c>
      <c r="E2216" s="6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3644</v>
      </c>
    </row>
    <row r="2217" spans="1:12" x14ac:dyDescent="0.2">
      <c r="A2217">
        <v>40119</v>
      </c>
      <c r="B2217" t="s">
        <v>3645</v>
      </c>
      <c r="C2217" t="s">
        <v>184</v>
      </c>
      <c r="D2217" t="s">
        <v>166</v>
      </c>
      <c r="E2217" s="6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3646</v>
      </c>
    </row>
    <row r="2218" spans="1:12" x14ac:dyDescent="0.2">
      <c r="A2218">
        <v>13225</v>
      </c>
      <c r="B2218" t="s">
        <v>3647</v>
      </c>
      <c r="C2218" t="s">
        <v>317</v>
      </c>
      <c r="D2218" t="s">
        <v>166</v>
      </c>
      <c r="E2218" s="6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3648</v>
      </c>
    </row>
    <row r="2219" spans="1:12" x14ac:dyDescent="0.2">
      <c r="A2219">
        <v>28109</v>
      </c>
      <c r="B2219" t="s">
        <v>3649</v>
      </c>
      <c r="C2219" t="s">
        <v>194</v>
      </c>
      <c r="D2219" t="s">
        <v>166</v>
      </c>
      <c r="E2219" s="6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3650</v>
      </c>
    </row>
    <row r="2220" spans="1:12" x14ac:dyDescent="0.2">
      <c r="A2220">
        <v>48371</v>
      </c>
      <c r="B2220" t="s">
        <v>3651</v>
      </c>
      <c r="C2220" t="s">
        <v>290</v>
      </c>
      <c r="D2220" t="s">
        <v>166</v>
      </c>
      <c r="E2220" s="6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3652</v>
      </c>
    </row>
    <row r="2221" spans="1:12" x14ac:dyDescent="0.2">
      <c r="A2221">
        <v>38067</v>
      </c>
      <c r="B2221" t="s">
        <v>3653</v>
      </c>
      <c r="C2221" t="s">
        <v>198</v>
      </c>
      <c r="D2221" t="s">
        <v>166</v>
      </c>
      <c r="E2221" s="6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3654</v>
      </c>
    </row>
    <row r="2222" spans="1:12" x14ac:dyDescent="0.2">
      <c r="A2222">
        <v>29155</v>
      </c>
      <c r="B2222" t="s">
        <v>3655</v>
      </c>
      <c r="C2222" t="s">
        <v>182</v>
      </c>
      <c r="D2222" t="s">
        <v>166</v>
      </c>
      <c r="E2222" s="6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3656</v>
      </c>
    </row>
    <row r="2223" spans="1:12" x14ac:dyDescent="0.2">
      <c r="A2223">
        <v>53051</v>
      </c>
      <c r="B2223" t="s">
        <v>3657</v>
      </c>
      <c r="C2223" t="s">
        <v>204</v>
      </c>
      <c r="D2223" t="s">
        <v>166</v>
      </c>
      <c r="E2223" s="6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3658</v>
      </c>
    </row>
    <row r="2224" spans="1:12" x14ac:dyDescent="0.2">
      <c r="A2224">
        <v>37141</v>
      </c>
      <c r="B2224" t="s">
        <v>3659</v>
      </c>
      <c r="C2224" t="s">
        <v>219</v>
      </c>
      <c r="D2224" t="s">
        <v>166</v>
      </c>
      <c r="E2224" s="6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3660</v>
      </c>
    </row>
    <row r="2225" spans="1:12" x14ac:dyDescent="0.2">
      <c r="A2225">
        <v>21191</v>
      </c>
      <c r="B2225" t="s">
        <v>3661</v>
      </c>
      <c r="C2225" t="s">
        <v>180</v>
      </c>
      <c r="D2225" t="s">
        <v>166</v>
      </c>
      <c r="E2225" s="6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3662</v>
      </c>
    </row>
    <row r="2226" spans="1:12" x14ac:dyDescent="0.2">
      <c r="A2226">
        <v>54071</v>
      </c>
      <c r="B2226" t="s">
        <v>3661</v>
      </c>
      <c r="C2226" t="s">
        <v>427</v>
      </c>
      <c r="D2226" t="s">
        <v>166</v>
      </c>
      <c r="E2226" s="6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3663</v>
      </c>
    </row>
    <row r="2227" spans="1:12" x14ac:dyDescent="0.2">
      <c r="A2227">
        <v>27113</v>
      </c>
      <c r="B2227" t="s">
        <v>3664</v>
      </c>
      <c r="C2227" t="s">
        <v>213</v>
      </c>
      <c r="D2227" t="s">
        <v>166</v>
      </c>
      <c r="E2227" s="6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3665</v>
      </c>
    </row>
    <row r="2228" spans="1:12" x14ac:dyDescent="0.2">
      <c r="A2228">
        <v>46103</v>
      </c>
      <c r="B2228" t="s">
        <v>3664</v>
      </c>
      <c r="C2228" t="s">
        <v>381</v>
      </c>
      <c r="D2228" t="s">
        <v>166</v>
      </c>
      <c r="E2228" s="6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3666</v>
      </c>
    </row>
    <row r="2229" spans="1:12" x14ac:dyDescent="0.2">
      <c r="A2229">
        <v>23019</v>
      </c>
      <c r="B2229" t="s">
        <v>3667</v>
      </c>
      <c r="C2229" t="s">
        <v>297</v>
      </c>
      <c r="D2229" t="s">
        <v>166</v>
      </c>
      <c r="E2229" s="6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3668</v>
      </c>
    </row>
    <row r="2230" spans="1:12" x14ac:dyDescent="0.2">
      <c r="A2230">
        <v>17143</v>
      </c>
      <c r="B2230" t="s">
        <v>3669</v>
      </c>
      <c r="C2230" t="s">
        <v>190</v>
      </c>
      <c r="D2230" t="s">
        <v>166</v>
      </c>
      <c r="E2230" s="6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3670</v>
      </c>
    </row>
    <row r="2231" spans="1:12" x14ac:dyDescent="0.2">
      <c r="A2231">
        <v>55091</v>
      </c>
      <c r="B2231" t="s">
        <v>3671</v>
      </c>
      <c r="C2231" t="s">
        <v>206</v>
      </c>
      <c r="D2231" t="s">
        <v>166</v>
      </c>
      <c r="E2231" s="6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3672</v>
      </c>
    </row>
    <row r="2232" spans="1:12" x14ac:dyDescent="0.2">
      <c r="A2232">
        <v>31135</v>
      </c>
      <c r="B2232" t="s">
        <v>3673</v>
      </c>
      <c r="C2232" t="s">
        <v>196</v>
      </c>
      <c r="D2232" t="s">
        <v>166</v>
      </c>
      <c r="E2232" s="6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3674</v>
      </c>
    </row>
    <row r="2233" spans="1:12" x14ac:dyDescent="0.2">
      <c r="A2233">
        <v>46105</v>
      </c>
      <c r="B2233" t="s">
        <v>3673</v>
      </c>
      <c r="C2233" t="s">
        <v>381</v>
      </c>
      <c r="D2233" t="s">
        <v>166</v>
      </c>
      <c r="E2233" s="6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3675</v>
      </c>
    </row>
    <row r="2234" spans="1:12" x14ac:dyDescent="0.2">
      <c r="A2234">
        <v>37143</v>
      </c>
      <c r="B2234" t="s">
        <v>3676</v>
      </c>
      <c r="C2234" t="s">
        <v>219</v>
      </c>
      <c r="D2234" t="s">
        <v>166</v>
      </c>
      <c r="E2234" s="6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3677</v>
      </c>
    </row>
    <row r="2235" spans="1:12" x14ac:dyDescent="0.2">
      <c r="A2235">
        <v>1105</v>
      </c>
      <c r="B2235" t="s">
        <v>3678</v>
      </c>
      <c r="C2235" t="s">
        <v>385</v>
      </c>
      <c r="D2235" t="s">
        <v>166</v>
      </c>
      <c r="E2235" s="6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3679</v>
      </c>
    </row>
    <row r="2236" spans="1:12" x14ac:dyDescent="0.2">
      <c r="A2236">
        <v>5105</v>
      </c>
      <c r="B2236" t="s">
        <v>3678</v>
      </c>
      <c r="C2236" t="s">
        <v>331</v>
      </c>
      <c r="D2236" t="s">
        <v>166</v>
      </c>
      <c r="E2236" s="6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3680</v>
      </c>
    </row>
    <row r="2237" spans="1:12" x14ac:dyDescent="0.2">
      <c r="A2237">
        <v>17145</v>
      </c>
      <c r="B2237" t="s">
        <v>3678</v>
      </c>
      <c r="C2237" t="s">
        <v>190</v>
      </c>
      <c r="D2237" t="s">
        <v>166</v>
      </c>
      <c r="E2237" s="6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3681</v>
      </c>
    </row>
    <row r="2238" spans="1:12" x14ac:dyDescent="0.2">
      <c r="A2238">
        <v>18123</v>
      </c>
      <c r="B2238" t="s">
        <v>3678</v>
      </c>
      <c r="C2238" t="s">
        <v>142</v>
      </c>
      <c r="D2238" t="s">
        <v>166</v>
      </c>
      <c r="E2238" s="6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3682</v>
      </c>
    </row>
    <row r="2239" spans="1:12" x14ac:dyDescent="0.2">
      <c r="A2239">
        <v>21193</v>
      </c>
      <c r="B2239" t="s">
        <v>3678</v>
      </c>
      <c r="C2239" t="s">
        <v>180</v>
      </c>
      <c r="D2239" t="s">
        <v>166</v>
      </c>
      <c r="E2239" s="6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3683</v>
      </c>
    </row>
    <row r="2240" spans="1:12" x14ac:dyDescent="0.2">
      <c r="A2240">
        <v>28111</v>
      </c>
      <c r="B2240" t="s">
        <v>3678</v>
      </c>
      <c r="C2240" t="s">
        <v>194</v>
      </c>
      <c r="D2240" t="s">
        <v>166</v>
      </c>
      <c r="E2240" s="6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3684</v>
      </c>
    </row>
    <row r="2241" spans="1:12" x14ac:dyDescent="0.2">
      <c r="A2241">
        <v>29157</v>
      </c>
      <c r="B2241" t="s">
        <v>3678</v>
      </c>
      <c r="C2241" t="s">
        <v>182</v>
      </c>
      <c r="D2241" t="s">
        <v>166</v>
      </c>
      <c r="E2241" s="6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3685</v>
      </c>
    </row>
    <row r="2242" spans="1:12" x14ac:dyDescent="0.2">
      <c r="A2242">
        <v>39127</v>
      </c>
      <c r="B2242" t="s">
        <v>3678</v>
      </c>
      <c r="C2242" t="s">
        <v>200</v>
      </c>
      <c r="D2242" t="s">
        <v>166</v>
      </c>
      <c r="E2242" s="6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3686</v>
      </c>
    </row>
    <row r="2243" spans="1:12" x14ac:dyDescent="0.2">
      <c r="A2243">
        <v>42099</v>
      </c>
      <c r="B2243" t="s">
        <v>3678</v>
      </c>
      <c r="C2243" t="s">
        <v>202</v>
      </c>
      <c r="D2243" t="s">
        <v>166</v>
      </c>
      <c r="E2243" s="6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3687</v>
      </c>
    </row>
    <row r="2244" spans="1:12" x14ac:dyDescent="0.2">
      <c r="A2244">
        <v>47135</v>
      </c>
      <c r="B2244" t="s">
        <v>3678</v>
      </c>
      <c r="C2244" t="s">
        <v>288</v>
      </c>
      <c r="D2244" t="s">
        <v>166</v>
      </c>
      <c r="E2244" s="6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3688</v>
      </c>
    </row>
    <row r="2245" spans="1:12" x14ac:dyDescent="0.2">
      <c r="A2245">
        <v>32027</v>
      </c>
      <c r="B2245" t="s">
        <v>3689</v>
      </c>
      <c r="C2245" t="s">
        <v>870</v>
      </c>
      <c r="D2245" t="s">
        <v>166</v>
      </c>
      <c r="E2245" s="6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3690</v>
      </c>
    </row>
    <row r="2246" spans="1:12" x14ac:dyDescent="0.2">
      <c r="A2246">
        <v>37145</v>
      </c>
      <c r="B2246" t="s">
        <v>3691</v>
      </c>
      <c r="C2246" t="s">
        <v>219</v>
      </c>
      <c r="D2246" t="s">
        <v>166</v>
      </c>
      <c r="E2246" s="6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3692</v>
      </c>
    </row>
    <row r="2247" spans="1:12" x14ac:dyDescent="0.2">
      <c r="A2247">
        <v>2195</v>
      </c>
      <c r="B2247" t="s">
        <v>3693</v>
      </c>
      <c r="C2247" t="s">
        <v>237</v>
      </c>
      <c r="D2247" t="s">
        <v>166</v>
      </c>
      <c r="E2247" s="6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3694</v>
      </c>
    </row>
    <row r="2248" spans="1:12" x14ac:dyDescent="0.2">
      <c r="A2248">
        <v>51730</v>
      </c>
      <c r="B2248" t="s">
        <v>3693</v>
      </c>
      <c r="C2248" t="s">
        <v>172</v>
      </c>
      <c r="D2248" t="s">
        <v>166</v>
      </c>
      <c r="E2248" s="6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3695</v>
      </c>
    </row>
    <row r="2249" spans="1:12" x14ac:dyDescent="0.2">
      <c r="A2249">
        <v>30069</v>
      </c>
      <c r="B2249" t="s">
        <v>3696</v>
      </c>
      <c r="C2249" t="s">
        <v>482</v>
      </c>
      <c r="D2249" t="s">
        <v>166</v>
      </c>
      <c r="E2249" s="6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3697</v>
      </c>
    </row>
    <row r="2250" spans="1:12" x14ac:dyDescent="0.2">
      <c r="A2250">
        <v>29159</v>
      </c>
      <c r="B2250" t="s">
        <v>3698</v>
      </c>
      <c r="C2250" t="s">
        <v>182</v>
      </c>
      <c r="D2250" t="s">
        <v>166</v>
      </c>
      <c r="E2250" s="6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3699</v>
      </c>
    </row>
    <row r="2251" spans="1:12" x14ac:dyDescent="0.2">
      <c r="A2251">
        <v>29161</v>
      </c>
      <c r="B2251" t="s">
        <v>3700</v>
      </c>
      <c r="C2251" t="s">
        <v>182</v>
      </c>
      <c r="D2251" t="s">
        <v>166</v>
      </c>
      <c r="E2251" s="6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3701</v>
      </c>
    </row>
    <row r="2252" spans="1:12" x14ac:dyDescent="0.2">
      <c r="A2252">
        <v>31137</v>
      </c>
      <c r="B2252" t="s">
        <v>3700</v>
      </c>
      <c r="C2252" t="s">
        <v>196</v>
      </c>
      <c r="D2252" t="s">
        <v>166</v>
      </c>
      <c r="E2252" s="6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3702</v>
      </c>
    </row>
    <row r="2253" spans="1:12" x14ac:dyDescent="0.2">
      <c r="A2253">
        <v>42101</v>
      </c>
      <c r="B2253" t="s">
        <v>3703</v>
      </c>
      <c r="C2253" t="s">
        <v>202</v>
      </c>
      <c r="D2253" t="s">
        <v>166</v>
      </c>
      <c r="E2253" s="6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3704</v>
      </c>
    </row>
    <row r="2254" spans="1:12" x14ac:dyDescent="0.2">
      <c r="A2254">
        <v>5107</v>
      </c>
      <c r="B2254" t="s">
        <v>3705</v>
      </c>
      <c r="C2254" t="s">
        <v>331</v>
      </c>
      <c r="D2254" t="s">
        <v>166</v>
      </c>
      <c r="E2254" s="6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3706</v>
      </c>
    </row>
    <row r="2255" spans="1:12" x14ac:dyDescent="0.2">
      <c r="A2255">
        <v>8095</v>
      </c>
      <c r="B2255" t="s">
        <v>3705</v>
      </c>
      <c r="C2255" t="s">
        <v>187</v>
      </c>
      <c r="D2255" t="s">
        <v>166</v>
      </c>
      <c r="E2255" s="6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3707</v>
      </c>
    </row>
    <row r="2256" spans="1:12" x14ac:dyDescent="0.2">
      <c r="A2256">
        <v>20147</v>
      </c>
      <c r="B2256" t="s">
        <v>3705</v>
      </c>
      <c r="C2256" t="s">
        <v>264</v>
      </c>
      <c r="D2256" t="s">
        <v>166</v>
      </c>
      <c r="E2256" s="6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3708</v>
      </c>
    </row>
    <row r="2257" spans="1:12" x14ac:dyDescent="0.2">
      <c r="A2257">
        <v>30071</v>
      </c>
      <c r="B2257" t="s">
        <v>3705</v>
      </c>
      <c r="C2257" t="s">
        <v>482</v>
      </c>
      <c r="D2257" t="s">
        <v>166</v>
      </c>
      <c r="E2257" s="6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3709</v>
      </c>
    </row>
    <row r="2258" spans="1:12" x14ac:dyDescent="0.2">
      <c r="A2258">
        <v>17147</v>
      </c>
      <c r="B2258" t="s">
        <v>3710</v>
      </c>
      <c r="C2258" t="s">
        <v>190</v>
      </c>
      <c r="D2258" t="s">
        <v>166</v>
      </c>
      <c r="E2258" s="6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3711</v>
      </c>
    </row>
    <row r="2259" spans="1:12" x14ac:dyDescent="0.2">
      <c r="A2259">
        <v>39129</v>
      </c>
      <c r="B2259" t="s">
        <v>3712</v>
      </c>
      <c r="C2259" t="s">
        <v>200</v>
      </c>
      <c r="D2259" t="s">
        <v>166</v>
      </c>
      <c r="E2259" s="6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3713</v>
      </c>
    </row>
    <row r="2260" spans="1:12" x14ac:dyDescent="0.2">
      <c r="A2260">
        <v>1107</v>
      </c>
      <c r="B2260" t="s">
        <v>3714</v>
      </c>
      <c r="C2260" t="s">
        <v>385</v>
      </c>
      <c r="D2260" t="s">
        <v>166</v>
      </c>
      <c r="E2260" s="6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3715</v>
      </c>
    </row>
    <row r="2261" spans="1:12" x14ac:dyDescent="0.2">
      <c r="A2261">
        <v>13227</v>
      </c>
      <c r="B2261" t="s">
        <v>3714</v>
      </c>
      <c r="C2261" t="s">
        <v>317</v>
      </c>
      <c r="D2261" t="s">
        <v>166</v>
      </c>
      <c r="E2261" s="6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3716</v>
      </c>
    </row>
    <row r="2262" spans="1:12" x14ac:dyDescent="0.2">
      <c r="A2262">
        <v>45077</v>
      </c>
      <c r="B2262" t="s">
        <v>3714</v>
      </c>
      <c r="C2262" t="s">
        <v>165</v>
      </c>
      <c r="D2262" t="s">
        <v>166</v>
      </c>
      <c r="E2262" s="6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3717</v>
      </c>
    </row>
    <row r="2263" spans="1:12" x14ac:dyDescent="0.2">
      <c r="A2263">
        <v>47137</v>
      </c>
      <c r="B2263" t="s">
        <v>3718</v>
      </c>
      <c r="C2263" t="s">
        <v>288</v>
      </c>
      <c r="D2263" t="s">
        <v>166</v>
      </c>
      <c r="E2263" s="6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3719</v>
      </c>
    </row>
    <row r="2264" spans="1:12" x14ac:dyDescent="0.2">
      <c r="A2264">
        <v>13229</v>
      </c>
      <c r="B2264" t="s">
        <v>3720</v>
      </c>
      <c r="C2264" t="s">
        <v>317</v>
      </c>
      <c r="D2264" t="s">
        <v>166</v>
      </c>
      <c r="E2264" s="6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3721</v>
      </c>
    </row>
    <row r="2265" spans="1:12" x14ac:dyDescent="0.2">
      <c r="A2265">
        <v>31139</v>
      </c>
      <c r="B2265" t="s">
        <v>3720</v>
      </c>
      <c r="C2265" t="s">
        <v>196</v>
      </c>
      <c r="D2265" t="s">
        <v>166</v>
      </c>
      <c r="E2265" s="6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3722</v>
      </c>
    </row>
    <row r="2266" spans="1:12" x14ac:dyDescent="0.2">
      <c r="A2266">
        <v>38069</v>
      </c>
      <c r="B2266" t="s">
        <v>3720</v>
      </c>
      <c r="C2266" t="s">
        <v>198</v>
      </c>
      <c r="D2266" t="s">
        <v>166</v>
      </c>
      <c r="E2266" s="6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3723</v>
      </c>
    </row>
    <row r="2267" spans="1:12" x14ac:dyDescent="0.2">
      <c r="A2267">
        <v>53053</v>
      </c>
      <c r="B2267" t="s">
        <v>3720</v>
      </c>
      <c r="C2267" t="s">
        <v>204</v>
      </c>
      <c r="D2267" t="s">
        <v>166</v>
      </c>
      <c r="E2267" s="6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3724</v>
      </c>
    </row>
    <row r="2268" spans="1:12" x14ac:dyDescent="0.2">
      <c r="A2268">
        <v>55093</v>
      </c>
      <c r="B2268" t="s">
        <v>3720</v>
      </c>
      <c r="C2268" t="s">
        <v>206</v>
      </c>
      <c r="D2268" t="s">
        <v>166</v>
      </c>
      <c r="E2268" s="6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3725</v>
      </c>
    </row>
    <row r="2269" spans="1:12" x14ac:dyDescent="0.2">
      <c r="A2269">
        <v>1109</v>
      </c>
      <c r="B2269" t="s">
        <v>3726</v>
      </c>
      <c r="C2269" t="s">
        <v>385</v>
      </c>
      <c r="D2269" t="s">
        <v>166</v>
      </c>
      <c r="E2269" s="6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3727</v>
      </c>
    </row>
    <row r="2270" spans="1:12" x14ac:dyDescent="0.2">
      <c r="A2270">
        <v>5109</v>
      </c>
      <c r="B2270" t="s">
        <v>3726</v>
      </c>
      <c r="C2270" t="s">
        <v>331</v>
      </c>
      <c r="D2270" t="s">
        <v>166</v>
      </c>
      <c r="E2270" s="6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3728</v>
      </c>
    </row>
    <row r="2271" spans="1:12" x14ac:dyDescent="0.2">
      <c r="A2271">
        <v>13231</v>
      </c>
      <c r="B2271" t="s">
        <v>3726</v>
      </c>
      <c r="C2271" t="s">
        <v>317</v>
      </c>
      <c r="D2271" t="s">
        <v>166</v>
      </c>
      <c r="E2271" s="6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3729</v>
      </c>
    </row>
    <row r="2272" spans="1:12" x14ac:dyDescent="0.2">
      <c r="A2272">
        <v>17149</v>
      </c>
      <c r="B2272" t="s">
        <v>3726</v>
      </c>
      <c r="C2272" t="s">
        <v>190</v>
      </c>
      <c r="D2272" t="s">
        <v>166</v>
      </c>
      <c r="E2272" s="6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3730</v>
      </c>
    </row>
    <row r="2273" spans="1:12" x14ac:dyDescent="0.2">
      <c r="A2273">
        <v>18125</v>
      </c>
      <c r="B2273" t="s">
        <v>3726</v>
      </c>
      <c r="C2273" t="s">
        <v>142</v>
      </c>
      <c r="D2273" t="s">
        <v>166</v>
      </c>
      <c r="E2273" s="6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3731</v>
      </c>
    </row>
    <row r="2274" spans="1:12" x14ac:dyDescent="0.2">
      <c r="A2274">
        <v>21195</v>
      </c>
      <c r="B2274" t="s">
        <v>3726</v>
      </c>
      <c r="C2274" t="s">
        <v>180</v>
      </c>
      <c r="D2274" t="s">
        <v>166</v>
      </c>
      <c r="E2274" s="6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3732</v>
      </c>
    </row>
    <row r="2275" spans="1:12" x14ac:dyDescent="0.2">
      <c r="A2275">
        <v>28113</v>
      </c>
      <c r="B2275" t="s">
        <v>3726</v>
      </c>
      <c r="C2275" t="s">
        <v>194</v>
      </c>
      <c r="D2275" t="s">
        <v>166</v>
      </c>
      <c r="E2275" s="6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3733</v>
      </c>
    </row>
    <row r="2276" spans="1:12" x14ac:dyDescent="0.2">
      <c r="A2276">
        <v>29163</v>
      </c>
      <c r="B2276" t="s">
        <v>3726</v>
      </c>
      <c r="C2276" t="s">
        <v>182</v>
      </c>
      <c r="D2276" t="s">
        <v>166</v>
      </c>
      <c r="E2276" s="6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3734</v>
      </c>
    </row>
    <row r="2277" spans="1:12" x14ac:dyDescent="0.2">
      <c r="A2277">
        <v>39131</v>
      </c>
      <c r="B2277" t="s">
        <v>3726</v>
      </c>
      <c r="C2277" t="s">
        <v>200</v>
      </c>
      <c r="D2277" t="s">
        <v>166</v>
      </c>
      <c r="E2277" s="6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3735</v>
      </c>
    </row>
    <row r="2278" spans="1:12" x14ac:dyDescent="0.2">
      <c r="A2278">
        <v>42103</v>
      </c>
      <c r="B2278" t="s">
        <v>3726</v>
      </c>
      <c r="C2278" t="s">
        <v>202</v>
      </c>
      <c r="D2278" t="s">
        <v>166</v>
      </c>
      <c r="E2278" s="6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3736</v>
      </c>
    </row>
    <row r="2279" spans="1:12" x14ac:dyDescent="0.2">
      <c r="A2279">
        <v>4019</v>
      </c>
      <c r="B2279" t="s">
        <v>3737</v>
      </c>
      <c r="C2279" t="s">
        <v>312</v>
      </c>
      <c r="D2279" t="s">
        <v>166</v>
      </c>
      <c r="E2279" s="6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3738</v>
      </c>
    </row>
    <row r="2280" spans="1:12" x14ac:dyDescent="0.2">
      <c r="A2280">
        <v>4021</v>
      </c>
      <c r="B2280" t="s">
        <v>3739</v>
      </c>
      <c r="C2280" t="s">
        <v>312</v>
      </c>
      <c r="D2280" t="s">
        <v>166</v>
      </c>
      <c r="E2280" s="6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3740</v>
      </c>
    </row>
    <row r="2281" spans="1:12" x14ac:dyDescent="0.2">
      <c r="A2281">
        <v>27115</v>
      </c>
      <c r="B2281" t="s">
        <v>3741</v>
      </c>
      <c r="C2281" t="s">
        <v>213</v>
      </c>
      <c r="D2281" t="s">
        <v>166</v>
      </c>
      <c r="E2281" s="6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3742</v>
      </c>
    </row>
    <row r="2282" spans="1:12" x14ac:dyDescent="0.2">
      <c r="A2282">
        <v>12103</v>
      </c>
      <c r="B2282" t="s">
        <v>3743</v>
      </c>
      <c r="C2282" t="s">
        <v>216</v>
      </c>
      <c r="D2282" t="s">
        <v>166</v>
      </c>
      <c r="E2282" s="6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3744</v>
      </c>
    </row>
    <row r="2283" spans="1:12" x14ac:dyDescent="0.2">
      <c r="A2283">
        <v>27117</v>
      </c>
      <c r="B2283" t="s">
        <v>3745</v>
      </c>
      <c r="C2283" t="s">
        <v>213</v>
      </c>
      <c r="D2283" t="s">
        <v>166</v>
      </c>
      <c r="E2283" s="6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3746</v>
      </c>
    </row>
    <row r="2284" spans="1:12" x14ac:dyDescent="0.2">
      <c r="A2284">
        <v>23021</v>
      </c>
      <c r="B2284" t="s">
        <v>3747</v>
      </c>
      <c r="C2284" t="s">
        <v>297</v>
      </c>
      <c r="D2284" t="s">
        <v>166</v>
      </c>
      <c r="E2284" s="6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3748</v>
      </c>
    </row>
    <row r="2285" spans="1:12" x14ac:dyDescent="0.2">
      <c r="A2285">
        <v>8097</v>
      </c>
      <c r="B2285" t="s">
        <v>3749</v>
      </c>
      <c r="C2285" t="s">
        <v>187</v>
      </c>
      <c r="D2285" t="s">
        <v>166</v>
      </c>
      <c r="E2285" s="6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3750</v>
      </c>
    </row>
    <row r="2286" spans="1:12" x14ac:dyDescent="0.2">
      <c r="A2286">
        <v>37147</v>
      </c>
      <c r="B2286" t="s">
        <v>3751</v>
      </c>
      <c r="C2286" t="s">
        <v>219</v>
      </c>
      <c r="D2286" t="s">
        <v>166</v>
      </c>
      <c r="E2286" s="6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3752</v>
      </c>
    </row>
    <row r="2287" spans="1:12" x14ac:dyDescent="0.2">
      <c r="A2287">
        <v>40121</v>
      </c>
      <c r="B2287" t="s">
        <v>3753</v>
      </c>
      <c r="C2287" t="s">
        <v>184</v>
      </c>
      <c r="D2287" t="s">
        <v>166</v>
      </c>
      <c r="E2287" s="6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3754</v>
      </c>
    </row>
    <row r="2288" spans="1:12" x14ac:dyDescent="0.2">
      <c r="A2288">
        <v>51143</v>
      </c>
      <c r="B2288" t="s">
        <v>3755</v>
      </c>
      <c r="C2288" t="s">
        <v>172</v>
      </c>
      <c r="D2288" t="s">
        <v>166</v>
      </c>
      <c r="E2288" s="6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3756</v>
      </c>
    </row>
    <row r="2289" spans="1:12" x14ac:dyDescent="0.2">
      <c r="A2289">
        <v>49031</v>
      </c>
      <c r="B2289" t="s">
        <v>3757</v>
      </c>
      <c r="C2289" t="s">
        <v>479</v>
      </c>
      <c r="D2289" t="s">
        <v>166</v>
      </c>
      <c r="E2289" s="6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3758</v>
      </c>
    </row>
    <row r="2290" spans="1:12" x14ac:dyDescent="0.2">
      <c r="A2290">
        <v>6061</v>
      </c>
      <c r="B2290" t="s">
        <v>3759</v>
      </c>
      <c r="C2290" t="s">
        <v>221</v>
      </c>
      <c r="D2290" t="s">
        <v>166</v>
      </c>
      <c r="E2290" s="6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3760</v>
      </c>
    </row>
    <row r="2291" spans="1:12" x14ac:dyDescent="0.2">
      <c r="A2291">
        <v>22075</v>
      </c>
      <c r="B2291" t="s">
        <v>3761</v>
      </c>
      <c r="C2291" t="s">
        <v>169</v>
      </c>
      <c r="D2291" t="s">
        <v>166</v>
      </c>
      <c r="E2291" s="6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3762</v>
      </c>
    </row>
    <row r="2292" spans="1:12" x14ac:dyDescent="0.2">
      <c r="A2292">
        <v>29165</v>
      </c>
      <c r="B2292" t="s">
        <v>3763</v>
      </c>
      <c r="C2292" t="s">
        <v>182</v>
      </c>
      <c r="D2292" t="s">
        <v>166</v>
      </c>
      <c r="E2292" s="6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3764</v>
      </c>
    </row>
    <row r="2293" spans="1:12" x14ac:dyDescent="0.2">
      <c r="A2293">
        <v>31141</v>
      </c>
      <c r="B2293" t="s">
        <v>3763</v>
      </c>
      <c r="C2293" t="s">
        <v>196</v>
      </c>
      <c r="D2293" t="s">
        <v>166</v>
      </c>
      <c r="E2293" s="6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3765</v>
      </c>
    </row>
    <row r="2294" spans="1:12" x14ac:dyDescent="0.2">
      <c r="A2294">
        <v>56031</v>
      </c>
      <c r="B2294" t="s">
        <v>3763</v>
      </c>
      <c r="C2294" t="s">
        <v>228</v>
      </c>
      <c r="D2294" t="s">
        <v>166</v>
      </c>
      <c r="E2294" s="6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3766</v>
      </c>
    </row>
    <row r="2295" spans="1:12" x14ac:dyDescent="0.2">
      <c r="A2295">
        <v>54073</v>
      </c>
      <c r="B2295" t="s">
        <v>3767</v>
      </c>
      <c r="C2295" t="s">
        <v>427</v>
      </c>
      <c r="D2295" t="s">
        <v>166</v>
      </c>
      <c r="E2295" s="6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3768</v>
      </c>
    </row>
    <row r="2296" spans="1:12" x14ac:dyDescent="0.2">
      <c r="A2296">
        <v>6063</v>
      </c>
      <c r="B2296" t="s">
        <v>3769</v>
      </c>
      <c r="C2296" t="s">
        <v>221</v>
      </c>
      <c r="D2296" t="s">
        <v>166</v>
      </c>
      <c r="E2296" s="6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3770</v>
      </c>
    </row>
    <row r="2297" spans="1:12" x14ac:dyDescent="0.2">
      <c r="A2297">
        <v>19149</v>
      </c>
      <c r="B2297" t="s">
        <v>32</v>
      </c>
      <c r="C2297" t="s">
        <v>178</v>
      </c>
      <c r="D2297" t="s">
        <v>166</v>
      </c>
      <c r="E2297" s="6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3771</v>
      </c>
    </row>
    <row r="2298" spans="1:12" x14ac:dyDescent="0.2">
      <c r="A2298">
        <v>25023</v>
      </c>
      <c r="B2298" t="s">
        <v>32</v>
      </c>
      <c r="C2298" t="s">
        <v>432</v>
      </c>
      <c r="D2298" t="s">
        <v>166</v>
      </c>
      <c r="E2298" s="6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3772</v>
      </c>
    </row>
    <row r="2299" spans="1:12" x14ac:dyDescent="0.2">
      <c r="A2299">
        <v>19151</v>
      </c>
      <c r="B2299" t="s">
        <v>3773</v>
      </c>
      <c r="C2299" t="s">
        <v>178</v>
      </c>
      <c r="D2299" t="s">
        <v>166</v>
      </c>
      <c r="E2299" s="6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3774</v>
      </c>
    </row>
    <row r="2300" spans="1:12" x14ac:dyDescent="0.2">
      <c r="A2300">
        <v>54075</v>
      </c>
      <c r="B2300" t="s">
        <v>3773</v>
      </c>
      <c r="C2300" t="s">
        <v>427</v>
      </c>
      <c r="D2300" t="s">
        <v>166</v>
      </c>
      <c r="E2300" s="6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3775</v>
      </c>
    </row>
    <row r="2301" spans="1:12" x14ac:dyDescent="0.2">
      <c r="A2301">
        <v>5111</v>
      </c>
      <c r="B2301" t="s">
        <v>3776</v>
      </c>
      <c r="C2301" t="s">
        <v>331</v>
      </c>
      <c r="D2301" t="s">
        <v>166</v>
      </c>
      <c r="E2301" s="6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3777</v>
      </c>
    </row>
    <row r="2302" spans="1:12" x14ac:dyDescent="0.2">
      <c r="A2302">
        <v>22077</v>
      </c>
      <c r="B2302" t="s">
        <v>3778</v>
      </c>
      <c r="C2302" t="s">
        <v>169</v>
      </c>
      <c r="D2302" t="s">
        <v>166</v>
      </c>
      <c r="E2302" s="6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3779</v>
      </c>
    </row>
    <row r="2303" spans="1:12" x14ac:dyDescent="0.2">
      <c r="A2303">
        <v>5113</v>
      </c>
      <c r="B2303" t="s">
        <v>3780</v>
      </c>
      <c r="C2303" t="s">
        <v>331</v>
      </c>
      <c r="D2303" t="s">
        <v>166</v>
      </c>
      <c r="E2303" s="6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3781</v>
      </c>
    </row>
    <row r="2304" spans="1:12" x14ac:dyDescent="0.2">
      <c r="A2304">
        <v>12105</v>
      </c>
      <c r="B2304" t="s">
        <v>3780</v>
      </c>
      <c r="C2304" t="s">
        <v>216</v>
      </c>
      <c r="D2304" t="s">
        <v>166</v>
      </c>
      <c r="E2304" s="6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3782</v>
      </c>
    </row>
    <row r="2305" spans="1:12" x14ac:dyDescent="0.2">
      <c r="A2305">
        <v>13233</v>
      </c>
      <c r="B2305" t="s">
        <v>3780</v>
      </c>
      <c r="C2305" t="s">
        <v>317</v>
      </c>
      <c r="D2305" t="s">
        <v>166</v>
      </c>
      <c r="E2305" s="6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3783</v>
      </c>
    </row>
    <row r="2306" spans="1:12" x14ac:dyDescent="0.2">
      <c r="A2306">
        <v>19153</v>
      </c>
      <c r="B2306" t="s">
        <v>3780</v>
      </c>
      <c r="C2306" t="s">
        <v>178</v>
      </c>
      <c r="D2306" t="s">
        <v>166</v>
      </c>
      <c r="E2306" s="6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3784</v>
      </c>
    </row>
    <row r="2307" spans="1:12" x14ac:dyDescent="0.2">
      <c r="A2307">
        <v>27119</v>
      </c>
      <c r="B2307" t="s">
        <v>3780</v>
      </c>
      <c r="C2307" t="s">
        <v>213</v>
      </c>
      <c r="D2307" t="s">
        <v>166</v>
      </c>
      <c r="E2307" s="6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3785</v>
      </c>
    </row>
    <row r="2308" spans="1:12" x14ac:dyDescent="0.2">
      <c r="A2308">
        <v>29167</v>
      </c>
      <c r="B2308" t="s">
        <v>3780</v>
      </c>
      <c r="C2308" t="s">
        <v>182</v>
      </c>
      <c r="D2308" t="s">
        <v>166</v>
      </c>
      <c r="E2308" s="6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3786</v>
      </c>
    </row>
    <row r="2309" spans="1:12" x14ac:dyDescent="0.2">
      <c r="A2309">
        <v>31143</v>
      </c>
      <c r="B2309" t="s">
        <v>3780</v>
      </c>
      <c r="C2309" t="s">
        <v>196</v>
      </c>
      <c r="D2309" t="s">
        <v>166</v>
      </c>
      <c r="E2309" s="6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3787</v>
      </c>
    </row>
    <row r="2310" spans="1:12" x14ac:dyDescent="0.2">
      <c r="A2310">
        <v>37149</v>
      </c>
      <c r="B2310" t="s">
        <v>3780</v>
      </c>
      <c r="C2310" t="s">
        <v>219</v>
      </c>
      <c r="D2310" t="s">
        <v>166</v>
      </c>
      <c r="E2310" s="6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3788</v>
      </c>
    </row>
    <row r="2311" spans="1:12" x14ac:dyDescent="0.2">
      <c r="A2311">
        <v>41053</v>
      </c>
      <c r="B2311" t="s">
        <v>3780</v>
      </c>
      <c r="C2311" t="s">
        <v>400</v>
      </c>
      <c r="D2311" t="s">
        <v>166</v>
      </c>
      <c r="E2311" s="6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3789</v>
      </c>
    </row>
    <row r="2312" spans="1:12" x14ac:dyDescent="0.2">
      <c r="A2312">
        <v>47139</v>
      </c>
      <c r="B2312" t="s">
        <v>3780</v>
      </c>
      <c r="C2312" t="s">
        <v>288</v>
      </c>
      <c r="D2312" t="s">
        <v>166</v>
      </c>
      <c r="E2312" s="6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3790</v>
      </c>
    </row>
    <row r="2313" spans="1:12" x14ac:dyDescent="0.2">
      <c r="A2313">
        <v>48373</v>
      </c>
      <c r="B2313" t="s">
        <v>3780</v>
      </c>
      <c r="C2313" t="s">
        <v>290</v>
      </c>
      <c r="D2313" t="s">
        <v>166</v>
      </c>
      <c r="E2313" s="6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3791</v>
      </c>
    </row>
    <row r="2314" spans="1:12" x14ac:dyDescent="0.2">
      <c r="A2314">
        <v>55095</v>
      </c>
      <c r="B2314" t="s">
        <v>3780</v>
      </c>
      <c r="C2314" t="s">
        <v>206</v>
      </c>
      <c r="D2314" t="s">
        <v>166</v>
      </c>
      <c r="E2314" s="6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3792</v>
      </c>
    </row>
    <row r="2315" spans="1:12" x14ac:dyDescent="0.2">
      <c r="A2315">
        <v>30073</v>
      </c>
      <c r="B2315" t="s">
        <v>3793</v>
      </c>
      <c r="C2315" t="s">
        <v>482</v>
      </c>
      <c r="D2315" t="s">
        <v>166</v>
      </c>
      <c r="E2315" s="6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3794</v>
      </c>
    </row>
    <row r="2316" spans="1:12" x14ac:dyDescent="0.2">
      <c r="A2316">
        <v>28115</v>
      </c>
      <c r="B2316" t="s">
        <v>3795</v>
      </c>
      <c r="C2316" t="s">
        <v>194</v>
      </c>
      <c r="D2316" t="s">
        <v>166</v>
      </c>
      <c r="E2316" s="6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3796</v>
      </c>
    </row>
    <row r="2317" spans="1:12" x14ac:dyDescent="0.2">
      <c r="A2317">
        <v>40123</v>
      </c>
      <c r="B2317" t="s">
        <v>3795</v>
      </c>
      <c r="C2317" t="s">
        <v>184</v>
      </c>
      <c r="D2317" t="s">
        <v>166</v>
      </c>
      <c r="E2317" s="6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3797</v>
      </c>
    </row>
    <row r="2318" spans="1:12" x14ac:dyDescent="0.2">
      <c r="A2318">
        <v>5115</v>
      </c>
      <c r="B2318" t="s">
        <v>3798</v>
      </c>
      <c r="C2318" t="s">
        <v>331</v>
      </c>
      <c r="D2318" t="s">
        <v>166</v>
      </c>
      <c r="E2318" s="6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3799</v>
      </c>
    </row>
    <row r="2319" spans="1:12" x14ac:dyDescent="0.2">
      <c r="A2319">
        <v>17151</v>
      </c>
      <c r="B2319" t="s">
        <v>3798</v>
      </c>
      <c r="C2319" t="s">
        <v>190</v>
      </c>
      <c r="D2319" t="s">
        <v>166</v>
      </c>
      <c r="E2319" s="6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3800</v>
      </c>
    </row>
    <row r="2320" spans="1:12" x14ac:dyDescent="0.2">
      <c r="A2320">
        <v>27121</v>
      </c>
      <c r="B2320" t="s">
        <v>3798</v>
      </c>
      <c r="C2320" t="s">
        <v>213</v>
      </c>
      <c r="D2320" t="s">
        <v>166</v>
      </c>
      <c r="E2320" s="6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3801</v>
      </c>
    </row>
    <row r="2321" spans="1:12" x14ac:dyDescent="0.2">
      <c r="A2321">
        <v>51735</v>
      </c>
      <c r="B2321" t="s">
        <v>3802</v>
      </c>
      <c r="C2321" t="s">
        <v>172</v>
      </c>
      <c r="D2321" t="s">
        <v>166</v>
      </c>
      <c r="E2321" s="6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3803</v>
      </c>
    </row>
    <row r="2322" spans="1:12" x14ac:dyDescent="0.2">
      <c r="A2322">
        <v>39133</v>
      </c>
      <c r="B2322" t="s">
        <v>3804</v>
      </c>
      <c r="C2322" t="s">
        <v>200</v>
      </c>
      <c r="D2322" t="s">
        <v>166</v>
      </c>
      <c r="E2322" s="6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3805</v>
      </c>
    </row>
    <row r="2323" spans="1:12" x14ac:dyDescent="0.2">
      <c r="A2323">
        <v>55097</v>
      </c>
      <c r="B2323" t="s">
        <v>3804</v>
      </c>
      <c r="C2323" t="s">
        <v>206</v>
      </c>
      <c r="D2323" t="s">
        <v>166</v>
      </c>
      <c r="E2323" s="6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3806</v>
      </c>
    </row>
    <row r="2324" spans="1:12" x14ac:dyDescent="0.2">
      <c r="A2324">
        <v>18127</v>
      </c>
      <c r="B2324" t="s">
        <v>3807</v>
      </c>
      <c r="C2324" t="s">
        <v>142</v>
      </c>
      <c r="D2324" t="s">
        <v>166</v>
      </c>
      <c r="E2324" s="6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3808</v>
      </c>
    </row>
    <row r="2325" spans="1:12" x14ac:dyDescent="0.2">
      <c r="A2325">
        <v>51740</v>
      </c>
      <c r="B2325" t="s">
        <v>3809</v>
      </c>
      <c r="C2325" t="s">
        <v>172</v>
      </c>
      <c r="D2325" t="s">
        <v>166</v>
      </c>
      <c r="E2325" s="6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3810</v>
      </c>
    </row>
    <row r="2326" spans="1:12" x14ac:dyDescent="0.2">
      <c r="A2326">
        <v>18129</v>
      </c>
      <c r="B2326" t="s">
        <v>3811</v>
      </c>
      <c r="C2326" t="s">
        <v>142</v>
      </c>
      <c r="D2326" t="s">
        <v>166</v>
      </c>
      <c r="E2326" s="6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3812</v>
      </c>
    </row>
    <row r="2327" spans="1:12" x14ac:dyDescent="0.2">
      <c r="A2327">
        <v>20149</v>
      </c>
      <c r="B2327" t="s">
        <v>3813</v>
      </c>
      <c r="C2327" t="s">
        <v>264</v>
      </c>
      <c r="D2327" t="s">
        <v>166</v>
      </c>
      <c r="E2327" s="6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3814</v>
      </c>
    </row>
    <row r="2328" spans="1:12" x14ac:dyDescent="0.2">
      <c r="A2328">
        <v>40125</v>
      </c>
      <c r="B2328" t="s">
        <v>3813</v>
      </c>
      <c r="C2328" t="s">
        <v>184</v>
      </c>
      <c r="D2328" t="s">
        <v>166</v>
      </c>
      <c r="E2328" s="6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3815</v>
      </c>
    </row>
    <row r="2329" spans="1:12" x14ac:dyDescent="0.2">
      <c r="A2329">
        <v>19155</v>
      </c>
      <c r="B2329" t="s">
        <v>3816</v>
      </c>
      <c r="C2329" t="s">
        <v>178</v>
      </c>
      <c r="D2329" t="s">
        <v>166</v>
      </c>
      <c r="E2329" s="6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3817</v>
      </c>
    </row>
    <row r="2330" spans="1:12" x14ac:dyDescent="0.2">
      <c r="A2330">
        <v>42105</v>
      </c>
      <c r="B2330" t="s">
        <v>3818</v>
      </c>
      <c r="C2330" t="s">
        <v>202</v>
      </c>
      <c r="D2330" t="s">
        <v>166</v>
      </c>
      <c r="E2330" s="6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3819</v>
      </c>
    </row>
    <row r="2331" spans="1:12" x14ac:dyDescent="0.2">
      <c r="A2331">
        <v>46107</v>
      </c>
      <c r="B2331" t="s">
        <v>3818</v>
      </c>
      <c r="C2331" t="s">
        <v>381</v>
      </c>
      <c r="D2331" t="s">
        <v>166</v>
      </c>
      <c r="E2331" s="6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3820</v>
      </c>
    </row>
    <row r="2332" spans="1:12" x14ac:dyDescent="0.2">
      <c r="A2332">
        <v>48375</v>
      </c>
      <c r="B2332" t="s">
        <v>3818</v>
      </c>
      <c r="C2332" t="s">
        <v>290</v>
      </c>
      <c r="D2332" t="s">
        <v>166</v>
      </c>
      <c r="E2332" s="6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3821</v>
      </c>
    </row>
    <row r="2333" spans="1:12" x14ac:dyDescent="0.2">
      <c r="A2333">
        <v>30075</v>
      </c>
      <c r="B2333" t="s">
        <v>3822</v>
      </c>
      <c r="C2333" t="s">
        <v>482</v>
      </c>
      <c r="D2333" t="s">
        <v>166</v>
      </c>
      <c r="E2333" s="6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3823</v>
      </c>
    </row>
    <row r="2334" spans="1:12" x14ac:dyDescent="0.2">
      <c r="A2334">
        <v>21197</v>
      </c>
      <c r="B2334" t="s">
        <v>3824</v>
      </c>
      <c r="C2334" t="s">
        <v>180</v>
      </c>
      <c r="D2334" t="s">
        <v>166</v>
      </c>
      <c r="E2334" s="6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3825</v>
      </c>
    </row>
    <row r="2335" spans="1:12" x14ac:dyDescent="0.2">
      <c r="A2335">
        <v>30077</v>
      </c>
      <c r="B2335" t="s">
        <v>3824</v>
      </c>
      <c r="C2335" t="s">
        <v>482</v>
      </c>
      <c r="D2335" t="s">
        <v>166</v>
      </c>
      <c r="E2335" s="6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3826</v>
      </c>
    </row>
    <row r="2336" spans="1:12" x14ac:dyDescent="0.2">
      <c r="A2336">
        <v>16077</v>
      </c>
      <c r="B2336" t="s">
        <v>3827</v>
      </c>
      <c r="C2336" t="s">
        <v>175</v>
      </c>
      <c r="D2336" t="s">
        <v>166</v>
      </c>
      <c r="E2336" s="6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3828</v>
      </c>
    </row>
    <row r="2337" spans="1:12" x14ac:dyDescent="0.2">
      <c r="A2337">
        <v>19157</v>
      </c>
      <c r="B2337" t="s">
        <v>3829</v>
      </c>
      <c r="C2337" t="s">
        <v>178</v>
      </c>
      <c r="D2337" t="s">
        <v>166</v>
      </c>
      <c r="E2337" s="6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3830</v>
      </c>
    </row>
    <row r="2338" spans="1:12" x14ac:dyDescent="0.2">
      <c r="A2338">
        <v>51145</v>
      </c>
      <c r="B2338" t="s">
        <v>3831</v>
      </c>
      <c r="C2338" t="s">
        <v>172</v>
      </c>
      <c r="D2338" t="s">
        <v>166</v>
      </c>
      <c r="E2338" s="6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3832</v>
      </c>
    </row>
    <row r="2339" spans="1:12" x14ac:dyDescent="0.2">
      <c r="A2339">
        <v>5117</v>
      </c>
      <c r="B2339" t="s">
        <v>3833</v>
      </c>
      <c r="C2339" t="s">
        <v>331</v>
      </c>
      <c r="D2339" t="s">
        <v>166</v>
      </c>
      <c r="E2339" s="6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3834</v>
      </c>
    </row>
    <row r="2340" spans="1:12" x14ac:dyDescent="0.2">
      <c r="A2340">
        <v>30079</v>
      </c>
      <c r="B2340" t="s">
        <v>3833</v>
      </c>
      <c r="C2340" t="s">
        <v>482</v>
      </c>
      <c r="D2340" t="s">
        <v>166</v>
      </c>
      <c r="E2340" s="6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3835</v>
      </c>
    </row>
    <row r="2341" spans="1:12" x14ac:dyDescent="0.2">
      <c r="A2341">
        <v>20151</v>
      </c>
      <c r="B2341" t="s">
        <v>3836</v>
      </c>
      <c r="C2341" t="s">
        <v>264</v>
      </c>
      <c r="D2341" t="s">
        <v>166</v>
      </c>
      <c r="E2341" s="6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3837</v>
      </c>
    </row>
    <row r="2342" spans="1:12" x14ac:dyDescent="0.2">
      <c r="A2342">
        <v>39135</v>
      </c>
      <c r="B2342" t="s">
        <v>3838</v>
      </c>
      <c r="C2342" t="s">
        <v>200</v>
      </c>
      <c r="D2342" t="s">
        <v>166</v>
      </c>
      <c r="E2342" s="6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3839</v>
      </c>
    </row>
    <row r="2343" spans="1:12" x14ac:dyDescent="0.2">
      <c r="A2343">
        <v>28117</v>
      </c>
      <c r="B2343" t="s">
        <v>3840</v>
      </c>
      <c r="C2343" t="s">
        <v>194</v>
      </c>
      <c r="D2343" t="s">
        <v>166</v>
      </c>
      <c r="E2343" s="6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3841</v>
      </c>
    </row>
    <row r="2344" spans="1:12" x14ac:dyDescent="0.2">
      <c r="A2344">
        <v>48377</v>
      </c>
      <c r="B2344" t="s">
        <v>3842</v>
      </c>
      <c r="C2344" t="s">
        <v>290</v>
      </c>
      <c r="D2344" t="s">
        <v>166</v>
      </c>
      <c r="E2344" s="6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3843</v>
      </c>
    </row>
    <row r="2345" spans="1:12" x14ac:dyDescent="0.2">
      <c r="A2345">
        <v>26141</v>
      </c>
      <c r="B2345" t="s">
        <v>3844</v>
      </c>
      <c r="C2345" t="s">
        <v>232</v>
      </c>
      <c r="D2345" t="s">
        <v>166</v>
      </c>
      <c r="E2345" s="6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3845</v>
      </c>
    </row>
    <row r="2346" spans="1:12" x14ac:dyDescent="0.2">
      <c r="A2346">
        <v>54077</v>
      </c>
      <c r="B2346" t="s">
        <v>3846</v>
      </c>
      <c r="C2346" t="s">
        <v>427</v>
      </c>
      <c r="D2346" t="s">
        <v>166</v>
      </c>
      <c r="E2346" s="6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3847</v>
      </c>
    </row>
    <row r="2347" spans="1:12" x14ac:dyDescent="0.2">
      <c r="A2347">
        <v>55099</v>
      </c>
      <c r="B2347" t="s">
        <v>3848</v>
      </c>
      <c r="C2347" t="s">
        <v>206</v>
      </c>
      <c r="D2347" t="s">
        <v>166</v>
      </c>
      <c r="E2347" s="6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3849</v>
      </c>
    </row>
    <row r="2348" spans="1:12" x14ac:dyDescent="0.2">
      <c r="A2348">
        <v>51147</v>
      </c>
      <c r="B2348" t="s">
        <v>3850</v>
      </c>
      <c r="C2348" t="s">
        <v>172</v>
      </c>
      <c r="D2348" t="s">
        <v>166</v>
      </c>
      <c r="E2348" s="6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3851</v>
      </c>
    </row>
    <row r="2349" spans="1:12" x14ac:dyDescent="0.2">
      <c r="A2349">
        <v>51149</v>
      </c>
      <c r="B2349" t="s">
        <v>3852</v>
      </c>
      <c r="C2349" t="s">
        <v>172</v>
      </c>
      <c r="D2349" t="s">
        <v>166</v>
      </c>
      <c r="E2349" s="6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3853</v>
      </c>
    </row>
    <row r="2350" spans="1:12" x14ac:dyDescent="0.2">
      <c r="A2350">
        <v>24033</v>
      </c>
      <c r="B2350" t="s">
        <v>3854</v>
      </c>
      <c r="C2350" t="s">
        <v>255</v>
      </c>
      <c r="D2350" t="s">
        <v>166</v>
      </c>
      <c r="E2350" s="6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3855</v>
      </c>
    </row>
    <row r="2351" spans="1:12" x14ac:dyDescent="0.2">
      <c r="A2351">
        <v>51153</v>
      </c>
      <c r="B2351" t="s">
        <v>3856</v>
      </c>
      <c r="C2351" t="s">
        <v>172</v>
      </c>
      <c r="D2351" t="s">
        <v>166</v>
      </c>
      <c r="E2351" s="6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3857</v>
      </c>
    </row>
    <row r="2352" spans="1:12" x14ac:dyDescent="0.2">
      <c r="A2352">
        <v>2198</v>
      </c>
      <c r="B2352" t="s">
        <v>3858</v>
      </c>
      <c r="C2352" t="s">
        <v>237</v>
      </c>
      <c r="D2352" t="s">
        <v>166</v>
      </c>
      <c r="E2352" s="6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3859</v>
      </c>
    </row>
    <row r="2353" spans="1:12" x14ac:dyDescent="0.2">
      <c r="A2353">
        <v>44007</v>
      </c>
      <c r="B2353" t="s">
        <v>3860</v>
      </c>
      <c r="C2353" t="s">
        <v>671</v>
      </c>
      <c r="D2353" t="s">
        <v>166</v>
      </c>
      <c r="E2353" s="6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3861</v>
      </c>
    </row>
    <row r="2354" spans="1:12" x14ac:dyDescent="0.2">
      <c r="A2354">
        <v>8099</v>
      </c>
      <c r="B2354" t="s">
        <v>3862</v>
      </c>
      <c r="C2354" t="s">
        <v>187</v>
      </c>
      <c r="D2354" t="s">
        <v>166</v>
      </c>
      <c r="E2354" s="6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3863</v>
      </c>
    </row>
    <row r="2355" spans="1:12" x14ac:dyDescent="0.2">
      <c r="A2355">
        <v>8101</v>
      </c>
      <c r="B2355" t="s">
        <v>3864</v>
      </c>
      <c r="C2355" t="s">
        <v>187</v>
      </c>
      <c r="D2355" t="s">
        <v>166</v>
      </c>
      <c r="E2355" s="6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3865</v>
      </c>
    </row>
    <row r="2356" spans="1:12" x14ac:dyDescent="0.2">
      <c r="A2356">
        <v>5119</v>
      </c>
      <c r="B2356" t="s">
        <v>3866</v>
      </c>
      <c r="C2356" t="s">
        <v>331</v>
      </c>
      <c r="D2356" t="s">
        <v>166</v>
      </c>
      <c r="E2356" s="6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3867</v>
      </c>
    </row>
    <row r="2357" spans="1:12" x14ac:dyDescent="0.2">
      <c r="A2357">
        <v>13235</v>
      </c>
      <c r="B2357" t="s">
        <v>3866</v>
      </c>
      <c r="C2357" t="s">
        <v>317</v>
      </c>
      <c r="D2357" t="s">
        <v>166</v>
      </c>
      <c r="E2357" s="6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3868</v>
      </c>
    </row>
    <row r="2358" spans="1:12" x14ac:dyDescent="0.2">
      <c r="A2358">
        <v>17153</v>
      </c>
      <c r="B2358" t="s">
        <v>3866</v>
      </c>
      <c r="C2358" t="s">
        <v>190</v>
      </c>
      <c r="D2358" t="s">
        <v>166</v>
      </c>
      <c r="E2358" s="6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3869</v>
      </c>
    </row>
    <row r="2359" spans="1:12" x14ac:dyDescent="0.2">
      <c r="A2359">
        <v>18131</v>
      </c>
      <c r="B2359" t="s">
        <v>3866</v>
      </c>
      <c r="C2359" t="s">
        <v>142</v>
      </c>
      <c r="D2359" t="s">
        <v>166</v>
      </c>
      <c r="E2359" s="6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3870</v>
      </c>
    </row>
    <row r="2360" spans="1:12" x14ac:dyDescent="0.2">
      <c r="A2360">
        <v>21199</v>
      </c>
      <c r="B2360" t="s">
        <v>3866</v>
      </c>
      <c r="C2360" t="s">
        <v>180</v>
      </c>
      <c r="D2360" t="s">
        <v>166</v>
      </c>
      <c r="E2360" s="6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3871</v>
      </c>
    </row>
    <row r="2361" spans="1:12" x14ac:dyDescent="0.2">
      <c r="A2361">
        <v>29169</v>
      </c>
      <c r="B2361" t="s">
        <v>3866</v>
      </c>
      <c r="C2361" t="s">
        <v>182</v>
      </c>
      <c r="D2361" t="s">
        <v>166</v>
      </c>
      <c r="E2361" s="6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3872</v>
      </c>
    </row>
    <row r="2362" spans="1:12" x14ac:dyDescent="0.2">
      <c r="A2362">
        <v>51155</v>
      </c>
      <c r="B2362" t="s">
        <v>3866</v>
      </c>
      <c r="C2362" t="s">
        <v>172</v>
      </c>
      <c r="D2362" t="s">
        <v>166</v>
      </c>
      <c r="E2362" s="6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3873</v>
      </c>
    </row>
    <row r="2363" spans="1:12" x14ac:dyDescent="0.2">
      <c r="A2363">
        <v>40127</v>
      </c>
      <c r="B2363" t="s">
        <v>3874</v>
      </c>
      <c r="C2363" t="s">
        <v>184</v>
      </c>
      <c r="D2363" t="s">
        <v>166</v>
      </c>
      <c r="E2363" s="6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3875</v>
      </c>
    </row>
    <row r="2364" spans="1:12" x14ac:dyDescent="0.2">
      <c r="A2364">
        <v>12107</v>
      </c>
      <c r="B2364" t="s">
        <v>3876</v>
      </c>
      <c r="C2364" t="s">
        <v>216</v>
      </c>
      <c r="D2364" t="s">
        <v>166</v>
      </c>
      <c r="E2364" s="6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3877</v>
      </c>
    </row>
    <row r="2365" spans="1:12" x14ac:dyDescent="0.2">
      <c r="A2365">
        <v>13237</v>
      </c>
      <c r="B2365" t="s">
        <v>3876</v>
      </c>
      <c r="C2365" t="s">
        <v>317</v>
      </c>
      <c r="D2365" t="s">
        <v>166</v>
      </c>
      <c r="E2365" s="6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3878</v>
      </c>
    </row>
    <row r="2366" spans="1:12" x14ac:dyDescent="0.2">
      <c r="A2366">
        <v>17155</v>
      </c>
      <c r="B2366" t="s">
        <v>3876</v>
      </c>
      <c r="C2366" t="s">
        <v>190</v>
      </c>
      <c r="D2366" t="s">
        <v>166</v>
      </c>
      <c r="E2366" s="6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3879</v>
      </c>
    </row>
    <row r="2367" spans="1:12" x14ac:dyDescent="0.2">
      <c r="A2367">
        <v>18133</v>
      </c>
      <c r="B2367" t="s">
        <v>3876</v>
      </c>
      <c r="C2367" t="s">
        <v>142</v>
      </c>
      <c r="D2367" t="s">
        <v>166</v>
      </c>
      <c r="E2367" s="6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3880</v>
      </c>
    </row>
    <row r="2368" spans="1:12" x14ac:dyDescent="0.2">
      <c r="A2368">
        <v>29171</v>
      </c>
      <c r="B2368" t="s">
        <v>3876</v>
      </c>
      <c r="C2368" t="s">
        <v>182</v>
      </c>
      <c r="D2368" t="s">
        <v>166</v>
      </c>
      <c r="E2368" s="6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3881</v>
      </c>
    </row>
    <row r="2369" spans="1:12" x14ac:dyDescent="0.2">
      <c r="A2369">
        <v>36079</v>
      </c>
      <c r="B2369" t="s">
        <v>3876</v>
      </c>
      <c r="C2369" t="s">
        <v>226</v>
      </c>
      <c r="D2369" t="s">
        <v>166</v>
      </c>
      <c r="E2369" s="6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3882</v>
      </c>
    </row>
    <row r="2370" spans="1:12" x14ac:dyDescent="0.2">
      <c r="A2370">
        <v>39137</v>
      </c>
      <c r="B2370" t="s">
        <v>3876</v>
      </c>
      <c r="C2370" t="s">
        <v>200</v>
      </c>
      <c r="D2370" t="s">
        <v>166</v>
      </c>
      <c r="E2370" s="6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3883</v>
      </c>
    </row>
    <row r="2371" spans="1:12" x14ac:dyDescent="0.2">
      <c r="A2371">
        <v>47141</v>
      </c>
      <c r="B2371" t="s">
        <v>3876</v>
      </c>
      <c r="C2371" t="s">
        <v>288</v>
      </c>
      <c r="D2371" t="s">
        <v>166</v>
      </c>
      <c r="E2371" s="6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3884</v>
      </c>
    </row>
    <row r="2372" spans="1:12" x14ac:dyDescent="0.2">
      <c r="A2372">
        <v>54079</v>
      </c>
      <c r="B2372" t="s">
        <v>3876</v>
      </c>
      <c r="C2372" t="s">
        <v>427</v>
      </c>
      <c r="D2372" t="s">
        <v>166</v>
      </c>
      <c r="E2372" s="6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3885</v>
      </c>
    </row>
    <row r="2373" spans="1:12" x14ac:dyDescent="0.2">
      <c r="A2373">
        <v>35037</v>
      </c>
      <c r="B2373" t="s">
        <v>3886</v>
      </c>
      <c r="C2373" t="s">
        <v>538</v>
      </c>
      <c r="D2373" t="s">
        <v>166</v>
      </c>
      <c r="E2373" s="6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3887</v>
      </c>
    </row>
    <row r="2374" spans="1:12" x14ac:dyDescent="0.2">
      <c r="A2374">
        <v>24035</v>
      </c>
      <c r="B2374" t="s">
        <v>3888</v>
      </c>
      <c r="C2374" t="s">
        <v>255</v>
      </c>
      <c r="D2374" t="s">
        <v>166</v>
      </c>
      <c r="E2374" s="6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3889</v>
      </c>
    </row>
    <row r="2375" spans="1:12" x14ac:dyDescent="0.2">
      <c r="A2375">
        <v>36081</v>
      </c>
      <c r="B2375" t="s">
        <v>3890</v>
      </c>
      <c r="C2375" t="s">
        <v>226</v>
      </c>
      <c r="D2375" t="s">
        <v>166</v>
      </c>
      <c r="E2375" s="6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3891</v>
      </c>
    </row>
    <row r="2376" spans="1:12" x14ac:dyDescent="0.2">
      <c r="A2376">
        <v>13239</v>
      </c>
      <c r="B2376" t="s">
        <v>3892</v>
      </c>
      <c r="C2376" t="s">
        <v>317</v>
      </c>
      <c r="D2376" t="s">
        <v>166</v>
      </c>
      <c r="E2376" s="6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3893</v>
      </c>
    </row>
    <row r="2377" spans="1:12" x14ac:dyDescent="0.2">
      <c r="A2377">
        <v>28119</v>
      </c>
      <c r="B2377" t="s">
        <v>3892</v>
      </c>
      <c r="C2377" t="s">
        <v>194</v>
      </c>
      <c r="D2377" t="s">
        <v>166</v>
      </c>
      <c r="E2377" s="6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3894</v>
      </c>
    </row>
    <row r="2378" spans="1:12" x14ac:dyDescent="0.2">
      <c r="A2378">
        <v>13241</v>
      </c>
      <c r="B2378" t="s">
        <v>3895</v>
      </c>
      <c r="C2378" t="s">
        <v>317</v>
      </c>
      <c r="D2378" t="s">
        <v>166</v>
      </c>
      <c r="E2378" s="6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3896</v>
      </c>
    </row>
    <row r="2379" spans="1:12" x14ac:dyDescent="0.2">
      <c r="A2379">
        <v>55101</v>
      </c>
      <c r="B2379" t="s">
        <v>3897</v>
      </c>
      <c r="C2379" t="s">
        <v>206</v>
      </c>
      <c r="D2379" t="s">
        <v>166</v>
      </c>
      <c r="E2379" s="6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3898</v>
      </c>
    </row>
    <row r="2380" spans="1:12" x14ac:dyDescent="0.2">
      <c r="A2380">
        <v>51750</v>
      </c>
      <c r="B2380" t="s">
        <v>3899</v>
      </c>
      <c r="C2380" t="s">
        <v>172</v>
      </c>
      <c r="D2380" t="s">
        <v>166</v>
      </c>
      <c r="E2380" s="6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3900</v>
      </c>
    </row>
    <row r="2381" spans="1:12" x14ac:dyDescent="0.2">
      <c r="A2381">
        <v>48379</v>
      </c>
      <c r="B2381" t="s">
        <v>3901</v>
      </c>
      <c r="C2381" t="s">
        <v>290</v>
      </c>
      <c r="D2381" t="s">
        <v>166</v>
      </c>
      <c r="E2381" s="6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3902</v>
      </c>
    </row>
    <row r="2382" spans="1:12" x14ac:dyDescent="0.2">
      <c r="A2382">
        <v>54081</v>
      </c>
      <c r="B2382" t="s">
        <v>3903</v>
      </c>
      <c r="C2382" t="s">
        <v>427</v>
      </c>
      <c r="D2382" t="s">
        <v>166</v>
      </c>
      <c r="E2382" s="6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3904</v>
      </c>
    </row>
    <row r="2383" spans="1:12" x14ac:dyDescent="0.2">
      <c r="A2383">
        <v>29173</v>
      </c>
      <c r="B2383" t="s">
        <v>3905</v>
      </c>
      <c r="C2383" t="s">
        <v>182</v>
      </c>
      <c r="D2383" t="s">
        <v>166</v>
      </c>
      <c r="E2383" s="6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3906</v>
      </c>
    </row>
    <row r="2384" spans="1:12" x14ac:dyDescent="0.2">
      <c r="A2384">
        <v>27123</v>
      </c>
      <c r="B2384" t="s">
        <v>3907</v>
      </c>
      <c r="C2384" t="s">
        <v>213</v>
      </c>
      <c r="D2384" t="s">
        <v>166</v>
      </c>
      <c r="E2384" s="6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3908</v>
      </c>
    </row>
    <row r="2385" spans="1:12" x14ac:dyDescent="0.2">
      <c r="A2385">
        <v>38071</v>
      </c>
      <c r="B2385" t="s">
        <v>3907</v>
      </c>
      <c r="C2385" t="s">
        <v>198</v>
      </c>
      <c r="D2385" t="s">
        <v>166</v>
      </c>
      <c r="E2385" s="6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3909</v>
      </c>
    </row>
    <row r="2386" spans="1:12" x14ac:dyDescent="0.2">
      <c r="A2386">
        <v>48381</v>
      </c>
      <c r="B2386" t="s">
        <v>3910</v>
      </c>
      <c r="C2386" t="s">
        <v>290</v>
      </c>
      <c r="D2386" t="s">
        <v>166</v>
      </c>
      <c r="E2386" s="6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3911</v>
      </c>
    </row>
    <row r="2387" spans="1:12" x14ac:dyDescent="0.2">
      <c r="A2387">
        <v>1111</v>
      </c>
      <c r="B2387" t="s">
        <v>3912</v>
      </c>
      <c r="C2387" t="s">
        <v>385</v>
      </c>
      <c r="D2387" t="s">
        <v>166</v>
      </c>
      <c r="E2387" s="6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3913</v>
      </c>
    </row>
    <row r="2388" spans="1:12" x14ac:dyDescent="0.2">
      <c r="A2388">
        <v>5121</v>
      </c>
      <c r="B2388" t="s">
        <v>3912</v>
      </c>
      <c r="C2388" t="s">
        <v>331</v>
      </c>
      <c r="D2388" t="s">
        <v>166</v>
      </c>
      <c r="E2388" s="6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3914</v>
      </c>
    </row>
    <row r="2389" spans="1:12" x14ac:dyDescent="0.2">
      <c r="A2389">
        <v>13243</v>
      </c>
      <c r="B2389" t="s">
        <v>3912</v>
      </c>
      <c r="C2389" t="s">
        <v>317</v>
      </c>
      <c r="D2389" t="s">
        <v>166</v>
      </c>
      <c r="E2389" s="6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3915</v>
      </c>
    </row>
    <row r="2390" spans="1:12" x14ac:dyDescent="0.2">
      <c r="A2390">
        <v>17157</v>
      </c>
      <c r="B2390" t="s">
        <v>3912</v>
      </c>
      <c r="C2390" t="s">
        <v>190</v>
      </c>
      <c r="D2390" t="s">
        <v>166</v>
      </c>
      <c r="E2390" s="6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3916</v>
      </c>
    </row>
    <row r="2391" spans="1:12" x14ac:dyDescent="0.2">
      <c r="A2391">
        <v>18135</v>
      </c>
      <c r="B2391" t="s">
        <v>3912</v>
      </c>
      <c r="C2391" t="s">
        <v>142</v>
      </c>
      <c r="D2391" t="s">
        <v>166</v>
      </c>
      <c r="E2391" s="6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3917</v>
      </c>
    </row>
    <row r="2392" spans="1:12" x14ac:dyDescent="0.2">
      <c r="A2392">
        <v>29175</v>
      </c>
      <c r="B2392" t="s">
        <v>3912</v>
      </c>
      <c r="C2392" t="s">
        <v>182</v>
      </c>
      <c r="D2392" t="s">
        <v>166</v>
      </c>
      <c r="E2392" s="6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3918</v>
      </c>
    </row>
    <row r="2393" spans="1:12" x14ac:dyDescent="0.2">
      <c r="A2393">
        <v>37151</v>
      </c>
      <c r="B2393" t="s">
        <v>3912</v>
      </c>
      <c r="C2393" t="s">
        <v>219</v>
      </c>
      <c r="D2393" t="s">
        <v>166</v>
      </c>
      <c r="E2393" s="6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3919</v>
      </c>
    </row>
    <row r="2394" spans="1:12" x14ac:dyDescent="0.2">
      <c r="A2394">
        <v>54083</v>
      </c>
      <c r="B2394" t="s">
        <v>3912</v>
      </c>
      <c r="C2394" t="s">
        <v>427</v>
      </c>
      <c r="D2394" t="s">
        <v>166</v>
      </c>
      <c r="E2394" s="6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3920</v>
      </c>
    </row>
    <row r="2395" spans="1:12" x14ac:dyDescent="0.2">
      <c r="A2395">
        <v>28121</v>
      </c>
      <c r="B2395" t="s">
        <v>3921</v>
      </c>
      <c r="C2395" t="s">
        <v>194</v>
      </c>
      <c r="D2395" t="s">
        <v>166</v>
      </c>
      <c r="E2395" s="6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3922</v>
      </c>
    </row>
    <row r="2396" spans="1:12" x14ac:dyDescent="0.2">
      <c r="A2396">
        <v>38073</v>
      </c>
      <c r="B2396" t="s">
        <v>3923</v>
      </c>
      <c r="C2396" t="s">
        <v>198</v>
      </c>
      <c r="D2396" t="s">
        <v>166</v>
      </c>
      <c r="E2396" s="6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3924</v>
      </c>
    </row>
    <row r="2397" spans="1:12" x14ac:dyDescent="0.2">
      <c r="A2397">
        <v>22079</v>
      </c>
      <c r="B2397" t="s">
        <v>3925</v>
      </c>
      <c r="C2397" t="s">
        <v>169</v>
      </c>
      <c r="D2397" t="s">
        <v>166</v>
      </c>
      <c r="E2397" s="6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3926</v>
      </c>
    </row>
    <row r="2398" spans="1:12" x14ac:dyDescent="0.2">
      <c r="A2398">
        <v>51157</v>
      </c>
      <c r="B2398" t="s">
        <v>3927</v>
      </c>
      <c r="C2398" t="s">
        <v>172</v>
      </c>
      <c r="D2398" t="s">
        <v>166</v>
      </c>
      <c r="E2398" s="6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3928</v>
      </c>
    </row>
    <row r="2399" spans="1:12" x14ac:dyDescent="0.2">
      <c r="A2399">
        <v>30081</v>
      </c>
      <c r="B2399" t="s">
        <v>3929</v>
      </c>
      <c r="C2399" t="s">
        <v>482</v>
      </c>
      <c r="D2399" t="s">
        <v>166</v>
      </c>
      <c r="E2399" s="6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3930</v>
      </c>
    </row>
    <row r="2400" spans="1:12" x14ac:dyDescent="0.2">
      <c r="A2400">
        <v>20153</v>
      </c>
      <c r="B2400" t="s">
        <v>3931</v>
      </c>
      <c r="C2400" t="s">
        <v>264</v>
      </c>
      <c r="D2400" t="s">
        <v>166</v>
      </c>
      <c r="E2400" s="6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3932</v>
      </c>
    </row>
    <row r="2401" spans="1:12" x14ac:dyDescent="0.2">
      <c r="A2401">
        <v>29177</v>
      </c>
      <c r="B2401" t="s">
        <v>3933</v>
      </c>
      <c r="C2401" t="s">
        <v>182</v>
      </c>
      <c r="D2401" t="s">
        <v>166</v>
      </c>
      <c r="E2401" s="6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3934</v>
      </c>
    </row>
    <row r="2402" spans="1:12" x14ac:dyDescent="0.2">
      <c r="A2402">
        <v>48383</v>
      </c>
      <c r="B2402" t="s">
        <v>3935</v>
      </c>
      <c r="C2402" t="s">
        <v>290</v>
      </c>
      <c r="D2402" t="s">
        <v>166</v>
      </c>
      <c r="E2402" s="6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3936</v>
      </c>
    </row>
    <row r="2403" spans="1:12" x14ac:dyDescent="0.2">
      <c r="A2403">
        <v>48385</v>
      </c>
      <c r="B2403" t="s">
        <v>3937</v>
      </c>
      <c r="C2403" t="s">
        <v>290</v>
      </c>
      <c r="D2403" t="s">
        <v>166</v>
      </c>
      <c r="E2403" s="6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3938</v>
      </c>
    </row>
    <row r="2404" spans="1:12" x14ac:dyDescent="0.2">
      <c r="A2404">
        <v>27125</v>
      </c>
      <c r="B2404" t="s">
        <v>3939</v>
      </c>
      <c r="C2404" t="s">
        <v>213</v>
      </c>
      <c r="D2404" t="s">
        <v>166</v>
      </c>
      <c r="E2404" s="6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3940</v>
      </c>
    </row>
    <row r="2405" spans="1:12" x14ac:dyDescent="0.2">
      <c r="A2405">
        <v>22081</v>
      </c>
      <c r="B2405" t="s">
        <v>3941</v>
      </c>
      <c r="C2405" t="s">
        <v>169</v>
      </c>
      <c r="D2405" t="s">
        <v>166</v>
      </c>
      <c r="E2405" s="6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3942</v>
      </c>
    </row>
    <row r="2406" spans="1:12" x14ac:dyDescent="0.2">
      <c r="A2406">
        <v>48387</v>
      </c>
      <c r="B2406" t="s">
        <v>3941</v>
      </c>
      <c r="C2406" t="s">
        <v>290</v>
      </c>
      <c r="D2406" t="s">
        <v>166</v>
      </c>
      <c r="E2406" s="6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3943</v>
      </c>
    </row>
    <row r="2407" spans="1:12" x14ac:dyDescent="0.2">
      <c r="A2407">
        <v>31145</v>
      </c>
      <c r="B2407" t="s">
        <v>3944</v>
      </c>
      <c r="C2407" t="s">
        <v>196</v>
      </c>
      <c r="D2407" t="s">
        <v>166</v>
      </c>
      <c r="E2407" s="6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3945</v>
      </c>
    </row>
    <row r="2408" spans="1:12" x14ac:dyDescent="0.2">
      <c r="A2408">
        <v>27127</v>
      </c>
      <c r="B2408" t="s">
        <v>3946</v>
      </c>
      <c r="C2408" t="s">
        <v>213</v>
      </c>
      <c r="D2408" t="s">
        <v>166</v>
      </c>
      <c r="E2408" s="6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3947</v>
      </c>
    </row>
    <row r="2409" spans="1:12" x14ac:dyDescent="0.2">
      <c r="A2409">
        <v>48389</v>
      </c>
      <c r="B2409" t="s">
        <v>3948</v>
      </c>
      <c r="C2409" t="s">
        <v>290</v>
      </c>
      <c r="D2409" t="s">
        <v>166</v>
      </c>
      <c r="E2409" s="6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3949</v>
      </c>
    </row>
    <row r="2410" spans="1:12" x14ac:dyDescent="0.2">
      <c r="A2410">
        <v>48391</v>
      </c>
      <c r="B2410" t="s">
        <v>3950</v>
      </c>
      <c r="C2410" t="s">
        <v>290</v>
      </c>
      <c r="D2410" t="s">
        <v>166</v>
      </c>
      <c r="E2410" s="6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3951</v>
      </c>
    </row>
    <row r="2411" spans="1:12" x14ac:dyDescent="0.2">
      <c r="A2411">
        <v>20155</v>
      </c>
      <c r="B2411" t="s">
        <v>3952</v>
      </c>
      <c r="C2411" t="s">
        <v>264</v>
      </c>
      <c r="D2411" t="s">
        <v>166</v>
      </c>
      <c r="E2411" s="6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3953</v>
      </c>
    </row>
    <row r="2412" spans="1:12" x14ac:dyDescent="0.2">
      <c r="A2412">
        <v>36083</v>
      </c>
      <c r="B2412" t="s">
        <v>3954</v>
      </c>
      <c r="C2412" t="s">
        <v>226</v>
      </c>
      <c r="D2412" t="s">
        <v>166</v>
      </c>
      <c r="E2412" s="6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3955</v>
      </c>
    </row>
    <row r="2413" spans="1:12" x14ac:dyDescent="0.2">
      <c r="A2413">
        <v>27129</v>
      </c>
      <c r="B2413" t="s">
        <v>3956</v>
      </c>
      <c r="C2413" t="s">
        <v>213</v>
      </c>
      <c r="D2413" t="s">
        <v>166</v>
      </c>
      <c r="E2413" s="6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3957</v>
      </c>
    </row>
    <row r="2414" spans="1:12" x14ac:dyDescent="0.2">
      <c r="A2414">
        <v>38075</v>
      </c>
      <c r="B2414" t="s">
        <v>3956</v>
      </c>
      <c r="C2414" t="s">
        <v>198</v>
      </c>
      <c r="D2414" t="s">
        <v>166</v>
      </c>
      <c r="E2414" s="6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3958</v>
      </c>
    </row>
    <row r="2415" spans="1:12" x14ac:dyDescent="0.2">
      <c r="A2415">
        <v>20157</v>
      </c>
      <c r="B2415" t="s">
        <v>3959</v>
      </c>
      <c r="C2415" t="s">
        <v>264</v>
      </c>
      <c r="D2415" t="s">
        <v>166</v>
      </c>
      <c r="E2415" s="6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3960</v>
      </c>
    </row>
    <row r="2416" spans="1:12" x14ac:dyDescent="0.2">
      <c r="A2416">
        <v>29179</v>
      </c>
      <c r="B2416" t="s">
        <v>3961</v>
      </c>
      <c r="C2416" t="s">
        <v>182</v>
      </c>
      <c r="D2416" t="s">
        <v>166</v>
      </c>
      <c r="E2416" s="6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3962</v>
      </c>
    </row>
    <row r="2417" spans="1:12" x14ac:dyDescent="0.2">
      <c r="A2417">
        <v>47143</v>
      </c>
      <c r="B2417" t="s">
        <v>3963</v>
      </c>
      <c r="C2417" t="s">
        <v>288</v>
      </c>
      <c r="D2417" t="s">
        <v>166</v>
      </c>
      <c r="E2417" s="6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3964</v>
      </c>
    </row>
    <row r="2418" spans="1:12" x14ac:dyDescent="0.2">
      <c r="A2418">
        <v>20159</v>
      </c>
      <c r="B2418" t="s">
        <v>3965</v>
      </c>
      <c r="C2418" t="s">
        <v>264</v>
      </c>
      <c r="D2418" t="s">
        <v>166</v>
      </c>
      <c r="E2418" s="6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3966</v>
      </c>
    </row>
    <row r="2419" spans="1:12" x14ac:dyDescent="0.2">
      <c r="A2419">
        <v>27131</v>
      </c>
      <c r="B2419" t="s">
        <v>3965</v>
      </c>
      <c r="C2419" t="s">
        <v>213</v>
      </c>
      <c r="D2419" t="s">
        <v>166</v>
      </c>
      <c r="E2419" s="6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3967</v>
      </c>
    </row>
    <row r="2420" spans="1:12" x14ac:dyDescent="0.2">
      <c r="A2420">
        <v>49033</v>
      </c>
      <c r="B2420" t="s">
        <v>3968</v>
      </c>
      <c r="C2420" t="s">
        <v>479</v>
      </c>
      <c r="D2420" t="s">
        <v>166</v>
      </c>
      <c r="E2420" s="6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3969</v>
      </c>
    </row>
    <row r="2421" spans="1:12" x14ac:dyDescent="0.2">
      <c r="A2421">
        <v>31147</v>
      </c>
      <c r="B2421" t="s">
        <v>3970</v>
      </c>
      <c r="C2421" t="s">
        <v>196</v>
      </c>
      <c r="D2421" t="s">
        <v>166</v>
      </c>
      <c r="E2421" s="6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3971</v>
      </c>
    </row>
    <row r="2422" spans="1:12" x14ac:dyDescent="0.2">
      <c r="A2422">
        <v>17159</v>
      </c>
      <c r="B2422" t="s">
        <v>49</v>
      </c>
      <c r="C2422" t="s">
        <v>190</v>
      </c>
      <c r="D2422" t="s">
        <v>166</v>
      </c>
      <c r="E2422" s="6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3972</v>
      </c>
    </row>
    <row r="2423" spans="1:12" x14ac:dyDescent="0.2">
      <c r="A2423">
        <v>22083</v>
      </c>
      <c r="B2423" t="s">
        <v>49</v>
      </c>
      <c r="C2423" t="s">
        <v>169</v>
      </c>
      <c r="D2423" t="s">
        <v>166</v>
      </c>
      <c r="E2423" s="6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3973</v>
      </c>
    </row>
    <row r="2424" spans="1:12" x14ac:dyDescent="0.2">
      <c r="A2424">
        <v>30083</v>
      </c>
      <c r="B2424" t="s">
        <v>49</v>
      </c>
      <c r="C2424" t="s">
        <v>482</v>
      </c>
      <c r="D2424" t="s">
        <v>166</v>
      </c>
      <c r="E2424" s="6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3974</v>
      </c>
    </row>
    <row r="2425" spans="1:12" x14ac:dyDescent="0.2">
      <c r="A2425">
        <v>38077</v>
      </c>
      <c r="B2425" t="s">
        <v>49</v>
      </c>
      <c r="C2425" t="s">
        <v>198</v>
      </c>
      <c r="D2425" t="s">
        <v>166</v>
      </c>
      <c r="E2425" s="6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3975</v>
      </c>
    </row>
    <row r="2426" spans="1:12" x14ac:dyDescent="0.2">
      <c r="A2426">
        <v>39139</v>
      </c>
      <c r="B2426" t="s">
        <v>49</v>
      </c>
      <c r="C2426" t="s">
        <v>200</v>
      </c>
      <c r="D2426" t="s">
        <v>166</v>
      </c>
      <c r="E2426" s="6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3976</v>
      </c>
    </row>
    <row r="2427" spans="1:12" x14ac:dyDescent="0.2">
      <c r="A2427">
        <v>45079</v>
      </c>
      <c r="B2427" t="s">
        <v>49</v>
      </c>
      <c r="C2427" t="s">
        <v>165</v>
      </c>
      <c r="D2427" t="s">
        <v>166</v>
      </c>
      <c r="E2427" s="6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3977</v>
      </c>
    </row>
    <row r="2428" spans="1:12" x14ac:dyDescent="0.2">
      <c r="A2428">
        <v>55103</v>
      </c>
      <c r="B2428" t="s">
        <v>49</v>
      </c>
      <c r="C2428" t="s">
        <v>206</v>
      </c>
      <c r="D2428" t="s">
        <v>166</v>
      </c>
      <c r="E2428" s="6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3978</v>
      </c>
    </row>
    <row r="2429" spans="1:12" x14ac:dyDescent="0.2">
      <c r="A2429">
        <v>13245</v>
      </c>
      <c r="B2429" t="s">
        <v>3979</v>
      </c>
      <c r="C2429" t="s">
        <v>317</v>
      </c>
      <c r="D2429" t="s">
        <v>166</v>
      </c>
      <c r="E2429" s="6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3980</v>
      </c>
    </row>
    <row r="2430" spans="1:12" x14ac:dyDescent="0.2">
      <c r="A2430">
        <v>36085</v>
      </c>
      <c r="B2430" t="s">
        <v>3979</v>
      </c>
      <c r="C2430" t="s">
        <v>226</v>
      </c>
      <c r="D2430" t="s">
        <v>166</v>
      </c>
      <c r="E2430" s="6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3981</v>
      </c>
    </row>
    <row r="2431" spans="1:12" x14ac:dyDescent="0.2">
      <c r="A2431">
        <v>37153</v>
      </c>
      <c r="B2431" t="s">
        <v>3979</v>
      </c>
      <c r="C2431" t="s">
        <v>219</v>
      </c>
      <c r="D2431" t="s">
        <v>166</v>
      </c>
      <c r="E2431" s="6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3982</v>
      </c>
    </row>
    <row r="2432" spans="1:12" x14ac:dyDescent="0.2">
      <c r="A2432">
        <v>51159</v>
      </c>
      <c r="B2432" t="s">
        <v>3979</v>
      </c>
      <c r="C2432" t="s">
        <v>172</v>
      </c>
      <c r="D2432" t="s">
        <v>166</v>
      </c>
      <c r="E2432" s="6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3983</v>
      </c>
    </row>
    <row r="2433" spans="1:12" x14ac:dyDescent="0.2">
      <c r="A2433">
        <v>51760</v>
      </c>
      <c r="B2433" t="s">
        <v>3984</v>
      </c>
      <c r="C2433" t="s">
        <v>172</v>
      </c>
      <c r="D2433" t="s">
        <v>166</v>
      </c>
      <c r="E2433" s="6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3985</v>
      </c>
    </row>
    <row r="2434" spans="1:12" x14ac:dyDescent="0.2">
      <c r="A2434">
        <v>20161</v>
      </c>
      <c r="B2434" t="s">
        <v>3986</v>
      </c>
      <c r="C2434" t="s">
        <v>264</v>
      </c>
      <c r="D2434" t="s">
        <v>166</v>
      </c>
      <c r="E2434" s="6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3987</v>
      </c>
    </row>
    <row r="2435" spans="1:12" x14ac:dyDescent="0.2">
      <c r="A2435">
        <v>19159</v>
      </c>
      <c r="B2435" t="s">
        <v>3988</v>
      </c>
      <c r="C2435" t="s">
        <v>178</v>
      </c>
      <c r="D2435" t="s">
        <v>166</v>
      </c>
      <c r="E2435" s="6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3989</v>
      </c>
    </row>
    <row r="2436" spans="1:12" x14ac:dyDescent="0.2">
      <c r="A2436">
        <v>35039</v>
      </c>
      <c r="B2436" t="s">
        <v>3990</v>
      </c>
      <c r="C2436" t="s">
        <v>538</v>
      </c>
      <c r="D2436" t="s">
        <v>166</v>
      </c>
      <c r="E2436" s="6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3991</v>
      </c>
    </row>
    <row r="2437" spans="1:12" x14ac:dyDescent="0.2">
      <c r="A2437">
        <v>8103</v>
      </c>
      <c r="B2437" t="s">
        <v>3992</v>
      </c>
      <c r="C2437" t="s">
        <v>187</v>
      </c>
      <c r="D2437" t="s">
        <v>166</v>
      </c>
      <c r="E2437" s="6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3993</v>
      </c>
    </row>
    <row r="2438" spans="1:12" x14ac:dyDescent="0.2">
      <c r="A2438">
        <v>8105</v>
      </c>
      <c r="B2438" t="s">
        <v>3994</v>
      </c>
      <c r="C2438" t="s">
        <v>187</v>
      </c>
      <c r="D2438" t="s">
        <v>166</v>
      </c>
      <c r="E2438" s="6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3995</v>
      </c>
    </row>
    <row r="2439" spans="1:12" x14ac:dyDescent="0.2">
      <c r="A2439">
        <v>18137</v>
      </c>
      <c r="B2439" t="s">
        <v>3996</v>
      </c>
      <c r="C2439" t="s">
        <v>142</v>
      </c>
      <c r="D2439" t="s">
        <v>166</v>
      </c>
      <c r="E2439" s="6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3997</v>
      </c>
    </row>
    <row r="2440" spans="1:12" x14ac:dyDescent="0.2">
      <c r="A2440">
        <v>29181</v>
      </c>
      <c r="B2440" t="s">
        <v>3996</v>
      </c>
      <c r="C2440" t="s">
        <v>182</v>
      </c>
      <c r="D2440" t="s">
        <v>166</v>
      </c>
      <c r="E2440" s="6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3998</v>
      </c>
    </row>
    <row r="2441" spans="1:12" x14ac:dyDescent="0.2">
      <c r="A2441">
        <v>54085</v>
      </c>
      <c r="B2441" t="s">
        <v>3999</v>
      </c>
      <c r="C2441" t="s">
        <v>427</v>
      </c>
      <c r="D2441" t="s">
        <v>166</v>
      </c>
      <c r="E2441" s="6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4000</v>
      </c>
    </row>
    <row r="2442" spans="1:12" x14ac:dyDescent="0.2">
      <c r="A2442">
        <v>6065</v>
      </c>
      <c r="B2442" t="s">
        <v>4001</v>
      </c>
      <c r="C2442" t="s">
        <v>221</v>
      </c>
      <c r="D2442" t="s">
        <v>166</v>
      </c>
      <c r="E2442" s="6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4002</v>
      </c>
    </row>
    <row r="2443" spans="1:12" x14ac:dyDescent="0.2">
      <c r="A2443">
        <v>47145</v>
      </c>
      <c r="B2443" t="s">
        <v>4003</v>
      </c>
      <c r="C2443" t="s">
        <v>288</v>
      </c>
      <c r="D2443" t="s">
        <v>166</v>
      </c>
      <c r="E2443" s="6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4004</v>
      </c>
    </row>
    <row r="2444" spans="1:12" x14ac:dyDescent="0.2">
      <c r="A2444">
        <v>54087</v>
      </c>
      <c r="B2444" t="s">
        <v>4003</v>
      </c>
      <c r="C2444" t="s">
        <v>427</v>
      </c>
      <c r="D2444" t="s">
        <v>166</v>
      </c>
      <c r="E2444" s="6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4005</v>
      </c>
    </row>
    <row r="2445" spans="1:12" x14ac:dyDescent="0.2">
      <c r="A2445">
        <v>51161</v>
      </c>
      <c r="B2445" t="s">
        <v>4006</v>
      </c>
      <c r="C2445" t="s">
        <v>172</v>
      </c>
      <c r="D2445" t="s">
        <v>166</v>
      </c>
      <c r="E2445" s="6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4007</v>
      </c>
    </row>
    <row r="2446" spans="1:12" x14ac:dyDescent="0.2">
      <c r="A2446">
        <v>51770</v>
      </c>
      <c r="B2446" t="s">
        <v>4008</v>
      </c>
      <c r="C2446" t="s">
        <v>172</v>
      </c>
      <c r="D2446" t="s">
        <v>166</v>
      </c>
      <c r="E2446" s="6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4009</v>
      </c>
    </row>
    <row r="2447" spans="1:12" x14ac:dyDescent="0.2">
      <c r="A2447">
        <v>46109</v>
      </c>
      <c r="B2447" t="s">
        <v>4010</v>
      </c>
      <c r="C2447" t="s">
        <v>381</v>
      </c>
      <c r="D2447" t="s">
        <v>166</v>
      </c>
      <c r="E2447" s="6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4011</v>
      </c>
    </row>
    <row r="2448" spans="1:12" x14ac:dyDescent="0.2">
      <c r="A2448">
        <v>48393</v>
      </c>
      <c r="B2448" t="s">
        <v>4010</v>
      </c>
      <c r="C2448" t="s">
        <v>290</v>
      </c>
      <c r="D2448" t="s">
        <v>166</v>
      </c>
      <c r="E2448" s="6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4012</v>
      </c>
    </row>
    <row r="2449" spans="1:12" x14ac:dyDescent="0.2">
      <c r="A2449">
        <v>21201</v>
      </c>
      <c r="B2449" t="s">
        <v>4013</v>
      </c>
      <c r="C2449" t="s">
        <v>180</v>
      </c>
      <c r="D2449" t="s">
        <v>166</v>
      </c>
      <c r="E2449" s="6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4014</v>
      </c>
    </row>
    <row r="2450" spans="1:12" x14ac:dyDescent="0.2">
      <c r="A2450">
        <v>47147</v>
      </c>
      <c r="B2450" t="s">
        <v>4013</v>
      </c>
      <c r="C2450" t="s">
        <v>288</v>
      </c>
      <c r="D2450" t="s">
        <v>166</v>
      </c>
      <c r="E2450" s="6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4015</v>
      </c>
    </row>
    <row r="2451" spans="1:12" x14ac:dyDescent="0.2">
      <c r="A2451">
        <v>48395</v>
      </c>
      <c r="B2451" t="s">
        <v>4013</v>
      </c>
      <c r="C2451" t="s">
        <v>290</v>
      </c>
      <c r="D2451" t="s">
        <v>166</v>
      </c>
      <c r="E2451" s="6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4016</v>
      </c>
    </row>
    <row r="2452" spans="1:12" x14ac:dyDescent="0.2">
      <c r="A2452">
        <v>37155</v>
      </c>
      <c r="B2452" t="s">
        <v>4017</v>
      </c>
      <c r="C2452" t="s">
        <v>219</v>
      </c>
      <c r="D2452" t="s">
        <v>166</v>
      </c>
      <c r="E2452" s="6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4018</v>
      </c>
    </row>
    <row r="2453" spans="1:12" x14ac:dyDescent="0.2">
      <c r="A2453">
        <v>27133</v>
      </c>
      <c r="B2453" t="s">
        <v>4019</v>
      </c>
      <c r="C2453" t="s">
        <v>213</v>
      </c>
      <c r="D2453" t="s">
        <v>166</v>
      </c>
      <c r="E2453" s="6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4020</v>
      </c>
    </row>
    <row r="2454" spans="1:12" x14ac:dyDescent="0.2">
      <c r="A2454">
        <v>31149</v>
      </c>
      <c r="B2454" t="s">
        <v>4019</v>
      </c>
      <c r="C2454" t="s">
        <v>196</v>
      </c>
      <c r="D2454" t="s">
        <v>166</v>
      </c>
      <c r="E2454" s="6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4021</v>
      </c>
    </row>
    <row r="2455" spans="1:12" x14ac:dyDescent="0.2">
      <c r="A2455">
        <v>55105</v>
      </c>
      <c r="B2455" t="s">
        <v>4019</v>
      </c>
      <c r="C2455" t="s">
        <v>206</v>
      </c>
      <c r="D2455" t="s">
        <v>166</v>
      </c>
      <c r="E2455" s="6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4022</v>
      </c>
    </row>
    <row r="2456" spans="1:12" x14ac:dyDescent="0.2">
      <c r="A2456">
        <v>17161</v>
      </c>
      <c r="B2456" t="s">
        <v>4023</v>
      </c>
      <c r="C2456" t="s">
        <v>190</v>
      </c>
      <c r="D2456" t="s">
        <v>166</v>
      </c>
      <c r="E2456" s="6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4024</v>
      </c>
    </row>
    <row r="2457" spans="1:12" x14ac:dyDescent="0.2">
      <c r="A2457">
        <v>51163</v>
      </c>
      <c r="B2457" t="s">
        <v>4025</v>
      </c>
      <c r="C2457" t="s">
        <v>172</v>
      </c>
      <c r="D2457" t="s">
        <v>166</v>
      </c>
      <c r="E2457" s="6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4026</v>
      </c>
    </row>
    <row r="2458" spans="1:12" x14ac:dyDescent="0.2">
      <c r="A2458">
        <v>21203</v>
      </c>
      <c r="B2458" t="s">
        <v>4027</v>
      </c>
      <c r="C2458" t="s">
        <v>180</v>
      </c>
      <c r="D2458" t="s">
        <v>166</v>
      </c>
      <c r="E2458" s="6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4028</v>
      </c>
    </row>
    <row r="2459" spans="1:12" x14ac:dyDescent="0.2">
      <c r="A2459">
        <v>13247</v>
      </c>
      <c r="B2459" t="s">
        <v>4029</v>
      </c>
      <c r="C2459" t="s">
        <v>317</v>
      </c>
      <c r="D2459" t="s">
        <v>166</v>
      </c>
      <c r="E2459" s="6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4030</v>
      </c>
    </row>
    <row r="2460" spans="1:12" x14ac:dyDescent="0.2">
      <c r="A2460">
        <v>33015</v>
      </c>
      <c r="B2460" t="s">
        <v>36</v>
      </c>
      <c r="C2460" t="s">
        <v>495</v>
      </c>
      <c r="D2460" t="s">
        <v>166</v>
      </c>
      <c r="E2460" s="6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4031</v>
      </c>
    </row>
    <row r="2461" spans="1:12" x14ac:dyDescent="0.2">
      <c r="A2461">
        <v>37157</v>
      </c>
      <c r="B2461" t="s">
        <v>36</v>
      </c>
      <c r="C2461" t="s">
        <v>219</v>
      </c>
      <c r="D2461" t="s">
        <v>166</v>
      </c>
      <c r="E2461" s="6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4032</v>
      </c>
    </row>
    <row r="2462" spans="1:12" x14ac:dyDescent="0.2">
      <c r="A2462">
        <v>51165</v>
      </c>
      <c r="B2462" t="s">
        <v>36</v>
      </c>
      <c r="C2462" t="s">
        <v>172</v>
      </c>
      <c r="D2462" t="s">
        <v>166</v>
      </c>
      <c r="E2462" s="6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4033</v>
      </c>
    </row>
    <row r="2463" spans="1:12" x14ac:dyDescent="0.2">
      <c r="A2463">
        <v>36087</v>
      </c>
      <c r="B2463" t="s">
        <v>4034</v>
      </c>
      <c r="C2463" t="s">
        <v>226</v>
      </c>
      <c r="D2463" t="s">
        <v>166</v>
      </c>
      <c r="E2463" s="6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4035</v>
      </c>
    </row>
    <row r="2464" spans="1:12" x14ac:dyDescent="0.2">
      <c r="A2464">
        <v>48397</v>
      </c>
      <c r="B2464" t="s">
        <v>4036</v>
      </c>
      <c r="C2464" t="s">
        <v>290</v>
      </c>
      <c r="D2464" t="s">
        <v>166</v>
      </c>
      <c r="E2464" s="6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4037</v>
      </c>
    </row>
    <row r="2465" spans="1:12" x14ac:dyDescent="0.2">
      <c r="A2465">
        <v>40129</v>
      </c>
      <c r="B2465" t="s">
        <v>4038</v>
      </c>
      <c r="C2465" t="s">
        <v>184</v>
      </c>
      <c r="D2465" t="s">
        <v>166</v>
      </c>
      <c r="E2465" s="6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4039</v>
      </c>
    </row>
    <row r="2466" spans="1:12" x14ac:dyDescent="0.2">
      <c r="A2466">
        <v>40131</v>
      </c>
      <c r="B2466" t="s">
        <v>4040</v>
      </c>
      <c r="C2466" t="s">
        <v>184</v>
      </c>
      <c r="D2466" t="s">
        <v>166</v>
      </c>
      <c r="E2466" s="6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4041</v>
      </c>
    </row>
    <row r="2467" spans="1:12" x14ac:dyDescent="0.2">
      <c r="A2467">
        <v>38079</v>
      </c>
      <c r="B2467" t="s">
        <v>4042</v>
      </c>
      <c r="C2467" t="s">
        <v>198</v>
      </c>
      <c r="D2467" t="s">
        <v>166</v>
      </c>
      <c r="E2467" s="6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4043</v>
      </c>
    </row>
    <row r="2468" spans="1:12" x14ac:dyDescent="0.2">
      <c r="A2468">
        <v>20163</v>
      </c>
      <c r="B2468" t="s">
        <v>4044</v>
      </c>
      <c r="C2468" t="s">
        <v>264</v>
      </c>
      <c r="D2468" t="s">
        <v>166</v>
      </c>
      <c r="E2468" s="6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4045</v>
      </c>
    </row>
    <row r="2469" spans="1:12" x14ac:dyDescent="0.2">
      <c r="A2469">
        <v>30085</v>
      </c>
      <c r="B2469" t="s">
        <v>4046</v>
      </c>
      <c r="C2469" t="s">
        <v>482</v>
      </c>
      <c r="D2469" t="s">
        <v>166</v>
      </c>
      <c r="E2469" s="6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4047</v>
      </c>
    </row>
    <row r="2470" spans="1:12" x14ac:dyDescent="0.2">
      <c r="A2470">
        <v>35041</v>
      </c>
      <c r="B2470" t="s">
        <v>4046</v>
      </c>
      <c r="C2470" t="s">
        <v>538</v>
      </c>
      <c r="D2470" t="s">
        <v>166</v>
      </c>
      <c r="E2470" s="6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4048</v>
      </c>
    </row>
    <row r="2471" spans="1:12" x14ac:dyDescent="0.2">
      <c r="A2471">
        <v>26143</v>
      </c>
      <c r="B2471" t="s">
        <v>4049</v>
      </c>
      <c r="C2471" t="s">
        <v>232</v>
      </c>
      <c r="D2471" t="s">
        <v>166</v>
      </c>
      <c r="E2471" s="6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4050</v>
      </c>
    </row>
    <row r="2472" spans="1:12" x14ac:dyDescent="0.2">
      <c r="A2472">
        <v>27135</v>
      </c>
      <c r="B2472" t="s">
        <v>4051</v>
      </c>
      <c r="C2472" t="s">
        <v>213</v>
      </c>
      <c r="D2472" t="s">
        <v>166</v>
      </c>
      <c r="E2472" s="6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4052</v>
      </c>
    </row>
    <row r="2473" spans="1:12" x14ac:dyDescent="0.2">
      <c r="A2473">
        <v>30087</v>
      </c>
      <c r="B2473" t="s">
        <v>4053</v>
      </c>
      <c r="C2473" t="s">
        <v>482</v>
      </c>
      <c r="D2473" t="s">
        <v>166</v>
      </c>
      <c r="E2473" s="6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4054</v>
      </c>
    </row>
    <row r="2474" spans="1:12" x14ac:dyDescent="0.2">
      <c r="A2474">
        <v>39141</v>
      </c>
      <c r="B2474" t="s">
        <v>4055</v>
      </c>
      <c r="C2474" t="s">
        <v>200</v>
      </c>
      <c r="D2474" t="s">
        <v>166</v>
      </c>
      <c r="E2474" s="6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4056</v>
      </c>
    </row>
    <row r="2475" spans="1:12" x14ac:dyDescent="0.2">
      <c r="A2475">
        <v>8107</v>
      </c>
      <c r="B2475" t="s">
        <v>4057</v>
      </c>
      <c r="C2475" t="s">
        <v>187</v>
      </c>
      <c r="D2475" t="s">
        <v>166</v>
      </c>
      <c r="E2475" s="6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4058</v>
      </c>
    </row>
    <row r="2476" spans="1:12" x14ac:dyDescent="0.2">
      <c r="A2476">
        <v>21205</v>
      </c>
      <c r="B2476" t="s">
        <v>4059</v>
      </c>
      <c r="C2476" t="s">
        <v>180</v>
      </c>
      <c r="D2476" t="s">
        <v>166</v>
      </c>
      <c r="E2476" s="6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4060</v>
      </c>
    </row>
    <row r="2477" spans="1:12" x14ac:dyDescent="0.2">
      <c r="A2477">
        <v>37159</v>
      </c>
      <c r="B2477" t="s">
        <v>4059</v>
      </c>
      <c r="C2477" t="s">
        <v>219</v>
      </c>
      <c r="D2477" t="s">
        <v>166</v>
      </c>
      <c r="E2477" s="6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4061</v>
      </c>
    </row>
    <row r="2478" spans="1:12" x14ac:dyDescent="0.2">
      <c r="A2478">
        <v>48399</v>
      </c>
      <c r="B2478" t="s">
        <v>4062</v>
      </c>
      <c r="C2478" t="s">
        <v>290</v>
      </c>
      <c r="D2478" t="s">
        <v>166</v>
      </c>
      <c r="E2478" s="6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4063</v>
      </c>
    </row>
    <row r="2479" spans="1:12" x14ac:dyDescent="0.2">
      <c r="A2479">
        <v>18139</v>
      </c>
      <c r="B2479" t="s">
        <v>4064</v>
      </c>
      <c r="C2479" t="s">
        <v>142</v>
      </c>
      <c r="D2479" t="s">
        <v>166</v>
      </c>
      <c r="E2479" s="6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4065</v>
      </c>
    </row>
    <row r="2480" spans="1:12" x14ac:dyDescent="0.2">
      <c r="A2480">
        <v>20165</v>
      </c>
      <c r="B2480" t="s">
        <v>4064</v>
      </c>
      <c r="C2480" t="s">
        <v>264</v>
      </c>
      <c r="D2480" t="s">
        <v>166</v>
      </c>
      <c r="E2480" s="6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4066</v>
      </c>
    </row>
    <row r="2481" spans="1:12" x14ac:dyDescent="0.2">
      <c r="A2481">
        <v>48401</v>
      </c>
      <c r="B2481" t="s">
        <v>4067</v>
      </c>
      <c r="C2481" t="s">
        <v>290</v>
      </c>
      <c r="D2481" t="s">
        <v>166</v>
      </c>
      <c r="E2481" s="6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4068</v>
      </c>
    </row>
    <row r="2482" spans="1:12" x14ac:dyDescent="0.2">
      <c r="A2482">
        <v>55107</v>
      </c>
      <c r="B2482" t="s">
        <v>4067</v>
      </c>
      <c r="C2482" t="s">
        <v>206</v>
      </c>
      <c r="D2482" t="s">
        <v>166</v>
      </c>
      <c r="E2482" s="6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4069</v>
      </c>
    </row>
    <row r="2483" spans="1:12" x14ac:dyDescent="0.2">
      <c r="A2483">
        <v>1113</v>
      </c>
      <c r="B2483" t="s">
        <v>4070</v>
      </c>
      <c r="C2483" t="s">
        <v>385</v>
      </c>
      <c r="D2483" t="s">
        <v>166</v>
      </c>
      <c r="E2483" s="6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4071</v>
      </c>
    </row>
    <row r="2484" spans="1:12" x14ac:dyDescent="0.2">
      <c r="A2484">
        <v>20167</v>
      </c>
      <c r="B2484" t="s">
        <v>4070</v>
      </c>
      <c r="C2484" t="s">
        <v>264</v>
      </c>
      <c r="D2484" t="s">
        <v>166</v>
      </c>
      <c r="E2484" s="6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4072</v>
      </c>
    </row>
    <row r="2485" spans="1:12" x14ac:dyDescent="0.2">
      <c r="A2485">
        <v>21207</v>
      </c>
      <c r="B2485" t="s">
        <v>4070</v>
      </c>
      <c r="C2485" t="s">
        <v>180</v>
      </c>
      <c r="D2485" t="s">
        <v>166</v>
      </c>
      <c r="E2485" s="6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4073</v>
      </c>
    </row>
    <row r="2486" spans="1:12" x14ac:dyDescent="0.2">
      <c r="A2486">
        <v>51167</v>
      </c>
      <c r="B2486" t="s">
        <v>4070</v>
      </c>
      <c r="C2486" t="s">
        <v>172</v>
      </c>
      <c r="D2486" t="s">
        <v>166</v>
      </c>
      <c r="E2486" s="6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4074</v>
      </c>
    </row>
    <row r="2487" spans="1:12" x14ac:dyDescent="0.2">
      <c r="A2487">
        <v>37161</v>
      </c>
      <c r="B2487" t="s">
        <v>4075</v>
      </c>
      <c r="C2487" t="s">
        <v>219</v>
      </c>
      <c r="D2487" t="s">
        <v>166</v>
      </c>
      <c r="E2487" s="6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4076</v>
      </c>
    </row>
    <row r="2488" spans="1:12" x14ac:dyDescent="0.2">
      <c r="A2488">
        <v>47149</v>
      </c>
      <c r="B2488" t="s">
        <v>4075</v>
      </c>
      <c r="C2488" t="s">
        <v>288</v>
      </c>
      <c r="D2488" t="s">
        <v>166</v>
      </c>
      <c r="E2488" s="6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4077</v>
      </c>
    </row>
    <row r="2489" spans="1:12" x14ac:dyDescent="0.2">
      <c r="A2489">
        <v>50021</v>
      </c>
      <c r="B2489" t="s">
        <v>4078</v>
      </c>
      <c r="C2489" t="s">
        <v>209</v>
      </c>
      <c r="D2489" t="s">
        <v>166</v>
      </c>
      <c r="E2489" s="6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4079</v>
      </c>
    </row>
    <row r="2490" spans="1:12" x14ac:dyDescent="0.2">
      <c r="A2490">
        <v>22085</v>
      </c>
      <c r="B2490" t="s">
        <v>4080</v>
      </c>
      <c r="C2490" t="s">
        <v>169</v>
      </c>
      <c r="D2490" t="s">
        <v>166</v>
      </c>
      <c r="E2490" s="6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4081</v>
      </c>
    </row>
    <row r="2491" spans="1:12" x14ac:dyDescent="0.2">
      <c r="A2491">
        <v>48403</v>
      </c>
      <c r="B2491" t="s">
        <v>4080</v>
      </c>
      <c r="C2491" t="s">
        <v>290</v>
      </c>
      <c r="D2491" t="s">
        <v>166</v>
      </c>
      <c r="E2491" s="6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4082</v>
      </c>
    </row>
    <row r="2492" spans="1:12" x14ac:dyDescent="0.2">
      <c r="A2492">
        <v>19161</v>
      </c>
      <c r="B2492" t="s">
        <v>4083</v>
      </c>
      <c r="C2492" t="s">
        <v>178</v>
      </c>
      <c r="D2492" t="s">
        <v>166</v>
      </c>
      <c r="E2492" s="6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4084</v>
      </c>
    </row>
    <row r="2493" spans="1:12" x14ac:dyDescent="0.2">
      <c r="A2493">
        <v>6067</v>
      </c>
      <c r="B2493" t="s">
        <v>4085</v>
      </c>
      <c r="C2493" t="s">
        <v>221</v>
      </c>
      <c r="D2493" t="s">
        <v>166</v>
      </c>
      <c r="E2493" s="6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4086</v>
      </c>
    </row>
    <row r="2494" spans="1:12" x14ac:dyDescent="0.2">
      <c r="A2494">
        <v>23023</v>
      </c>
      <c r="B2494" t="s">
        <v>4087</v>
      </c>
      <c r="C2494" t="s">
        <v>297</v>
      </c>
      <c r="D2494" t="s">
        <v>166</v>
      </c>
      <c r="E2494" s="6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4088</v>
      </c>
    </row>
    <row r="2495" spans="1:12" x14ac:dyDescent="0.2">
      <c r="A2495">
        <v>26145</v>
      </c>
      <c r="B2495" t="s">
        <v>4089</v>
      </c>
      <c r="C2495" t="s">
        <v>232</v>
      </c>
      <c r="D2495" t="s">
        <v>166</v>
      </c>
      <c r="E2495" s="6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4090</v>
      </c>
    </row>
    <row r="2496" spans="1:12" x14ac:dyDescent="0.2">
      <c r="A2496">
        <v>8109</v>
      </c>
      <c r="B2496" t="s">
        <v>4091</v>
      </c>
      <c r="C2496" t="s">
        <v>187</v>
      </c>
      <c r="D2496" t="s">
        <v>166</v>
      </c>
      <c r="E2496" s="6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4092</v>
      </c>
    </row>
    <row r="2497" spans="1:12" x14ac:dyDescent="0.2">
      <c r="A2497">
        <v>34033</v>
      </c>
      <c r="B2497" t="s">
        <v>4093</v>
      </c>
      <c r="C2497" t="s">
        <v>367</v>
      </c>
      <c r="D2497" t="s">
        <v>166</v>
      </c>
      <c r="E2497" s="6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4094</v>
      </c>
    </row>
    <row r="2498" spans="1:12" x14ac:dyDescent="0.2">
      <c r="A2498">
        <v>51775</v>
      </c>
      <c r="B2498" t="s">
        <v>4093</v>
      </c>
      <c r="C2498" t="s">
        <v>172</v>
      </c>
      <c r="D2498" t="s">
        <v>166</v>
      </c>
      <c r="E2498" s="6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4095</v>
      </c>
    </row>
    <row r="2499" spans="1:12" x14ac:dyDescent="0.2">
      <c r="A2499">
        <v>5125</v>
      </c>
      <c r="B2499" t="s">
        <v>4096</v>
      </c>
      <c r="C2499" t="s">
        <v>331</v>
      </c>
      <c r="D2499" t="s">
        <v>166</v>
      </c>
      <c r="E2499" s="6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4097</v>
      </c>
    </row>
    <row r="2500" spans="1:12" x14ac:dyDescent="0.2">
      <c r="A2500">
        <v>17165</v>
      </c>
      <c r="B2500" t="s">
        <v>4096</v>
      </c>
      <c r="C2500" t="s">
        <v>190</v>
      </c>
      <c r="D2500" t="s">
        <v>166</v>
      </c>
      <c r="E2500" s="6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4098</v>
      </c>
    </row>
    <row r="2501" spans="1:12" x14ac:dyDescent="0.2">
      <c r="A2501">
        <v>20169</v>
      </c>
      <c r="B2501" t="s">
        <v>4096</v>
      </c>
      <c r="C2501" t="s">
        <v>264</v>
      </c>
      <c r="D2501" t="s">
        <v>166</v>
      </c>
      <c r="E2501" s="6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4099</v>
      </c>
    </row>
    <row r="2502" spans="1:12" x14ac:dyDescent="0.2">
      <c r="A2502">
        <v>29195</v>
      </c>
      <c r="B2502" t="s">
        <v>4096</v>
      </c>
      <c r="C2502" t="s">
        <v>182</v>
      </c>
      <c r="D2502" t="s">
        <v>166</v>
      </c>
      <c r="E2502" s="6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4100</v>
      </c>
    </row>
    <row r="2503" spans="1:12" x14ac:dyDescent="0.2">
      <c r="A2503">
        <v>31151</v>
      </c>
      <c r="B2503" t="s">
        <v>4096</v>
      </c>
      <c r="C2503" t="s">
        <v>196</v>
      </c>
      <c r="D2503" t="s">
        <v>166</v>
      </c>
      <c r="E2503" s="6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4101</v>
      </c>
    </row>
    <row r="2504" spans="1:12" x14ac:dyDescent="0.2">
      <c r="A2504">
        <v>49035</v>
      </c>
      <c r="B2504" t="s">
        <v>4102</v>
      </c>
      <c r="C2504" t="s">
        <v>479</v>
      </c>
      <c r="D2504" t="s">
        <v>166</v>
      </c>
      <c r="E2504" s="6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4103</v>
      </c>
    </row>
    <row r="2505" spans="1:12" x14ac:dyDescent="0.2">
      <c r="A2505">
        <v>45081</v>
      </c>
      <c r="B2505" t="s">
        <v>4104</v>
      </c>
      <c r="C2505" t="s">
        <v>165</v>
      </c>
      <c r="D2505" t="s">
        <v>166</v>
      </c>
      <c r="E2505" s="6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4105</v>
      </c>
    </row>
    <row r="2506" spans="1:12" x14ac:dyDescent="0.2">
      <c r="A2506">
        <v>37163</v>
      </c>
      <c r="B2506" t="s">
        <v>4106</v>
      </c>
      <c r="C2506" t="s">
        <v>219</v>
      </c>
      <c r="D2506" t="s">
        <v>166</v>
      </c>
      <c r="E2506" s="6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4107</v>
      </c>
    </row>
    <row r="2507" spans="1:12" x14ac:dyDescent="0.2">
      <c r="A2507">
        <v>48405</v>
      </c>
      <c r="B2507" t="s">
        <v>4108</v>
      </c>
      <c r="C2507" t="s">
        <v>290</v>
      </c>
      <c r="D2507" t="s">
        <v>166</v>
      </c>
      <c r="E2507" s="6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4109</v>
      </c>
    </row>
    <row r="2508" spans="1:12" x14ac:dyDescent="0.2">
      <c r="A2508">
        <v>6069</v>
      </c>
      <c r="B2508" t="s">
        <v>4110</v>
      </c>
      <c r="C2508" t="s">
        <v>221</v>
      </c>
      <c r="D2508" t="s">
        <v>166</v>
      </c>
      <c r="E2508" s="6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4111</v>
      </c>
    </row>
    <row r="2509" spans="1:12" x14ac:dyDescent="0.2">
      <c r="A2509">
        <v>6071</v>
      </c>
      <c r="B2509" t="s">
        <v>4112</v>
      </c>
      <c r="C2509" t="s">
        <v>221</v>
      </c>
      <c r="D2509" t="s">
        <v>166</v>
      </c>
      <c r="E2509" s="6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4113</v>
      </c>
    </row>
    <row r="2510" spans="1:12" x14ac:dyDescent="0.2">
      <c r="A2510">
        <v>6073</v>
      </c>
      <c r="B2510" t="s">
        <v>103</v>
      </c>
      <c r="C2510" t="s">
        <v>221</v>
      </c>
      <c r="D2510" t="s">
        <v>166</v>
      </c>
      <c r="E2510" s="6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4114</v>
      </c>
    </row>
    <row r="2511" spans="1:12" x14ac:dyDescent="0.2">
      <c r="A2511">
        <v>6075</v>
      </c>
      <c r="B2511" t="s">
        <v>4115</v>
      </c>
      <c r="C2511" t="s">
        <v>221</v>
      </c>
      <c r="D2511" t="s">
        <v>166</v>
      </c>
      <c r="E2511" s="6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4116</v>
      </c>
    </row>
    <row r="2512" spans="1:12" x14ac:dyDescent="0.2">
      <c r="A2512">
        <v>48407</v>
      </c>
      <c r="B2512" t="s">
        <v>4117</v>
      </c>
      <c r="C2512" t="s">
        <v>290</v>
      </c>
      <c r="D2512" t="s">
        <v>166</v>
      </c>
      <c r="E2512" s="6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4118</v>
      </c>
    </row>
    <row r="2513" spans="1:12" x14ac:dyDescent="0.2">
      <c r="A2513">
        <v>6077</v>
      </c>
      <c r="B2513" t="s">
        <v>4119</v>
      </c>
      <c r="C2513" t="s">
        <v>221</v>
      </c>
      <c r="D2513" t="s">
        <v>166</v>
      </c>
      <c r="E2513" s="6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4120</v>
      </c>
    </row>
    <row r="2514" spans="1:12" x14ac:dyDescent="0.2">
      <c r="A2514">
        <v>8111</v>
      </c>
      <c r="B2514" t="s">
        <v>4121</v>
      </c>
      <c r="C2514" t="s">
        <v>187</v>
      </c>
      <c r="D2514" t="s">
        <v>166</v>
      </c>
      <c r="E2514" s="6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4122</v>
      </c>
    </row>
    <row r="2515" spans="1:12" x14ac:dyDescent="0.2">
      <c r="A2515">
        <v>35045</v>
      </c>
      <c r="B2515" t="s">
        <v>4121</v>
      </c>
      <c r="C2515" t="s">
        <v>538</v>
      </c>
      <c r="D2515" t="s">
        <v>166</v>
      </c>
      <c r="E2515" s="6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4123</v>
      </c>
    </row>
    <row r="2516" spans="1:12" x14ac:dyDescent="0.2">
      <c r="A2516">
        <v>49037</v>
      </c>
      <c r="B2516" t="s">
        <v>4121</v>
      </c>
      <c r="C2516" t="s">
        <v>479</v>
      </c>
      <c r="D2516" t="s">
        <v>166</v>
      </c>
      <c r="E2516" s="6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4124</v>
      </c>
    </row>
    <row r="2517" spans="1:12" x14ac:dyDescent="0.2">
      <c r="A2517">
        <v>53055</v>
      </c>
      <c r="B2517" t="s">
        <v>4121</v>
      </c>
      <c r="C2517" t="s">
        <v>204</v>
      </c>
      <c r="D2517" t="s">
        <v>166</v>
      </c>
      <c r="E2517" s="6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4125</v>
      </c>
    </row>
    <row r="2518" spans="1:12" x14ac:dyDescent="0.2">
      <c r="A2518">
        <v>6079</v>
      </c>
      <c r="B2518" t="s">
        <v>4126</v>
      </c>
      <c r="C2518" t="s">
        <v>221</v>
      </c>
      <c r="D2518" t="s">
        <v>166</v>
      </c>
      <c r="E2518" s="6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4127</v>
      </c>
    </row>
    <row r="2519" spans="1:12" x14ac:dyDescent="0.2">
      <c r="A2519">
        <v>6081</v>
      </c>
      <c r="B2519" t="s">
        <v>4128</v>
      </c>
      <c r="C2519" t="s">
        <v>221</v>
      </c>
      <c r="D2519" t="s">
        <v>166</v>
      </c>
      <c r="E2519" s="6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4129</v>
      </c>
    </row>
    <row r="2520" spans="1:12" x14ac:dyDescent="0.2">
      <c r="A2520">
        <v>8113</v>
      </c>
      <c r="B2520" t="s">
        <v>4130</v>
      </c>
      <c r="C2520" t="s">
        <v>187</v>
      </c>
      <c r="D2520" t="s">
        <v>166</v>
      </c>
      <c r="E2520" s="6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4131</v>
      </c>
    </row>
    <row r="2521" spans="1:12" x14ac:dyDescent="0.2">
      <c r="A2521">
        <v>35047</v>
      </c>
      <c r="B2521" t="s">
        <v>4130</v>
      </c>
      <c r="C2521" t="s">
        <v>538</v>
      </c>
      <c r="D2521" t="s">
        <v>166</v>
      </c>
      <c r="E2521" s="6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4132</v>
      </c>
    </row>
    <row r="2522" spans="1:12" x14ac:dyDescent="0.2">
      <c r="A2522">
        <v>48409</v>
      </c>
      <c r="B2522" t="s">
        <v>4133</v>
      </c>
      <c r="C2522" t="s">
        <v>290</v>
      </c>
      <c r="D2522" t="s">
        <v>166</v>
      </c>
      <c r="E2522" s="6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4134</v>
      </c>
    </row>
    <row r="2523" spans="1:12" x14ac:dyDescent="0.2">
      <c r="A2523">
        <v>48411</v>
      </c>
      <c r="B2523" t="s">
        <v>4135</v>
      </c>
      <c r="C2523" t="s">
        <v>290</v>
      </c>
      <c r="D2523" t="s">
        <v>166</v>
      </c>
      <c r="E2523" s="6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4136</v>
      </c>
    </row>
    <row r="2524" spans="1:12" x14ac:dyDescent="0.2">
      <c r="A2524">
        <v>46111</v>
      </c>
      <c r="B2524" t="s">
        <v>4137</v>
      </c>
      <c r="C2524" t="s">
        <v>381</v>
      </c>
      <c r="D2524" t="s">
        <v>166</v>
      </c>
      <c r="E2524" s="6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4138</v>
      </c>
    </row>
    <row r="2525" spans="1:12" x14ac:dyDescent="0.2">
      <c r="A2525">
        <v>30089</v>
      </c>
      <c r="B2525" t="s">
        <v>4139</v>
      </c>
      <c r="C2525" t="s">
        <v>482</v>
      </c>
      <c r="D2525" t="s">
        <v>166</v>
      </c>
      <c r="E2525" s="6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4140</v>
      </c>
    </row>
    <row r="2526" spans="1:12" x14ac:dyDescent="0.2">
      <c r="A2526">
        <v>35043</v>
      </c>
      <c r="B2526" t="s">
        <v>4141</v>
      </c>
      <c r="C2526" t="s">
        <v>538</v>
      </c>
      <c r="D2526" t="s">
        <v>166</v>
      </c>
      <c r="E2526" s="6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4142</v>
      </c>
    </row>
    <row r="2527" spans="1:12" x14ac:dyDescent="0.2">
      <c r="A2527">
        <v>39143</v>
      </c>
      <c r="B2527" t="s">
        <v>4143</v>
      </c>
      <c r="C2527" t="s">
        <v>200</v>
      </c>
      <c r="D2527" t="s">
        <v>166</v>
      </c>
      <c r="E2527" s="6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4144</v>
      </c>
    </row>
    <row r="2528" spans="1:12" x14ac:dyDescent="0.2">
      <c r="A2528">
        <v>17167</v>
      </c>
      <c r="B2528" t="s">
        <v>4145</v>
      </c>
      <c r="C2528" t="s">
        <v>190</v>
      </c>
      <c r="D2528" t="s">
        <v>166</v>
      </c>
      <c r="E2528" s="6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4146</v>
      </c>
    </row>
    <row r="2529" spans="1:12" x14ac:dyDescent="0.2">
      <c r="A2529">
        <v>26151</v>
      </c>
      <c r="B2529" t="s">
        <v>4147</v>
      </c>
      <c r="C2529" t="s">
        <v>232</v>
      </c>
      <c r="D2529" t="s">
        <v>166</v>
      </c>
      <c r="E2529" s="6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4148</v>
      </c>
    </row>
    <row r="2530" spans="1:12" x14ac:dyDescent="0.2">
      <c r="A2530">
        <v>49039</v>
      </c>
      <c r="B2530" t="s">
        <v>4149</v>
      </c>
      <c r="C2530" t="s">
        <v>479</v>
      </c>
      <c r="D2530" t="s">
        <v>166</v>
      </c>
      <c r="E2530" s="6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4150</v>
      </c>
    </row>
    <row r="2531" spans="1:12" x14ac:dyDescent="0.2">
      <c r="A2531">
        <v>6083</v>
      </c>
      <c r="B2531" t="s">
        <v>4151</v>
      </c>
      <c r="C2531" t="s">
        <v>221</v>
      </c>
      <c r="D2531" t="s">
        <v>166</v>
      </c>
      <c r="E2531" s="6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4152</v>
      </c>
    </row>
    <row r="2532" spans="1:12" x14ac:dyDescent="0.2">
      <c r="A2532">
        <v>6085</v>
      </c>
      <c r="B2532" t="s">
        <v>4153</v>
      </c>
      <c r="C2532" t="s">
        <v>221</v>
      </c>
      <c r="D2532" t="s">
        <v>166</v>
      </c>
      <c r="E2532" s="6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4154</v>
      </c>
    </row>
    <row r="2533" spans="1:12" x14ac:dyDescent="0.2">
      <c r="A2533">
        <v>4023</v>
      </c>
      <c r="B2533" t="s">
        <v>138</v>
      </c>
      <c r="C2533" t="s">
        <v>312</v>
      </c>
      <c r="D2533" t="s">
        <v>166</v>
      </c>
      <c r="E2533" s="6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4155</v>
      </c>
    </row>
    <row r="2534" spans="1:12" x14ac:dyDescent="0.2">
      <c r="A2534">
        <v>6087</v>
      </c>
      <c r="B2534" t="s">
        <v>138</v>
      </c>
      <c r="C2534" t="s">
        <v>221</v>
      </c>
      <c r="D2534" t="s">
        <v>166</v>
      </c>
      <c r="E2534" s="6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4156</v>
      </c>
    </row>
    <row r="2535" spans="1:12" x14ac:dyDescent="0.2">
      <c r="A2535">
        <v>35049</v>
      </c>
      <c r="B2535" t="s">
        <v>4157</v>
      </c>
      <c r="C2535" t="s">
        <v>538</v>
      </c>
      <c r="D2535" t="s">
        <v>166</v>
      </c>
      <c r="E2535" s="6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4158</v>
      </c>
    </row>
    <row r="2536" spans="1:12" x14ac:dyDescent="0.2">
      <c r="A2536">
        <v>12113</v>
      </c>
      <c r="B2536" t="s">
        <v>4159</v>
      </c>
      <c r="C2536" t="s">
        <v>216</v>
      </c>
      <c r="D2536" t="s">
        <v>166</v>
      </c>
      <c r="E2536" s="6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4160</v>
      </c>
    </row>
    <row r="2537" spans="1:12" x14ac:dyDescent="0.2">
      <c r="A2537">
        <v>12115</v>
      </c>
      <c r="B2537" t="s">
        <v>4161</v>
      </c>
      <c r="C2537" t="s">
        <v>216</v>
      </c>
      <c r="D2537" t="s">
        <v>166</v>
      </c>
      <c r="E2537" s="6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4162</v>
      </c>
    </row>
    <row r="2538" spans="1:12" x14ac:dyDescent="0.2">
      <c r="A2538">
        <v>36091</v>
      </c>
      <c r="B2538" t="s">
        <v>4163</v>
      </c>
      <c r="C2538" t="s">
        <v>226</v>
      </c>
      <c r="D2538" t="s">
        <v>166</v>
      </c>
      <c r="E2538" s="6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4164</v>
      </c>
    </row>
    <row r="2539" spans="1:12" x14ac:dyDescent="0.2">
      <c r="A2539">
        <v>38081</v>
      </c>
      <c r="B2539" t="s">
        <v>4165</v>
      </c>
      <c r="C2539" t="s">
        <v>198</v>
      </c>
      <c r="D2539" t="s">
        <v>166</v>
      </c>
      <c r="E2539" s="6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4166</v>
      </c>
    </row>
    <row r="2540" spans="1:12" x14ac:dyDescent="0.2">
      <c r="A2540">
        <v>31153</v>
      </c>
      <c r="B2540" t="s">
        <v>4167</v>
      </c>
      <c r="C2540" t="s">
        <v>196</v>
      </c>
      <c r="D2540" t="s">
        <v>166</v>
      </c>
      <c r="E2540" s="6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4168</v>
      </c>
    </row>
    <row r="2541" spans="1:12" x14ac:dyDescent="0.2">
      <c r="A2541">
        <v>55111</v>
      </c>
      <c r="B2541" t="s">
        <v>4169</v>
      </c>
      <c r="C2541" t="s">
        <v>206</v>
      </c>
      <c r="D2541" t="s">
        <v>166</v>
      </c>
      <c r="E2541" s="6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4170</v>
      </c>
    </row>
    <row r="2542" spans="1:12" x14ac:dyDescent="0.2">
      <c r="A2542">
        <v>31155</v>
      </c>
      <c r="B2542" t="s">
        <v>4171</v>
      </c>
      <c r="C2542" t="s">
        <v>196</v>
      </c>
      <c r="D2542" t="s">
        <v>166</v>
      </c>
      <c r="E2542" s="6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4172</v>
      </c>
    </row>
    <row r="2543" spans="1:12" x14ac:dyDescent="0.2">
      <c r="A2543">
        <v>55113</v>
      </c>
      <c r="B2543" t="s">
        <v>4173</v>
      </c>
      <c r="C2543" t="s">
        <v>206</v>
      </c>
      <c r="D2543" t="s">
        <v>166</v>
      </c>
      <c r="E2543" s="6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4174</v>
      </c>
    </row>
    <row r="2544" spans="1:12" x14ac:dyDescent="0.2">
      <c r="A2544">
        <v>36093</v>
      </c>
      <c r="B2544" t="s">
        <v>4175</v>
      </c>
      <c r="C2544" t="s">
        <v>226</v>
      </c>
      <c r="D2544" t="s">
        <v>166</v>
      </c>
      <c r="E2544" s="6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4176</v>
      </c>
    </row>
    <row r="2545" spans="1:12" x14ac:dyDescent="0.2">
      <c r="A2545">
        <v>48413</v>
      </c>
      <c r="B2545" t="s">
        <v>4177</v>
      </c>
      <c r="C2545" t="s">
        <v>290</v>
      </c>
      <c r="D2545" t="s">
        <v>166</v>
      </c>
      <c r="E2545" s="6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4178</v>
      </c>
    </row>
    <row r="2546" spans="1:12" x14ac:dyDescent="0.2">
      <c r="A2546">
        <v>13249</v>
      </c>
      <c r="B2546" t="s">
        <v>4179</v>
      </c>
      <c r="C2546" t="s">
        <v>317</v>
      </c>
      <c r="D2546" t="s">
        <v>166</v>
      </c>
      <c r="E2546" s="6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4180</v>
      </c>
    </row>
    <row r="2547" spans="1:12" x14ac:dyDescent="0.2">
      <c r="A2547">
        <v>36095</v>
      </c>
      <c r="B2547" t="s">
        <v>4181</v>
      </c>
      <c r="C2547" t="s">
        <v>226</v>
      </c>
      <c r="D2547" t="s">
        <v>166</v>
      </c>
      <c r="E2547" s="6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4182</v>
      </c>
    </row>
    <row r="2548" spans="1:12" x14ac:dyDescent="0.2">
      <c r="A2548">
        <v>26153</v>
      </c>
      <c r="B2548" t="s">
        <v>4183</v>
      </c>
      <c r="C2548" t="s">
        <v>232</v>
      </c>
      <c r="D2548" t="s">
        <v>166</v>
      </c>
      <c r="E2548" s="6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4184</v>
      </c>
    </row>
    <row r="2549" spans="1:12" x14ac:dyDescent="0.2">
      <c r="A2549">
        <v>17169</v>
      </c>
      <c r="B2549" t="s">
        <v>4185</v>
      </c>
      <c r="C2549" t="s">
        <v>190</v>
      </c>
      <c r="D2549" t="s">
        <v>166</v>
      </c>
      <c r="E2549" s="6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4186</v>
      </c>
    </row>
    <row r="2550" spans="1:12" x14ac:dyDescent="0.2">
      <c r="A2550">
        <v>29197</v>
      </c>
      <c r="B2550" t="s">
        <v>4185</v>
      </c>
      <c r="C2550" t="s">
        <v>182</v>
      </c>
      <c r="D2550" t="s">
        <v>166</v>
      </c>
      <c r="E2550" s="6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4187</v>
      </c>
    </row>
    <row r="2551" spans="1:12" x14ac:dyDescent="0.2">
      <c r="A2551">
        <v>36097</v>
      </c>
      <c r="B2551" t="s">
        <v>4185</v>
      </c>
      <c r="C2551" t="s">
        <v>226</v>
      </c>
      <c r="D2551" t="s">
        <v>166</v>
      </c>
      <c r="E2551" s="6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4188</v>
      </c>
    </row>
    <row r="2552" spans="1:12" x14ac:dyDescent="0.2">
      <c r="A2552">
        <v>42107</v>
      </c>
      <c r="B2552" t="s">
        <v>4189</v>
      </c>
      <c r="C2552" t="s">
        <v>202</v>
      </c>
      <c r="D2552" t="s">
        <v>166</v>
      </c>
      <c r="E2552" s="6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4190</v>
      </c>
    </row>
    <row r="2553" spans="1:12" x14ac:dyDescent="0.2">
      <c r="A2553">
        <v>39145</v>
      </c>
      <c r="B2553" t="s">
        <v>4191</v>
      </c>
      <c r="C2553" t="s">
        <v>200</v>
      </c>
      <c r="D2553" t="s">
        <v>166</v>
      </c>
      <c r="E2553" s="6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4192</v>
      </c>
    </row>
    <row r="2554" spans="1:12" x14ac:dyDescent="0.2">
      <c r="A2554">
        <v>29199</v>
      </c>
      <c r="B2554" t="s">
        <v>4193</v>
      </c>
      <c r="C2554" t="s">
        <v>182</v>
      </c>
      <c r="D2554" t="s">
        <v>166</v>
      </c>
      <c r="E2554" s="6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4194</v>
      </c>
    </row>
    <row r="2555" spans="1:12" x14ac:dyDescent="0.2">
      <c r="A2555">
        <v>37165</v>
      </c>
      <c r="B2555" t="s">
        <v>4193</v>
      </c>
      <c r="C2555" t="s">
        <v>219</v>
      </c>
      <c r="D2555" t="s">
        <v>166</v>
      </c>
      <c r="E2555" s="6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4195</v>
      </c>
    </row>
    <row r="2556" spans="1:12" x14ac:dyDescent="0.2">
      <c r="A2556">
        <v>5127</v>
      </c>
      <c r="B2556" t="s">
        <v>4196</v>
      </c>
      <c r="C2556" t="s">
        <v>331</v>
      </c>
      <c r="D2556" t="s">
        <v>166</v>
      </c>
      <c r="E2556" s="6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4197</v>
      </c>
    </row>
    <row r="2557" spans="1:12" x14ac:dyDescent="0.2">
      <c r="A2557">
        <v>17171</v>
      </c>
      <c r="B2557" t="s">
        <v>4196</v>
      </c>
      <c r="C2557" t="s">
        <v>190</v>
      </c>
      <c r="D2557" t="s">
        <v>166</v>
      </c>
      <c r="E2557" s="6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4198</v>
      </c>
    </row>
    <row r="2558" spans="1:12" x14ac:dyDescent="0.2">
      <c r="A2558">
        <v>18143</v>
      </c>
      <c r="B2558" t="s">
        <v>4196</v>
      </c>
      <c r="C2558" t="s">
        <v>142</v>
      </c>
      <c r="D2558" t="s">
        <v>166</v>
      </c>
      <c r="E2558" s="6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4199</v>
      </c>
    </row>
    <row r="2559" spans="1:12" x14ac:dyDescent="0.2">
      <c r="A2559">
        <v>19163</v>
      </c>
      <c r="B2559" t="s">
        <v>4196</v>
      </c>
      <c r="C2559" t="s">
        <v>178</v>
      </c>
      <c r="D2559" t="s">
        <v>166</v>
      </c>
      <c r="E2559" s="6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4200</v>
      </c>
    </row>
    <row r="2560" spans="1:12" x14ac:dyDescent="0.2">
      <c r="A2560">
        <v>20171</v>
      </c>
      <c r="B2560" t="s">
        <v>4196</v>
      </c>
      <c r="C2560" t="s">
        <v>264</v>
      </c>
      <c r="D2560" t="s">
        <v>166</v>
      </c>
      <c r="E2560" s="6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4201</v>
      </c>
    </row>
    <row r="2561" spans="1:12" x14ac:dyDescent="0.2">
      <c r="A2561">
        <v>21209</v>
      </c>
      <c r="B2561" t="s">
        <v>4196</v>
      </c>
      <c r="C2561" t="s">
        <v>180</v>
      </c>
      <c r="D2561" t="s">
        <v>166</v>
      </c>
      <c r="E2561" s="6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4202</v>
      </c>
    </row>
    <row r="2562" spans="1:12" x14ac:dyDescent="0.2">
      <c r="A2562">
        <v>27139</v>
      </c>
      <c r="B2562" t="s">
        <v>4196</v>
      </c>
      <c r="C2562" t="s">
        <v>213</v>
      </c>
      <c r="D2562" t="s">
        <v>166</v>
      </c>
      <c r="E2562" s="6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4203</v>
      </c>
    </row>
    <row r="2563" spans="1:12" x14ac:dyDescent="0.2">
      <c r="A2563">
        <v>28123</v>
      </c>
      <c r="B2563" t="s">
        <v>4196</v>
      </c>
      <c r="C2563" t="s">
        <v>194</v>
      </c>
      <c r="D2563" t="s">
        <v>166</v>
      </c>
      <c r="E2563" s="6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4204</v>
      </c>
    </row>
    <row r="2564" spans="1:12" x14ac:dyDescent="0.2">
      <c r="A2564">
        <v>29201</v>
      </c>
      <c r="B2564" t="s">
        <v>4196</v>
      </c>
      <c r="C2564" t="s">
        <v>182</v>
      </c>
      <c r="D2564" t="s">
        <v>166</v>
      </c>
      <c r="E2564" s="6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4205</v>
      </c>
    </row>
    <row r="2565" spans="1:12" x14ac:dyDescent="0.2">
      <c r="A2565">
        <v>47151</v>
      </c>
      <c r="B2565" t="s">
        <v>4196</v>
      </c>
      <c r="C2565" t="s">
        <v>288</v>
      </c>
      <c r="D2565" t="s">
        <v>166</v>
      </c>
      <c r="E2565" s="6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4206</v>
      </c>
    </row>
    <row r="2566" spans="1:12" x14ac:dyDescent="0.2">
      <c r="A2566">
        <v>51169</v>
      </c>
      <c r="B2566" t="s">
        <v>4196</v>
      </c>
      <c r="C2566" t="s">
        <v>172</v>
      </c>
      <c r="D2566" t="s">
        <v>166</v>
      </c>
      <c r="E2566" s="6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4207</v>
      </c>
    </row>
    <row r="2567" spans="1:12" x14ac:dyDescent="0.2">
      <c r="A2567">
        <v>31157</v>
      </c>
      <c r="B2567" t="s">
        <v>4208</v>
      </c>
      <c r="C2567" t="s">
        <v>196</v>
      </c>
      <c r="D2567" t="s">
        <v>166</v>
      </c>
      <c r="E2567" s="6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4209</v>
      </c>
    </row>
    <row r="2568" spans="1:12" x14ac:dyDescent="0.2">
      <c r="A2568">
        <v>13251</v>
      </c>
      <c r="B2568" t="s">
        <v>4210</v>
      </c>
      <c r="C2568" t="s">
        <v>317</v>
      </c>
      <c r="D2568" t="s">
        <v>166</v>
      </c>
      <c r="E2568" s="6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4211</v>
      </c>
    </row>
    <row r="2569" spans="1:12" x14ac:dyDescent="0.2">
      <c r="A2569">
        <v>48415</v>
      </c>
      <c r="B2569" t="s">
        <v>4212</v>
      </c>
      <c r="C2569" t="s">
        <v>290</v>
      </c>
      <c r="D2569" t="s">
        <v>166</v>
      </c>
      <c r="E2569" s="6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4213</v>
      </c>
    </row>
    <row r="2570" spans="1:12" x14ac:dyDescent="0.2">
      <c r="A2570">
        <v>5129</v>
      </c>
      <c r="B2570" t="s">
        <v>4214</v>
      </c>
      <c r="C2570" t="s">
        <v>331</v>
      </c>
      <c r="D2570" t="s">
        <v>166</v>
      </c>
      <c r="E2570" s="6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4215</v>
      </c>
    </row>
    <row r="2571" spans="1:12" x14ac:dyDescent="0.2">
      <c r="A2571">
        <v>5131</v>
      </c>
      <c r="B2571" t="s">
        <v>4216</v>
      </c>
      <c r="C2571" t="s">
        <v>331</v>
      </c>
      <c r="D2571" t="s">
        <v>166</v>
      </c>
      <c r="E2571" s="6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4217</v>
      </c>
    </row>
    <row r="2572" spans="1:12" x14ac:dyDescent="0.2">
      <c r="A2572">
        <v>8115</v>
      </c>
      <c r="B2572" t="s">
        <v>4218</v>
      </c>
      <c r="C2572" t="s">
        <v>187</v>
      </c>
      <c r="D2572" t="s">
        <v>166</v>
      </c>
      <c r="E2572" s="6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4219</v>
      </c>
    </row>
    <row r="2573" spans="1:12" x14ac:dyDescent="0.2">
      <c r="A2573">
        <v>20173</v>
      </c>
      <c r="B2573" t="s">
        <v>4218</v>
      </c>
      <c r="C2573" t="s">
        <v>264</v>
      </c>
      <c r="D2573" t="s">
        <v>166</v>
      </c>
      <c r="E2573" s="6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4220</v>
      </c>
    </row>
    <row r="2574" spans="1:12" x14ac:dyDescent="0.2">
      <c r="A2574">
        <v>12117</v>
      </c>
      <c r="B2574" t="s">
        <v>4221</v>
      </c>
      <c r="C2574" t="s">
        <v>216</v>
      </c>
      <c r="D2574" t="s">
        <v>166</v>
      </c>
      <c r="E2574" s="6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4222</v>
      </c>
    </row>
    <row r="2575" spans="1:12" x14ac:dyDescent="0.2">
      <c r="A2575">
        <v>13253</v>
      </c>
      <c r="B2575" t="s">
        <v>4221</v>
      </c>
      <c r="C2575" t="s">
        <v>317</v>
      </c>
      <c r="D2575" t="s">
        <v>166</v>
      </c>
      <c r="E2575" s="6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4223</v>
      </c>
    </row>
    <row r="2576" spans="1:12" x14ac:dyDescent="0.2">
      <c r="A2576">
        <v>40133</v>
      </c>
      <c r="B2576" t="s">
        <v>4221</v>
      </c>
      <c r="C2576" t="s">
        <v>184</v>
      </c>
      <c r="D2576" t="s">
        <v>166</v>
      </c>
      <c r="E2576" s="6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4224</v>
      </c>
    </row>
    <row r="2577" spans="1:12" x14ac:dyDescent="0.2">
      <c r="A2577">
        <v>36099</v>
      </c>
      <c r="B2577" t="s">
        <v>4225</v>
      </c>
      <c r="C2577" t="s">
        <v>226</v>
      </c>
      <c r="D2577" t="s">
        <v>166</v>
      </c>
      <c r="E2577" s="6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4226</v>
      </c>
    </row>
    <row r="2578" spans="1:12" x14ac:dyDescent="0.2">
      <c r="A2578">
        <v>39147</v>
      </c>
      <c r="B2578" t="s">
        <v>4225</v>
      </c>
      <c r="C2578" t="s">
        <v>200</v>
      </c>
      <c r="D2578" t="s">
        <v>166</v>
      </c>
      <c r="E2578" s="6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4227</v>
      </c>
    </row>
    <row r="2579" spans="1:12" x14ac:dyDescent="0.2">
      <c r="A2579">
        <v>47153</v>
      </c>
      <c r="B2579" t="s">
        <v>4228</v>
      </c>
      <c r="C2579" t="s">
        <v>288</v>
      </c>
      <c r="D2579" t="s">
        <v>166</v>
      </c>
      <c r="E2579" s="6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4229</v>
      </c>
    </row>
    <row r="2580" spans="1:12" x14ac:dyDescent="0.2">
      <c r="A2580">
        <v>40135</v>
      </c>
      <c r="B2580" t="s">
        <v>4230</v>
      </c>
      <c r="C2580" t="s">
        <v>184</v>
      </c>
      <c r="D2580" t="s">
        <v>166</v>
      </c>
      <c r="E2580" s="6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4231</v>
      </c>
    </row>
    <row r="2581" spans="1:12" x14ac:dyDescent="0.2">
      <c r="A2581">
        <v>5133</v>
      </c>
      <c r="B2581" t="s">
        <v>4232</v>
      </c>
      <c r="C2581" t="s">
        <v>331</v>
      </c>
      <c r="D2581" t="s">
        <v>166</v>
      </c>
      <c r="E2581" s="6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4233</v>
      </c>
    </row>
    <row r="2582" spans="1:12" x14ac:dyDescent="0.2">
      <c r="A2582">
        <v>47155</v>
      </c>
      <c r="B2582" t="s">
        <v>4232</v>
      </c>
      <c r="C2582" t="s">
        <v>288</v>
      </c>
      <c r="D2582" t="s">
        <v>166</v>
      </c>
      <c r="E2582" s="6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4234</v>
      </c>
    </row>
    <row r="2583" spans="1:12" x14ac:dyDescent="0.2">
      <c r="A2583">
        <v>49041</v>
      </c>
      <c r="B2583" t="s">
        <v>4232</v>
      </c>
      <c r="C2583" t="s">
        <v>479</v>
      </c>
      <c r="D2583" t="s">
        <v>166</v>
      </c>
      <c r="E2583" s="6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4235</v>
      </c>
    </row>
    <row r="2584" spans="1:12" x14ac:dyDescent="0.2">
      <c r="A2584">
        <v>20175</v>
      </c>
      <c r="B2584" t="s">
        <v>4236</v>
      </c>
      <c r="C2584" t="s">
        <v>264</v>
      </c>
      <c r="D2584" t="s">
        <v>166</v>
      </c>
      <c r="E2584" s="6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4237</v>
      </c>
    </row>
    <row r="2585" spans="1:12" x14ac:dyDescent="0.2">
      <c r="A2585">
        <v>31159</v>
      </c>
      <c r="B2585" t="s">
        <v>4236</v>
      </c>
      <c r="C2585" t="s">
        <v>196</v>
      </c>
      <c r="D2585" t="s">
        <v>166</v>
      </c>
      <c r="E2585" s="6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4238</v>
      </c>
    </row>
    <row r="2586" spans="1:12" x14ac:dyDescent="0.2">
      <c r="A2586">
        <v>48417</v>
      </c>
      <c r="B2586" t="s">
        <v>4239</v>
      </c>
      <c r="C2586" t="s">
        <v>290</v>
      </c>
      <c r="D2586" t="s">
        <v>166</v>
      </c>
      <c r="E2586" s="6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4240</v>
      </c>
    </row>
    <row r="2587" spans="1:12" x14ac:dyDescent="0.2">
      <c r="A2587">
        <v>29203</v>
      </c>
      <c r="B2587" t="s">
        <v>4241</v>
      </c>
      <c r="C2587" t="s">
        <v>182</v>
      </c>
      <c r="D2587" t="s">
        <v>166</v>
      </c>
      <c r="E2587" s="6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4242</v>
      </c>
    </row>
    <row r="2588" spans="1:12" x14ac:dyDescent="0.2">
      <c r="A2588">
        <v>28125</v>
      </c>
      <c r="B2588" t="s">
        <v>4243</v>
      </c>
      <c r="C2588" t="s">
        <v>194</v>
      </c>
      <c r="D2588" t="s">
        <v>166</v>
      </c>
      <c r="E2588" s="6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4244</v>
      </c>
    </row>
    <row r="2589" spans="1:12" x14ac:dyDescent="0.2">
      <c r="A2589">
        <v>5135</v>
      </c>
      <c r="B2589" t="s">
        <v>4245</v>
      </c>
      <c r="C2589" t="s">
        <v>331</v>
      </c>
      <c r="D2589" t="s">
        <v>166</v>
      </c>
      <c r="E2589" s="6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4246</v>
      </c>
    </row>
    <row r="2590" spans="1:12" x14ac:dyDescent="0.2">
      <c r="A2590">
        <v>6089</v>
      </c>
      <c r="B2590" t="s">
        <v>4247</v>
      </c>
      <c r="C2590" t="s">
        <v>221</v>
      </c>
      <c r="D2590" t="s">
        <v>166</v>
      </c>
      <c r="E2590" s="6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4248</v>
      </c>
    </row>
    <row r="2591" spans="1:12" x14ac:dyDescent="0.2">
      <c r="A2591">
        <v>55115</v>
      </c>
      <c r="B2591" t="s">
        <v>4249</v>
      </c>
      <c r="C2591" t="s">
        <v>206</v>
      </c>
      <c r="D2591" t="s">
        <v>166</v>
      </c>
      <c r="E2591" s="6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4250</v>
      </c>
    </row>
    <row r="2592" spans="1:12" x14ac:dyDescent="0.2">
      <c r="A2592">
        <v>20177</v>
      </c>
      <c r="B2592" t="s">
        <v>4251</v>
      </c>
      <c r="C2592" t="s">
        <v>264</v>
      </c>
      <c r="D2592" t="s">
        <v>166</v>
      </c>
      <c r="E2592" s="6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4252</v>
      </c>
    </row>
    <row r="2593" spans="1:12" x14ac:dyDescent="0.2">
      <c r="A2593">
        <v>55117</v>
      </c>
      <c r="B2593" t="s">
        <v>4253</v>
      </c>
      <c r="C2593" t="s">
        <v>206</v>
      </c>
      <c r="D2593" t="s">
        <v>166</v>
      </c>
      <c r="E2593" s="6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4254</v>
      </c>
    </row>
    <row r="2594" spans="1:12" x14ac:dyDescent="0.2">
      <c r="A2594">
        <v>1117</v>
      </c>
      <c r="B2594" t="s">
        <v>4255</v>
      </c>
      <c r="C2594" t="s">
        <v>385</v>
      </c>
      <c r="D2594" t="s">
        <v>166</v>
      </c>
      <c r="E2594" s="6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4256</v>
      </c>
    </row>
    <row r="2595" spans="1:12" x14ac:dyDescent="0.2">
      <c r="A2595">
        <v>17173</v>
      </c>
      <c r="B2595" t="s">
        <v>4255</v>
      </c>
      <c r="C2595" t="s">
        <v>190</v>
      </c>
      <c r="D2595" t="s">
        <v>166</v>
      </c>
      <c r="E2595" s="6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4257</v>
      </c>
    </row>
    <row r="2596" spans="1:12" x14ac:dyDescent="0.2">
      <c r="A2596">
        <v>18145</v>
      </c>
      <c r="B2596" t="s">
        <v>4255</v>
      </c>
      <c r="C2596" t="s">
        <v>142</v>
      </c>
      <c r="D2596" t="s">
        <v>166</v>
      </c>
      <c r="E2596" s="6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4258</v>
      </c>
    </row>
    <row r="2597" spans="1:12" x14ac:dyDescent="0.2">
      <c r="A2597">
        <v>19165</v>
      </c>
      <c r="B2597" t="s">
        <v>4255</v>
      </c>
      <c r="C2597" t="s">
        <v>178</v>
      </c>
      <c r="D2597" t="s">
        <v>166</v>
      </c>
      <c r="E2597" s="6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4259</v>
      </c>
    </row>
    <row r="2598" spans="1:12" x14ac:dyDescent="0.2">
      <c r="A2598">
        <v>21211</v>
      </c>
      <c r="B2598" t="s">
        <v>4255</v>
      </c>
      <c r="C2598" t="s">
        <v>180</v>
      </c>
      <c r="D2598" t="s">
        <v>166</v>
      </c>
      <c r="E2598" s="6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4260</v>
      </c>
    </row>
    <row r="2599" spans="1:12" x14ac:dyDescent="0.2">
      <c r="A2599">
        <v>29205</v>
      </c>
      <c r="B2599" t="s">
        <v>4255</v>
      </c>
      <c r="C2599" t="s">
        <v>182</v>
      </c>
      <c r="D2599" t="s">
        <v>166</v>
      </c>
      <c r="E2599" s="6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4261</v>
      </c>
    </row>
    <row r="2600" spans="1:12" x14ac:dyDescent="0.2">
      <c r="A2600">
        <v>39149</v>
      </c>
      <c r="B2600" t="s">
        <v>4255</v>
      </c>
      <c r="C2600" t="s">
        <v>200</v>
      </c>
      <c r="D2600" t="s">
        <v>166</v>
      </c>
      <c r="E2600" s="6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4262</v>
      </c>
    </row>
    <row r="2601" spans="1:12" x14ac:dyDescent="0.2">
      <c r="A2601">
        <v>47157</v>
      </c>
      <c r="B2601" t="s">
        <v>4255</v>
      </c>
      <c r="C2601" t="s">
        <v>288</v>
      </c>
      <c r="D2601" t="s">
        <v>166</v>
      </c>
      <c r="E2601" s="6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4263</v>
      </c>
    </row>
    <row r="2602" spans="1:12" x14ac:dyDescent="0.2">
      <c r="A2602">
        <v>48419</v>
      </c>
      <c r="B2602" t="s">
        <v>4255</v>
      </c>
      <c r="C2602" t="s">
        <v>290</v>
      </c>
      <c r="D2602" t="s">
        <v>166</v>
      </c>
      <c r="E2602" s="6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4264</v>
      </c>
    </row>
    <row r="2603" spans="1:12" x14ac:dyDescent="0.2">
      <c r="A2603">
        <v>51171</v>
      </c>
      <c r="B2603" t="s">
        <v>4265</v>
      </c>
      <c r="C2603" t="s">
        <v>172</v>
      </c>
      <c r="D2603" t="s">
        <v>166</v>
      </c>
      <c r="E2603" s="6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4266</v>
      </c>
    </row>
    <row r="2604" spans="1:12" x14ac:dyDescent="0.2">
      <c r="A2604">
        <v>27141</v>
      </c>
      <c r="B2604" t="s">
        <v>4267</v>
      </c>
      <c r="C2604" t="s">
        <v>213</v>
      </c>
      <c r="D2604" t="s">
        <v>166</v>
      </c>
      <c r="E2604" s="6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4268</v>
      </c>
    </row>
    <row r="2605" spans="1:12" x14ac:dyDescent="0.2">
      <c r="A2605">
        <v>20179</v>
      </c>
      <c r="B2605" t="s">
        <v>4269</v>
      </c>
      <c r="C2605" t="s">
        <v>264</v>
      </c>
      <c r="D2605" t="s">
        <v>166</v>
      </c>
      <c r="E2605" s="6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4270</v>
      </c>
    </row>
    <row r="2606" spans="1:12" x14ac:dyDescent="0.2">
      <c r="A2606">
        <v>30091</v>
      </c>
      <c r="B2606" t="s">
        <v>4269</v>
      </c>
      <c r="C2606" t="s">
        <v>482</v>
      </c>
      <c r="D2606" t="s">
        <v>166</v>
      </c>
      <c r="E2606" s="6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4271</v>
      </c>
    </row>
    <row r="2607" spans="1:12" x14ac:dyDescent="0.2">
      <c r="A2607">
        <v>31161</v>
      </c>
      <c r="B2607" t="s">
        <v>4269</v>
      </c>
      <c r="C2607" t="s">
        <v>196</v>
      </c>
      <c r="D2607" t="s">
        <v>166</v>
      </c>
      <c r="E2607" s="6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4272</v>
      </c>
    </row>
    <row r="2608" spans="1:12" x14ac:dyDescent="0.2">
      <c r="A2608">
        <v>38083</v>
      </c>
      <c r="B2608" t="s">
        <v>4269</v>
      </c>
      <c r="C2608" t="s">
        <v>198</v>
      </c>
      <c r="D2608" t="s">
        <v>166</v>
      </c>
      <c r="E2608" s="6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4273</v>
      </c>
    </row>
    <row r="2609" spans="1:12" x14ac:dyDescent="0.2">
      <c r="A2609">
        <v>56033</v>
      </c>
      <c r="B2609" t="s">
        <v>4269</v>
      </c>
      <c r="C2609" t="s">
        <v>228</v>
      </c>
      <c r="D2609" t="s">
        <v>166</v>
      </c>
      <c r="E2609" s="6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4274</v>
      </c>
    </row>
    <row r="2610" spans="1:12" x14ac:dyDescent="0.2">
      <c r="A2610">
        <v>20181</v>
      </c>
      <c r="B2610" t="s">
        <v>4275</v>
      </c>
      <c r="C2610" t="s">
        <v>264</v>
      </c>
      <c r="D2610" t="s">
        <v>166</v>
      </c>
      <c r="E2610" s="6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4276</v>
      </c>
    </row>
    <row r="2611" spans="1:12" x14ac:dyDescent="0.2">
      <c r="A2611">
        <v>31163</v>
      </c>
      <c r="B2611" t="s">
        <v>4275</v>
      </c>
      <c r="C2611" t="s">
        <v>196</v>
      </c>
      <c r="D2611" t="s">
        <v>166</v>
      </c>
      <c r="E2611" s="6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4277</v>
      </c>
    </row>
    <row r="2612" spans="1:12" x14ac:dyDescent="0.2">
      <c r="A2612">
        <v>41055</v>
      </c>
      <c r="B2612" t="s">
        <v>4275</v>
      </c>
      <c r="C2612" t="s">
        <v>400</v>
      </c>
      <c r="D2612" t="s">
        <v>166</v>
      </c>
      <c r="E2612" s="6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4278</v>
      </c>
    </row>
    <row r="2613" spans="1:12" x14ac:dyDescent="0.2">
      <c r="A2613">
        <v>48421</v>
      </c>
      <c r="B2613" t="s">
        <v>4275</v>
      </c>
      <c r="C2613" t="s">
        <v>290</v>
      </c>
      <c r="D2613" t="s">
        <v>166</v>
      </c>
      <c r="E2613" s="6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4279</v>
      </c>
    </row>
    <row r="2614" spans="1:12" x14ac:dyDescent="0.2">
      <c r="A2614">
        <v>26155</v>
      </c>
      <c r="B2614" t="s">
        <v>4280</v>
      </c>
      <c r="C2614" t="s">
        <v>232</v>
      </c>
      <c r="D2614" t="s">
        <v>166</v>
      </c>
      <c r="E2614" s="6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4281</v>
      </c>
    </row>
    <row r="2615" spans="1:12" x14ac:dyDescent="0.2">
      <c r="A2615">
        <v>16079</v>
      </c>
      <c r="B2615" t="s">
        <v>4282</v>
      </c>
      <c r="C2615" t="s">
        <v>175</v>
      </c>
      <c r="D2615" t="s">
        <v>166</v>
      </c>
      <c r="E2615" s="6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4283</v>
      </c>
    </row>
    <row r="2616" spans="1:12" x14ac:dyDescent="0.2">
      <c r="A2616">
        <v>27143</v>
      </c>
      <c r="B2616" t="s">
        <v>4284</v>
      </c>
      <c r="C2616" t="s">
        <v>213</v>
      </c>
      <c r="D2616" t="s">
        <v>166</v>
      </c>
      <c r="E2616" s="6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4285</v>
      </c>
    </row>
    <row r="2617" spans="1:12" x14ac:dyDescent="0.2">
      <c r="A2617">
        <v>6091</v>
      </c>
      <c r="B2617" t="s">
        <v>4286</v>
      </c>
      <c r="C2617" t="s">
        <v>221</v>
      </c>
      <c r="D2617" t="s">
        <v>166</v>
      </c>
      <c r="E2617" s="6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4287</v>
      </c>
    </row>
    <row r="2618" spans="1:12" x14ac:dyDescent="0.2">
      <c r="A2618">
        <v>35051</v>
      </c>
      <c r="B2618" t="s">
        <v>4286</v>
      </c>
      <c r="C2618" t="s">
        <v>538</v>
      </c>
      <c r="D2618" t="s">
        <v>166</v>
      </c>
      <c r="E2618" s="6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4288</v>
      </c>
    </row>
    <row r="2619" spans="1:12" x14ac:dyDescent="0.2">
      <c r="A2619">
        <v>30093</v>
      </c>
      <c r="B2619" t="s">
        <v>4289</v>
      </c>
      <c r="C2619" t="s">
        <v>482</v>
      </c>
      <c r="D2619" t="s">
        <v>166</v>
      </c>
      <c r="E2619" s="6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4290</v>
      </c>
    </row>
    <row r="2620" spans="1:12" x14ac:dyDescent="0.2">
      <c r="A2620">
        <v>21213</v>
      </c>
      <c r="B2620" t="s">
        <v>4291</v>
      </c>
      <c r="C2620" t="s">
        <v>180</v>
      </c>
      <c r="D2620" t="s">
        <v>166</v>
      </c>
      <c r="E2620" s="6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4292</v>
      </c>
    </row>
    <row r="2621" spans="1:12" x14ac:dyDescent="0.2">
      <c r="A2621">
        <v>28127</v>
      </c>
      <c r="B2621" t="s">
        <v>4291</v>
      </c>
      <c r="C2621" t="s">
        <v>194</v>
      </c>
      <c r="D2621" t="s">
        <v>166</v>
      </c>
      <c r="E2621" s="6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4293</v>
      </c>
    </row>
    <row r="2622" spans="1:12" x14ac:dyDescent="0.2">
      <c r="A2622">
        <v>19167</v>
      </c>
      <c r="B2622" t="s">
        <v>4294</v>
      </c>
      <c r="C2622" t="s">
        <v>178</v>
      </c>
      <c r="D2622" t="s">
        <v>166</v>
      </c>
      <c r="E2622" s="6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4295</v>
      </c>
    </row>
    <row r="2623" spans="1:12" x14ac:dyDescent="0.2">
      <c r="A2623">
        <v>31165</v>
      </c>
      <c r="B2623" t="s">
        <v>4294</v>
      </c>
      <c r="C2623" t="s">
        <v>196</v>
      </c>
      <c r="D2623" t="s">
        <v>166</v>
      </c>
      <c r="E2623" s="6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4296</v>
      </c>
    </row>
    <row r="2624" spans="1:12" x14ac:dyDescent="0.2">
      <c r="A2624">
        <v>38085</v>
      </c>
      <c r="B2624" t="s">
        <v>4294</v>
      </c>
      <c r="C2624" t="s">
        <v>198</v>
      </c>
      <c r="D2624" t="s">
        <v>166</v>
      </c>
      <c r="E2624" s="6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4297</v>
      </c>
    </row>
    <row r="2625" spans="1:12" x14ac:dyDescent="0.2">
      <c r="A2625">
        <v>6093</v>
      </c>
      <c r="B2625" t="s">
        <v>4298</v>
      </c>
      <c r="C2625" t="s">
        <v>221</v>
      </c>
      <c r="D2625" t="s">
        <v>166</v>
      </c>
      <c r="E2625" s="6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4299</v>
      </c>
    </row>
    <row r="2626" spans="1:12" x14ac:dyDescent="0.2">
      <c r="A2626">
        <v>2220</v>
      </c>
      <c r="B2626" t="s">
        <v>4300</v>
      </c>
      <c r="C2626" t="s">
        <v>237</v>
      </c>
      <c r="D2626" t="s">
        <v>166</v>
      </c>
      <c r="E2626" s="6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4301</v>
      </c>
    </row>
    <row r="2627" spans="1:12" x14ac:dyDescent="0.2">
      <c r="A2627">
        <v>53057</v>
      </c>
      <c r="B2627" t="s">
        <v>4302</v>
      </c>
      <c r="C2627" t="s">
        <v>204</v>
      </c>
      <c r="D2627" t="s">
        <v>166</v>
      </c>
      <c r="E2627" s="6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4303</v>
      </c>
    </row>
    <row r="2628" spans="1:12" x14ac:dyDescent="0.2">
      <c r="A2628">
        <v>2230</v>
      </c>
      <c r="B2628" t="s">
        <v>4304</v>
      </c>
      <c r="C2628" t="s">
        <v>237</v>
      </c>
      <c r="D2628" t="s">
        <v>166</v>
      </c>
      <c r="E2628" s="6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4305</v>
      </c>
    </row>
    <row r="2629" spans="1:12" x14ac:dyDescent="0.2">
      <c r="A2629">
        <v>53059</v>
      </c>
      <c r="B2629" t="s">
        <v>4306</v>
      </c>
      <c r="C2629" t="s">
        <v>204</v>
      </c>
      <c r="D2629" t="s">
        <v>166</v>
      </c>
      <c r="E2629" s="6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4307</v>
      </c>
    </row>
    <row r="2630" spans="1:12" x14ac:dyDescent="0.2">
      <c r="A2630">
        <v>38087</v>
      </c>
      <c r="B2630" t="s">
        <v>4308</v>
      </c>
      <c r="C2630" t="s">
        <v>198</v>
      </c>
      <c r="D2630" t="s">
        <v>166</v>
      </c>
      <c r="E2630" s="6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4309</v>
      </c>
    </row>
    <row r="2631" spans="1:12" x14ac:dyDescent="0.2">
      <c r="A2631">
        <v>20183</v>
      </c>
      <c r="B2631" t="s">
        <v>4310</v>
      </c>
      <c r="C2631" t="s">
        <v>264</v>
      </c>
      <c r="D2631" t="s">
        <v>166</v>
      </c>
      <c r="E2631" s="6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4311</v>
      </c>
    </row>
    <row r="2632" spans="1:12" x14ac:dyDescent="0.2">
      <c r="A2632">
        <v>28129</v>
      </c>
      <c r="B2632" t="s">
        <v>4310</v>
      </c>
      <c r="C2632" t="s">
        <v>194</v>
      </c>
      <c r="D2632" t="s">
        <v>166</v>
      </c>
      <c r="E2632" s="6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4312</v>
      </c>
    </row>
    <row r="2633" spans="1:12" x14ac:dyDescent="0.2">
      <c r="A2633">
        <v>47159</v>
      </c>
      <c r="B2633" t="s">
        <v>4310</v>
      </c>
      <c r="C2633" t="s">
        <v>288</v>
      </c>
      <c r="D2633" t="s">
        <v>166</v>
      </c>
      <c r="E2633" s="6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4313</v>
      </c>
    </row>
    <row r="2634" spans="1:12" x14ac:dyDescent="0.2">
      <c r="A2634">
        <v>48423</v>
      </c>
      <c r="B2634" t="s">
        <v>4310</v>
      </c>
      <c r="C2634" t="s">
        <v>290</v>
      </c>
      <c r="D2634" t="s">
        <v>166</v>
      </c>
      <c r="E2634" s="6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4314</v>
      </c>
    </row>
    <row r="2635" spans="1:12" x14ac:dyDescent="0.2">
      <c r="A2635">
        <v>51173</v>
      </c>
      <c r="B2635" t="s">
        <v>4315</v>
      </c>
      <c r="C2635" t="s">
        <v>172</v>
      </c>
      <c r="D2635" t="s">
        <v>166</v>
      </c>
      <c r="E2635" s="6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4316</v>
      </c>
    </row>
    <row r="2636" spans="1:12" x14ac:dyDescent="0.2">
      <c r="A2636">
        <v>53061</v>
      </c>
      <c r="B2636" t="s">
        <v>141</v>
      </c>
      <c r="C2636" t="s">
        <v>204</v>
      </c>
      <c r="D2636" t="s">
        <v>166</v>
      </c>
      <c r="E2636" s="6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4317</v>
      </c>
    </row>
    <row r="2637" spans="1:12" x14ac:dyDescent="0.2">
      <c r="A2637">
        <v>42109</v>
      </c>
      <c r="B2637" t="s">
        <v>4318</v>
      </c>
      <c r="C2637" t="s">
        <v>202</v>
      </c>
      <c r="D2637" t="s">
        <v>166</v>
      </c>
      <c r="E2637" s="6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4319</v>
      </c>
    </row>
    <row r="2638" spans="1:12" x14ac:dyDescent="0.2">
      <c r="A2638">
        <v>35053</v>
      </c>
      <c r="B2638" t="s">
        <v>4320</v>
      </c>
      <c r="C2638" t="s">
        <v>538</v>
      </c>
      <c r="D2638" t="s">
        <v>166</v>
      </c>
      <c r="E2638" s="6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4321</v>
      </c>
    </row>
    <row r="2639" spans="1:12" x14ac:dyDescent="0.2">
      <c r="A2639">
        <v>6095</v>
      </c>
      <c r="B2639" t="s">
        <v>4322</v>
      </c>
      <c r="C2639" t="s">
        <v>221</v>
      </c>
      <c r="D2639" t="s">
        <v>166</v>
      </c>
      <c r="E2639" s="6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4323</v>
      </c>
    </row>
    <row r="2640" spans="1:12" x14ac:dyDescent="0.2">
      <c r="A2640">
        <v>23025</v>
      </c>
      <c r="B2640" t="s">
        <v>4324</v>
      </c>
      <c r="C2640" t="s">
        <v>297</v>
      </c>
      <c r="D2640" t="s">
        <v>166</v>
      </c>
      <c r="E2640" s="6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4325</v>
      </c>
    </row>
    <row r="2641" spans="1:12" x14ac:dyDescent="0.2">
      <c r="A2641">
        <v>24039</v>
      </c>
      <c r="B2641" t="s">
        <v>4324</v>
      </c>
      <c r="C2641" t="s">
        <v>255</v>
      </c>
      <c r="D2641" t="s">
        <v>166</v>
      </c>
      <c r="E2641" s="6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4326</v>
      </c>
    </row>
    <row r="2642" spans="1:12" x14ac:dyDescent="0.2">
      <c r="A2642">
        <v>34035</v>
      </c>
      <c r="B2642" t="s">
        <v>4324</v>
      </c>
      <c r="C2642" t="s">
        <v>367</v>
      </c>
      <c r="D2642" t="s">
        <v>166</v>
      </c>
      <c r="E2642" s="6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4327</v>
      </c>
    </row>
    <row r="2643" spans="1:12" x14ac:dyDescent="0.2">
      <c r="A2643">
        <v>42111</v>
      </c>
      <c r="B2643" t="s">
        <v>4324</v>
      </c>
      <c r="C2643" t="s">
        <v>202</v>
      </c>
      <c r="D2643" t="s">
        <v>166</v>
      </c>
      <c r="E2643" s="6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4328</v>
      </c>
    </row>
    <row r="2644" spans="1:12" x14ac:dyDescent="0.2">
      <c r="A2644">
        <v>48425</v>
      </c>
      <c r="B2644" t="s">
        <v>4329</v>
      </c>
      <c r="C2644" t="s">
        <v>290</v>
      </c>
      <c r="D2644" t="s">
        <v>166</v>
      </c>
      <c r="E2644" s="6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4330</v>
      </c>
    </row>
    <row r="2645" spans="1:12" x14ac:dyDescent="0.2">
      <c r="A2645">
        <v>6097</v>
      </c>
      <c r="B2645" t="s">
        <v>136</v>
      </c>
      <c r="C2645" t="s">
        <v>221</v>
      </c>
      <c r="D2645" t="s">
        <v>166</v>
      </c>
      <c r="E2645" s="6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4331</v>
      </c>
    </row>
    <row r="2646" spans="1:12" x14ac:dyDescent="0.2">
      <c r="A2646">
        <v>51175</v>
      </c>
      <c r="B2646" t="s">
        <v>4332</v>
      </c>
      <c r="C2646" t="s">
        <v>172</v>
      </c>
      <c r="D2646" t="s">
        <v>166</v>
      </c>
      <c r="E2646" s="6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4333</v>
      </c>
    </row>
    <row r="2647" spans="1:12" x14ac:dyDescent="0.2">
      <c r="A2647">
        <v>2240</v>
      </c>
      <c r="B2647" t="s">
        <v>4334</v>
      </c>
      <c r="C2647" t="s">
        <v>237</v>
      </c>
      <c r="D2647" t="s">
        <v>166</v>
      </c>
      <c r="E2647" s="6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4335</v>
      </c>
    </row>
    <row r="2648" spans="1:12" x14ac:dyDescent="0.2">
      <c r="A2648">
        <v>13255</v>
      </c>
      <c r="B2648" t="s">
        <v>4336</v>
      </c>
      <c r="C2648" t="s">
        <v>317</v>
      </c>
      <c r="D2648" t="s">
        <v>166</v>
      </c>
      <c r="E2648" s="6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4337</v>
      </c>
    </row>
    <row r="2649" spans="1:12" x14ac:dyDescent="0.2">
      <c r="A2649">
        <v>45083</v>
      </c>
      <c r="B2649" t="s">
        <v>55</v>
      </c>
      <c r="C2649" t="s">
        <v>165</v>
      </c>
      <c r="D2649" t="s">
        <v>166</v>
      </c>
      <c r="E2649" s="6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4338</v>
      </c>
    </row>
    <row r="2650" spans="1:12" x14ac:dyDescent="0.2">
      <c r="A2650">
        <v>18147</v>
      </c>
      <c r="B2650" t="s">
        <v>4339</v>
      </c>
      <c r="C2650" t="s">
        <v>142</v>
      </c>
      <c r="D2650" t="s">
        <v>166</v>
      </c>
      <c r="E2650" s="6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4340</v>
      </c>
    </row>
    <row r="2651" spans="1:12" x14ac:dyDescent="0.2">
      <c r="A2651">
        <v>21215</v>
      </c>
      <c r="B2651" t="s">
        <v>4339</v>
      </c>
      <c r="C2651" t="s">
        <v>180</v>
      </c>
      <c r="D2651" t="s">
        <v>166</v>
      </c>
      <c r="E2651" s="6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4341</v>
      </c>
    </row>
    <row r="2652" spans="1:12" x14ac:dyDescent="0.2">
      <c r="A2652">
        <v>46115</v>
      </c>
      <c r="B2652" t="s">
        <v>4342</v>
      </c>
      <c r="C2652" t="s">
        <v>381</v>
      </c>
      <c r="D2652" t="s">
        <v>166</v>
      </c>
      <c r="E2652" s="6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4343</v>
      </c>
    </row>
    <row r="2653" spans="1:12" x14ac:dyDescent="0.2">
      <c r="A2653">
        <v>53063</v>
      </c>
      <c r="B2653" t="s">
        <v>4344</v>
      </c>
      <c r="C2653" t="s">
        <v>204</v>
      </c>
      <c r="D2653" t="s">
        <v>166</v>
      </c>
      <c r="E2653" s="6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4345</v>
      </c>
    </row>
    <row r="2654" spans="1:12" x14ac:dyDescent="0.2">
      <c r="A2654">
        <v>51177</v>
      </c>
      <c r="B2654" t="s">
        <v>4346</v>
      </c>
      <c r="C2654" t="s">
        <v>172</v>
      </c>
      <c r="D2654" t="s">
        <v>166</v>
      </c>
      <c r="E2654" s="6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4347</v>
      </c>
    </row>
    <row r="2655" spans="1:12" x14ac:dyDescent="0.2">
      <c r="A2655">
        <v>22087</v>
      </c>
      <c r="B2655" t="s">
        <v>4348</v>
      </c>
      <c r="C2655" t="s">
        <v>169</v>
      </c>
      <c r="D2655" t="s">
        <v>166</v>
      </c>
      <c r="E2655" s="6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4349</v>
      </c>
    </row>
    <row r="2656" spans="1:12" x14ac:dyDescent="0.2">
      <c r="A2656">
        <v>22089</v>
      </c>
      <c r="B2656" t="s">
        <v>4350</v>
      </c>
      <c r="C2656" t="s">
        <v>169</v>
      </c>
      <c r="D2656" t="s">
        <v>166</v>
      </c>
      <c r="E2656" s="6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4351</v>
      </c>
    </row>
    <row r="2657" spans="1:12" x14ac:dyDescent="0.2">
      <c r="A2657">
        <v>29183</v>
      </c>
      <c r="B2657" t="s">
        <v>4350</v>
      </c>
      <c r="C2657" t="s">
        <v>182</v>
      </c>
      <c r="D2657" t="s">
        <v>166</v>
      </c>
      <c r="E2657" s="6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4352</v>
      </c>
    </row>
    <row r="2658" spans="1:12" x14ac:dyDescent="0.2">
      <c r="A2658">
        <v>1115</v>
      </c>
      <c r="B2658" t="s">
        <v>4353</v>
      </c>
      <c r="C2658" t="s">
        <v>385</v>
      </c>
      <c r="D2658" t="s">
        <v>166</v>
      </c>
      <c r="E2658" s="6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4354</v>
      </c>
    </row>
    <row r="2659" spans="1:12" x14ac:dyDescent="0.2">
      <c r="A2659">
        <v>17163</v>
      </c>
      <c r="B2659" t="s">
        <v>4353</v>
      </c>
      <c r="C2659" t="s">
        <v>190</v>
      </c>
      <c r="D2659" t="s">
        <v>166</v>
      </c>
      <c r="E2659" s="6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4355</v>
      </c>
    </row>
    <row r="2660" spans="1:12" x14ac:dyDescent="0.2">
      <c r="A2660">
        <v>26147</v>
      </c>
      <c r="B2660" t="s">
        <v>4353</v>
      </c>
      <c r="C2660" t="s">
        <v>232</v>
      </c>
      <c r="D2660" t="s">
        <v>166</v>
      </c>
      <c r="E2660" s="6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4356</v>
      </c>
    </row>
    <row r="2661" spans="1:12" x14ac:dyDescent="0.2">
      <c r="A2661">
        <v>29185</v>
      </c>
      <c r="B2661" t="s">
        <v>4353</v>
      </c>
      <c r="C2661" t="s">
        <v>182</v>
      </c>
      <c r="D2661" t="s">
        <v>166</v>
      </c>
      <c r="E2661" s="6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4357</v>
      </c>
    </row>
    <row r="2662" spans="1:12" x14ac:dyDescent="0.2">
      <c r="A2662">
        <v>55109</v>
      </c>
      <c r="B2662" t="s">
        <v>4358</v>
      </c>
      <c r="C2662" t="s">
        <v>206</v>
      </c>
      <c r="D2662" t="s">
        <v>166</v>
      </c>
      <c r="E2662" s="6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4359</v>
      </c>
    </row>
    <row r="2663" spans="1:12" x14ac:dyDescent="0.2">
      <c r="A2663">
        <v>5123</v>
      </c>
      <c r="B2663" t="s">
        <v>4360</v>
      </c>
      <c r="C2663" t="s">
        <v>331</v>
      </c>
      <c r="D2663" t="s">
        <v>166</v>
      </c>
      <c r="E2663" s="6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4361</v>
      </c>
    </row>
    <row r="2664" spans="1:12" x14ac:dyDescent="0.2">
      <c r="A2664">
        <v>29187</v>
      </c>
      <c r="B2664" t="s">
        <v>4362</v>
      </c>
      <c r="C2664" t="s">
        <v>182</v>
      </c>
      <c r="D2664" t="s">
        <v>166</v>
      </c>
      <c r="E2664" s="6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4363</v>
      </c>
    </row>
    <row r="2665" spans="1:12" x14ac:dyDescent="0.2">
      <c r="A2665">
        <v>22091</v>
      </c>
      <c r="B2665" t="s">
        <v>4364</v>
      </c>
      <c r="C2665" t="s">
        <v>169</v>
      </c>
      <c r="D2665" t="s">
        <v>166</v>
      </c>
      <c r="E2665" s="6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4365</v>
      </c>
    </row>
    <row r="2666" spans="1:12" x14ac:dyDescent="0.2">
      <c r="A2666">
        <v>22093</v>
      </c>
      <c r="B2666" t="s">
        <v>4366</v>
      </c>
      <c r="C2666" t="s">
        <v>169</v>
      </c>
      <c r="D2666" t="s">
        <v>166</v>
      </c>
      <c r="E2666" s="6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4367</v>
      </c>
    </row>
    <row r="2667" spans="1:12" x14ac:dyDescent="0.2">
      <c r="A2667">
        <v>22095</v>
      </c>
      <c r="B2667" t="s">
        <v>4368</v>
      </c>
      <c r="C2667" t="s">
        <v>169</v>
      </c>
      <c r="D2667" t="s">
        <v>166</v>
      </c>
      <c r="E2667" s="6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4369</v>
      </c>
    </row>
    <row r="2668" spans="1:12" x14ac:dyDescent="0.2">
      <c r="A2668">
        <v>12109</v>
      </c>
      <c r="B2668" t="s">
        <v>4370</v>
      </c>
      <c r="C2668" t="s">
        <v>216</v>
      </c>
      <c r="D2668" t="s">
        <v>166</v>
      </c>
      <c r="E2668" s="6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4371</v>
      </c>
    </row>
    <row r="2669" spans="1:12" x14ac:dyDescent="0.2">
      <c r="A2669">
        <v>18141</v>
      </c>
      <c r="B2669" t="s">
        <v>4372</v>
      </c>
      <c r="C2669" t="s">
        <v>142</v>
      </c>
      <c r="D2669" t="s">
        <v>166</v>
      </c>
      <c r="E2669" s="6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4373</v>
      </c>
    </row>
    <row r="2670" spans="1:12" x14ac:dyDescent="0.2">
      <c r="A2670">
        <v>26149</v>
      </c>
      <c r="B2670" t="s">
        <v>4372</v>
      </c>
      <c r="C2670" t="s">
        <v>232</v>
      </c>
      <c r="D2670" t="s">
        <v>166</v>
      </c>
      <c r="E2670" s="6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4374</v>
      </c>
    </row>
    <row r="2671" spans="1:12" x14ac:dyDescent="0.2">
      <c r="A2671">
        <v>22097</v>
      </c>
      <c r="B2671" t="s">
        <v>4375</v>
      </c>
      <c r="C2671" t="s">
        <v>169</v>
      </c>
      <c r="D2671" t="s">
        <v>166</v>
      </c>
      <c r="E2671" s="6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4376</v>
      </c>
    </row>
    <row r="2672" spans="1:12" x14ac:dyDescent="0.2">
      <c r="A2672">
        <v>36089</v>
      </c>
      <c r="B2672" t="s">
        <v>4377</v>
      </c>
      <c r="C2672" t="s">
        <v>226</v>
      </c>
      <c r="D2672" t="s">
        <v>166</v>
      </c>
      <c r="E2672" s="6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4378</v>
      </c>
    </row>
    <row r="2673" spans="1:12" x14ac:dyDescent="0.2">
      <c r="A2673">
        <v>27137</v>
      </c>
      <c r="B2673" t="s">
        <v>4379</v>
      </c>
      <c r="C2673" t="s">
        <v>213</v>
      </c>
      <c r="D2673" t="s">
        <v>166</v>
      </c>
      <c r="E2673" s="6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4380</v>
      </c>
    </row>
    <row r="2674" spans="1:12" x14ac:dyDescent="0.2">
      <c r="A2674">
        <v>29189</v>
      </c>
      <c r="B2674" t="s">
        <v>4379</v>
      </c>
      <c r="C2674" t="s">
        <v>182</v>
      </c>
      <c r="D2674" t="s">
        <v>166</v>
      </c>
      <c r="E2674" s="6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4381</v>
      </c>
    </row>
    <row r="2675" spans="1:12" x14ac:dyDescent="0.2">
      <c r="A2675">
        <v>29510</v>
      </c>
      <c r="B2675" t="s">
        <v>4382</v>
      </c>
      <c r="C2675" t="s">
        <v>182</v>
      </c>
      <c r="D2675" t="s">
        <v>166</v>
      </c>
      <c r="E2675" s="6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4383</v>
      </c>
    </row>
    <row r="2676" spans="1:12" x14ac:dyDescent="0.2">
      <c r="A2676">
        <v>12111</v>
      </c>
      <c r="B2676" t="s">
        <v>4384</v>
      </c>
      <c r="C2676" t="s">
        <v>216</v>
      </c>
      <c r="D2676" t="s">
        <v>166</v>
      </c>
      <c r="E2676" s="6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4385</v>
      </c>
    </row>
    <row r="2677" spans="1:12" x14ac:dyDescent="0.2">
      <c r="A2677">
        <v>22099</v>
      </c>
      <c r="B2677" t="s">
        <v>4386</v>
      </c>
      <c r="C2677" t="s">
        <v>169</v>
      </c>
      <c r="D2677" t="s">
        <v>166</v>
      </c>
      <c r="E2677" s="6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4387</v>
      </c>
    </row>
    <row r="2678" spans="1:12" x14ac:dyDescent="0.2">
      <c r="A2678">
        <v>22101</v>
      </c>
      <c r="B2678" t="s">
        <v>4388</v>
      </c>
      <c r="C2678" t="s">
        <v>169</v>
      </c>
      <c r="D2678" t="s">
        <v>166</v>
      </c>
      <c r="E2678" s="6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4389</v>
      </c>
    </row>
    <row r="2679" spans="1:12" x14ac:dyDescent="0.2">
      <c r="A2679">
        <v>24037</v>
      </c>
      <c r="B2679" t="s">
        <v>4390</v>
      </c>
      <c r="C2679" t="s">
        <v>255</v>
      </c>
      <c r="D2679" t="s">
        <v>166</v>
      </c>
      <c r="E2679" s="6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4391</v>
      </c>
    </row>
    <row r="2680" spans="1:12" x14ac:dyDescent="0.2">
      <c r="A2680">
        <v>22103</v>
      </c>
      <c r="B2680" t="s">
        <v>4392</v>
      </c>
      <c r="C2680" t="s">
        <v>169</v>
      </c>
      <c r="D2680" t="s">
        <v>166</v>
      </c>
      <c r="E2680" s="6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4393</v>
      </c>
    </row>
    <row r="2681" spans="1:12" x14ac:dyDescent="0.2">
      <c r="A2681">
        <v>20185</v>
      </c>
      <c r="B2681" t="s">
        <v>4394</v>
      </c>
      <c r="C2681" t="s">
        <v>264</v>
      </c>
      <c r="D2681" t="s">
        <v>166</v>
      </c>
      <c r="E2681" s="6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4395</v>
      </c>
    </row>
    <row r="2682" spans="1:12" x14ac:dyDescent="0.2">
      <c r="A2682">
        <v>51179</v>
      </c>
      <c r="B2682" t="s">
        <v>4394</v>
      </c>
      <c r="C2682" t="s">
        <v>172</v>
      </c>
      <c r="D2682" t="s">
        <v>166</v>
      </c>
      <c r="E2682" s="6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4396</v>
      </c>
    </row>
    <row r="2683" spans="1:12" x14ac:dyDescent="0.2">
      <c r="A2683">
        <v>6099</v>
      </c>
      <c r="B2683" t="s">
        <v>4397</v>
      </c>
      <c r="C2683" t="s">
        <v>221</v>
      </c>
      <c r="D2683" t="s">
        <v>166</v>
      </c>
      <c r="E2683" s="6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4398</v>
      </c>
    </row>
    <row r="2684" spans="1:12" x14ac:dyDescent="0.2">
      <c r="A2684">
        <v>46117</v>
      </c>
      <c r="B2684" t="s">
        <v>4399</v>
      </c>
      <c r="C2684" t="s">
        <v>381</v>
      </c>
      <c r="D2684" t="s">
        <v>166</v>
      </c>
      <c r="E2684" s="6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4400</v>
      </c>
    </row>
    <row r="2685" spans="1:12" x14ac:dyDescent="0.2">
      <c r="A2685">
        <v>37167</v>
      </c>
      <c r="B2685" t="s">
        <v>4401</v>
      </c>
      <c r="C2685" t="s">
        <v>219</v>
      </c>
      <c r="D2685" t="s">
        <v>166</v>
      </c>
      <c r="E2685" s="6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4402</v>
      </c>
    </row>
    <row r="2686" spans="1:12" x14ac:dyDescent="0.2">
      <c r="A2686">
        <v>20187</v>
      </c>
      <c r="B2686" t="s">
        <v>4403</v>
      </c>
      <c r="C2686" t="s">
        <v>264</v>
      </c>
      <c r="D2686" t="s">
        <v>166</v>
      </c>
      <c r="E2686" s="6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4404</v>
      </c>
    </row>
    <row r="2687" spans="1:12" x14ac:dyDescent="0.2">
      <c r="A2687">
        <v>31167</v>
      </c>
      <c r="B2687" t="s">
        <v>4403</v>
      </c>
      <c r="C2687" t="s">
        <v>196</v>
      </c>
      <c r="D2687" t="s">
        <v>166</v>
      </c>
      <c r="E2687" s="6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4405</v>
      </c>
    </row>
    <row r="2688" spans="1:12" x14ac:dyDescent="0.2">
      <c r="A2688">
        <v>17175</v>
      </c>
      <c r="B2688" t="s">
        <v>4406</v>
      </c>
      <c r="C2688" t="s">
        <v>190</v>
      </c>
      <c r="D2688" t="s">
        <v>166</v>
      </c>
      <c r="E2688" s="6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4407</v>
      </c>
    </row>
    <row r="2689" spans="1:12" x14ac:dyDescent="0.2">
      <c r="A2689">
        <v>38089</v>
      </c>
      <c r="B2689" t="s">
        <v>4406</v>
      </c>
      <c r="C2689" t="s">
        <v>198</v>
      </c>
      <c r="D2689" t="s">
        <v>166</v>
      </c>
      <c r="E2689" s="6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4408</v>
      </c>
    </row>
    <row r="2690" spans="1:12" x14ac:dyDescent="0.2">
      <c r="A2690">
        <v>39151</v>
      </c>
      <c r="B2690" t="s">
        <v>4406</v>
      </c>
      <c r="C2690" t="s">
        <v>200</v>
      </c>
      <c r="D2690" t="s">
        <v>166</v>
      </c>
      <c r="E2690" s="6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4409</v>
      </c>
    </row>
    <row r="2691" spans="1:12" x14ac:dyDescent="0.2">
      <c r="A2691">
        <v>18149</v>
      </c>
      <c r="B2691" t="s">
        <v>4410</v>
      </c>
      <c r="C2691" t="s">
        <v>142</v>
      </c>
      <c r="D2691" t="s">
        <v>166</v>
      </c>
      <c r="E2691" s="6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4411</v>
      </c>
    </row>
    <row r="2692" spans="1:12" x14ac:dyDescent="0.2">
      <c r="A2692">
        <v>48427</v>
      </c>
      <c r="B2692" t="s">
        <v>4412</v>
      </c>
      <c r="C2692" t="s">
        <v>290</v>
      </c>
      <c r="D2692" t="s">
        <v>166</v>
      </c>
      <c r="E2692" s="6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4413</v>
      </c>
    </row>
    <row r="2693" spans="1:12" x14ac:dyDescent="0.2">
      <c r="A2693">
        <v>51790</v>
      </c>
      <c r="B2693" t="s">
        <v>4414</v>
      </c>
      <c r="C2693" t="s">
        <v>172</v>
      </c>
      <c r="D2693" t="s">
        <v>166</v>
      </c>
      <c r="E2693" s="6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4415</v>
      </c>
    </row>
    <row r="2694" spans="1:12" x14ac:dyDescent="0.2">
      <c r="A2694">
        <v>29186</v>
      </c>
      <c r="B2694" t="s">
        <v>4416</v>
      </c>
      <c r="C2694" t="s">
        <v>182</v>
      </c>
      <c r="D2694" t="s">
        <v>166</v>
      </c>
      <c r="E2694" s="6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4417</v>
      </c>
    </row>
    <row r="2695" spans="1:12" x14ac:dyDescent="0.2">
      <c r="A2695">
        <v>27145</v>
      </c>
      <c r="B2695" t="s">
        <v>4418</v>
      </c>
      <c r="C2695" t="s">
        <v>213</v>
      </c>
      <c r="D2695" t="s">
        <v>166</v>
      </c>
      <c r="E2695" s="6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4419</v>
      </c>
    </row>
    <row r="2696" spans="1:12" x14ac:dyDescent="0.2">
      <c r="A2696">
        <v>27147</v>
      </c>
      <c r="B2696" t="s">
        <v>4420</v>
      </c>
      <c r="C2696" t="s">
        <v>213</v>
      </c>
      <c r="D2696" t="s">
        <v>166</v>
      </c>
      <c r="E2696" s="6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4421</v>
      </c>
    </row>
    <row r="2697" spans="1:12" x14ac:dyDescent="0.2">
      <c r="A2697">
        <v>38091</v>
      </c>
      <c r="B2697" t="s">
        <v>4420</v>
      </c>
      <c r="C2697" t="s">
        <v>198</v>
      </c>
      <c r="D2697" t="s">
        <v>166</v>
      </c>
      <c r="E2697" s="6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4422</v>
      </c>
    </row>
    <row r="2698" spans="1:12" x14ac:dyDescent="0.2">
      <c r="A2698">
        <v>13257</v>
      </c>
      <c r="B2698" t="s">
        <v>4423</v>
      </c>
      <c r="C2698" t="s">
        <v>317</v>
      </c>
      <c r="D2698" t="s">
        <v>166</v>
      </c>
      <c r="E2698" s="6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4424</v>
      </c>
    </row>
    <row r="2699" spans="1:12" x14ac:dyDescent="0.2">
      <c r="A2699">
        <v>40137</v>
      </c>
      <c r="B2699" t="s">
        <v>4423</v>
      </c>
      <c r="C2699" t="s">
        <v>184</v>
      </c>
      <c r="D2699" t="s">
        <v>166</v>
      </c>
      <c r="E2699" s="6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4425</v>
      </c>
    </row>
    <row r="2700" spans="1:12" x14ac:dyDescent="0.2">
      <c r="A2700">
        <v>48429</v>
      </c>
      <c r="B2700" t="s">
        <v>4423</v>
      </c>
      <c r="C2700" t="s">
        <v>290</v>
      </c>
      <c r="D2700" t="s">
        <v>166</v>
      </c>
      <c r="E2700" s="6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4426</v>
      </c>
    </row>
    <row r="2701" spans="1:12" x14ac:dyDescent="0.2">
      <c r="A2701">
        <v>17177</v>
      </c>
      <c r="B2701" t="s">
        <v>4427</v>
      </c>
      <c r="C2701" t="s">
        <v>190</v>
      </c>
      <c r="D2701" t="s">
        <v>166</v>
      </c>
      <c r="E2701" s="6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4428</v>
      </c>
    </row>
    <row r="2702" spans="1:12" x14ac:dyDescent="0.2">
      <c r="A2702">
        <v>48431</v>
      </c>
      <c r="B2702" t="s">
        <v>4429</v>
      </c>
      <c r="C2702" t="s">
        <v>290</v>
      </c>
      <c r="D2702" t="s">
        <v>166</v>
      </c>
      <c r="E2702" s="6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4430</v>
      </c>
    </row>
    <row r="2703" spans="1:12" x14ac:dyDescent="0.2">
      <c r="A2703">
        <v>18151</v>
      </c>
      <c r="B2703" t="s">
        <v>4431</v>
      </c>
      <c r="C2703" t="s">
        <v>142</v>
      </c>
      <c r="D2703" t="s">
        <v>166</v>
      </c>
      <c r="E2703" s="6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4432</v>
      </c>
    </row>
    <row r="2704" spans="1:12" x14ac:dyDescent="0.2">
      <c r="A2704">
        <v>36101</v>
      </c>
      <c r="B2704" t="s">
        <v>4431</v>
      </c>
      <c r="C2704" t="s">
        <v>226</v>
      </c>
      <c r="D2704" t="s">
        <v>166</v>
      </c>
      <c r="E2704" s="6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4433</v>
      </c>
    </row>
    <row r="2705" spans="1:12" x14ac:dyDescent="0.2">
      <c r="A2705">
        <v>20189</v>
      </c>
      <c r="B2705" t="s">
        <v>4434</v>
      </c>
      <c r="C2705" t="s">
        <v>264</v>
      </c>
      <c r="D2705" t="s">
        <v>166</v>
      </c>
      <c r="E2705" s="6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4435</v>
      </c>
    </row>
    <row r="2706" spans="1:12" x14ac:dyDescent="0.2">
      <c r="A2706">
        <v>27149</v>
      </c>
      <c r="B2706" t="s">
        <v>4434</v>
      </c>
      <c r="C2706" t="s">
        <v>213</v>
      </c>
      <c r="D2706" t="s">
        <v>166</v>
      </c>
      <c r="E2706" s="6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4436</v>
      </c>
    </row>
    <row r="2707" spans="1:12" x14ac:dyDescent="0.2">
      <c r="A2707">
        <v>53065</v>
      </c>
      <c r="B2707" t="s">
        <v>4434</v>
      </c>
      <c r="C2707" t="s">
        <v>204</v>
      </c>
      <c r="D2707" t="s">
        <v>166</v>
      </c>
      <c r="E2707" s="6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4437</v>
      </c>
    </row>
    <row r="2708" spans="1:12" x14ac:dyDescent="0.2">
      <c r="A2708">
        <v>13259</v>
      </c>
      <c r="B2708" t="s">
        <v>4438</v>
      </c>
      <c r="C2708" t="s">
        <v>317</v>
      </c>
      <c r="D2708" t="s">
        <v>166</v>
      </c>
      <c r="E2708" s="6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4439</v>
      </c>
    </row>
    <row r="2709" spans="1:12" x14ac:dyDescent="0.2">
      <c r="A2709">
        <v>47161</v>
      </c>
      <c r="B2709" t="s">
        <v>4438</v>
      </c>
      <c r="C2709" t="s">
        <v>288</v>
      </c>
      <c r="D2709" t="s">
        <v>166</v>
      </c>
      <c r="E2709" s="6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4440</v>
      </c>
    </row>
    <row r="2710" spans="1:12" x14ac:dyDescent="0.2">
      <c r="A2710">
        <v>30095</v>
      </c>
      <c r="B2710" t="s">
        <v>4441</v>
      </c>
      <c r="C2710" t="s">
        <v>482</v>
      </c>
      <c r="D2710" t="s">
        <v>166</v>
      </c>
      <c r="E2710" s="6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4442</v>
      </c>
    </row>
    <row r="2711" spans="1:12" x14ac:dyDescent="0.2">
      <c r="A2711">
        <v>29207</v>
      </c>
      <c r="B2711" t="s">
        <v>4443</v>
      </c>
      <c r="C2711" t="s">
        <v>182</v>
      </c>
      <c r="D2711" t="s">
        <v>166</v>
      </c>
      <c r="E2711" s="6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4444</v>
      </c>
    </row>
    <row r="2712" spans="1:12" x14ac:dyDescent="0.2">
      <c r="A2712">
        <v>37169</v>
      </c>
      <c r="B2712" t="s">
        <v>4445</v>
      </c>
      <c r="C2712" t="s">
        <v>219</v>
      </c>
      <c r="D2712" t="s">
        <v>166</v>
      </c>
      <c r="E2712" s="6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4446</v>
      </c>
    </row>
    <row r="2713" spans="1:12" x14ac:dyDescent="0.2">
      <c r="A2713">
        <v>5137</v>
      </c>
      <c r="B2713" t="s">
        <v>4447</v>
      </c>
      <c r="C2713" t="s">
        <v>331</v>
      </c>
      <c r="D2713" t="s">
        <v>166</v>
      </c>
      <c r="E2713" s="6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4448</v>
      </c>
    </row>
    <row r="2714" spans="1:12" x14ac:dyDescent="0.2">
      <c r="A2714">
        <v>28131</v>
      </c>
      <c r="B2714" t="s">
        <v>4447</v>
      </c>
      <c r="C2714" t="s">
        <v>194</v>
      </c>
      <c r="D2714" t="s">
        <v>166</v>
      </c>
      <c r="E2714" s="6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4449</v>
      </c>
    </row>
    <row r="2715" spans="1:12" x14ac:dyDescent="0.2">
      <c r="A2715">
        <v>29209</v>
      </c>
      <c r="B2715" t="s">
        <v>4447</v>
      </c>
      <c r="C2715" t="s">
        <v>182</v>
      </c>
      <c r="D2715" t="s">
        <v>166</v>
      </c>
      <c r="E2715" s="6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4450</v>
      </c>
    </row>
    <row r="2716" spans="1:12" x14ac:dyDescent="0.2">
      <c r="A2716">
        <v>48433</v>
      </c>
      <c r="B2716" t="s">
        <v>4451</v>
      </c>
      <c r="C2716" t="s">
        <v>290</v>
      </c>
      <c r="D2716" t="s">
        <v>166</v>
      </c>
      <c r="E2716" s="6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4452</v>
      </c>
    </row>
    <row r="2717" spans="1:12" x14ac:dyDescent="0.2">
      <c r="A2717">
        <v>32029</v>
      </c>
      <c r="B2717" t="s">
        <v>4453</v>
      </c>
      <c r="C2717" t="s">
        <v>870</v>
      </c>
      <c r="D2717" t="s">
        <v>166</v>
      </c>
      <c r="E2717" s="6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4454</v>
      </c>
    </row>
    <row r="2718" spans="1:12" x14ac:dyDescent="0.2">
      <c r="A2718">
        <v>19169</v>
      </c>
      <c r="B2718" t="s">
        <v>4455</v>
      </c>
      <c r="C2718" t="s">
        <v>178</v>
      </c>
      <c r="D2718" t="s">
        <v>166</v>
      </c>
      <c r="E2718" s="6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4456</v>
      </c>
    </row>
    <row r="2719" spans="1:12" x14ac:dyDescent="0.2">
      <c r="A2719">
        <v>33017</v>
      </c>
      <c r="B2719" t="s">
        <v>4457</v>
      </c>
      <c r="C2719" t="s">
        <v>495</v>
      </c>
      <c r="D2719" t="s">
        <v>166</v>
      </c>
      <c r="E2719" s="6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4458</v>
      </c>
    </row>
    <row r="2720" spans="1:12" x14ac:dyDescent="0.2">
      <c r="A2720">
        <v>38093</v>
      </c>
      <c r="B2720" t="s">
        <v>4459</v>
      </c>
      <c r="C2720" t="s">
        <v>198</v>
      </c>
      <c r="D2720" t="s">
        <v>166</v>
      </c>
      <c r="E2720" s="6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4460</v>
      </c>
    </row>
    <row r="2721" spans="1:12" x14ac:dyDescent="0.2">
      <c r="A2721">
        <v>56035</v>
      </c>
      <c r="B2721" t="s">
        <v>4461</v>
      </c>
      <c r="C2721" t="s">
        <v>228</v>
      </c>
      <c r="D2721" t="s">
        <v>166</v>
      </c>
      <c r="E2721" s="6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4462</v>
      </c>
    </row>
    <row r="2722" spans="1:12" x14ac:dyDescent="0.2">
      <c r="A2722">
        <v>25025</v>
      </c>
      <c r="B2722" t="s">
        <v>4463</v>
      </c>
      <c r="C2722" t="s">
        <v>432</v>
      </c>
      <c r="D2722" t="s">
        <v>166</v>
      </c>
      <c r="E2722" s="6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4464</v>
      </c>
    </row>
    <row r="2723" spans="1:12" x14ac:dyDescent="0.2">
      <c r="A2723">
        <v>36103</v>
      </c>
      <c r="B2723" t="s">
        <v>4463</v>
      </c>
      <c r="C2723" t="s">
        <v>226</v>
      </c>
      <c r="D2723" t="s">
        <v>166</v>
      </c>
      <c r="E2723" s="6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4465</v>
      </c>
    </row>
    <row r="2724" spans="1:12" x14ac:dyDescent="0.2">
      <c r="A2724">
        <v>51800</v>
      </c>
      <c r="B2724" t="s">
        <v>4463</v>
      </c>
      <c r="C2724" t="s">
        <v>172</v>
      </c>
      <c r="D2724" t="s">
        <v>166</v>
      </c>
      <c r="E2724" s="6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4466</v>
      </c>
    </row>
    <row r="2725" spans="1:12" x14ac:dyDescent="0.2">
      <c r="A2725">
        <v>18153</v>
      </c>
      <c r="B2725" t="s">
        <v>4467</v>
      </c>
      <c r="C2725" t="s">
        <v>142</v>
      </c>
      <c r="D2725" t="s">
        <v>166</v>
      </c>
      <c r="E2725" s="6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4468</v>
      </c>
    </row>
    <row r="2726" spans="1:12" x14ac:dyDescent="0.2">
      <c r="A2726">
        <v>29211</v>
      </c>
      <c r="B2726" t="s">
        <v>4467</v>
      </c>
      <c r="C2726" t="s">
        <v>182</v>
      </c>
      <c r="D2726" t="s">
        <v>166</v>
      </c>
      <c r="E2726" s="6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4469</v>
      </c>
    </row>
    <row r="2727" spans="1:12" x14ac:dyDescent="0.2">
      <c r="A2727">
        <v>33019</v>
      </c>
      <c r="B2727" t="s">
        <v>4467</v>
      </c>
      <c r="C2727" t="s">
        <v>495</v>
      </c>
      <c r="D2727" t="s">
        <v>166</v>
      </c>
      <c r="E2727" s="6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4470</v>
      </c>
    </row>
    <row r="2728" spans="1:12" x14ac:dyDescent="0.2">
      <c r="A2728">
        <v>36105</v>
      </c>
      <c r="B2728" t="s">
        <v>4467</v>
      </c>
      <c r="C2728" t="s">
        <v>226</v>
      </c>
      <c r="D2728" t="s">
        <v>166</v>
      </c>
      <c r="E2728" s="6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4471</v>
      </c>
    </row>
    <row r="2729" spans="1:12" x14ac:dyDescent="0.2">
      <c r="A2729">
        <v>42113</v>
      </c>
      <c r="B2729" t="s">
        <v>4467</v>
      </c>
      <c r="C2729" t="s">
        <v>202</v>
      </c>
      <c r="D2729" t="s">
        <v>166</v>
      </c>
      <c r="E2729" s="6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4472</v>
      </c>
    </row>
    <row r="2730" spans="1:12" x14ac:dyDescent="0.2">
      <c r="A2730">
        <v>47163</v>
      </c>
      <c r="B2730" t="s">
        <v>4467</v>
      </c>
      <c r="C2730" t="s">
        <v>288</v>
      </c>
      <c r="D2730" t="s">
        <v>166</v>
      </c>
      <c r="E2730" s="6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4473</v>
      </c>
    </row>
    <row r="2731" spans="1:12" x14ac:dyDescent="0.2">
      <c r="A2731">
        <v>46119</v>
      </c>
      <c r="B2731" t="s">
        <v>4474</v>
      </c>
      <c r="C2731" t="s">
        <v>381</v>
      </c>
      <c r="D2731" t="s">
        <v>166</v>
      </c>
      <c r="E2731" s="6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4475</v>
      </c>
    </row>
    <row r="2732" spans="1:12" x14ac:dyDescent="0.2">
      <c r="A2732">
        <v>54089</v>
      </c>
      <c r="B2732" t="s">
        <v>4476</v>
      </c>
      <c r="C2732" t="s">
        <v>427</v>
      </c>
      <c r="D2732" t="s">
        <v>166</v>
      </c>
      <c r="E2732" s="6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4477</v>
      </c>
    </row>
    <row r="2733" spans="1:12" x14ac:dyDescent="0.2">
      <c r="A2733">
        <v>8117</v>
      </c>
      <c r="B2733" t="s">
        <v>4478</v>
      </c>
      <c r="C2733" t="s">
        <v>187</v>
      </c>
      <c r="D2733" t="s">
        <v>166</v>
      </c>
      <c r="E2733" s="6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4479</v>
      </c>
    </row>
    <row r="2734" spans="1:12" x14ac:dyDescent="0.2">
      <c r="A2734">
        <v>39153</v>
      </c>
      <c r="B2734" t="s">
        <v>4478</v>
      </c>
      <c r="C2734" t="s">
        <v>200</v>
      </c>
      <c r="D2734" t="s">
        <v>166</v>
      </c>
      <c r="E2734" s="6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4480</v>
      </c>
    </row>
    <row r="2735" spans="1:12" x14ac:dyDescent="0.2">
      <c r="A2735">
        <v>49043</v>
      </c>
      <c r="B2735" t="s">
        <v>4478</v>
      </c>
      <c r="C2735" t="s">
        <v>479</v>
      </c>
      <c r="D2735" t="s">
        <v>166</v>
      </c>
      <c r="E2735" s="6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4481</v>
      </c>
    </row>
    <row r="2736" spans="1:12" x14ac:dyDescent="0.2">
      <c r="A2736">
        <v>20191</v>
      </c>
      <c r="B2736" t="s">
        <v>4482</v>
      </c>
      <c r="C2736" t="s">
        <v>264</v>
      </c>
      <c r="D2736" t="s">
        <v>166</v>
      </c>
      <c r="E2736" s="6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4483</v>
      </c>
    </row>
    <row r="2737" spans="1:12" x14ac:dyDescent="0.2">
      <c r="A2737">
        <v>47165</v>
      </c>
      <c r="B2737" t="s">
        <v>4482</v>
      </c>
      <c r="C2737" t="s">
        <v>288</v>
      </c>
      <c r="D2737" t="s">
        <v>166</v>
      </c>
      <c r="E2737" s="6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4484</v>
      </c>
    </row>
    <row r="2738" spans="1:12" x14ac:dyDescent="0.2">
      <c r="A2738">
        <v>1119</v>
      </c>
      <c r="B2738" t="s">
        <v>63</v>
      </c>
      <c r="C2738" t="s">
        <v>385</v>
      </c>
      <c r="D2738" t="s">
        <v>166</v>
      </c>
      <c r="E2738" s="6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4485</v>
      </c>
    </row>
    <row r="2739" spans="1:12" x14ac:dyDescent="0.2">
      <c r="A2739">
        <v>12119</v>
      </c>
      <c r="B2739" t="s">
        <v>63</v>
      </c>
      <c r="C2739" t="s">
        <v>216</v>
      </c>
      <c r="D2739" t="s">
        <v>166</v>
      </c>
      <c r="E2739" s="6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4486</v>
      </c>
    </row>
    <row r="2740" spans="1:12" x14ac:dyDescent="0.2">
      <c r="A2740">
        <v>13261</v>
      </c>
      <c r="B2740" t="s">
        <v>63</v>
      </c>
      <c r="C2740" t="s">
        <v>317</v>
      </c>
      <c r="D2740" t="s">
        <v>166</v>
      </c>
      <c r="E2740" s="6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4487</v>
      </c>
    </row>
    <row r="2741" spans="1:12" x14ac:dyDescent="0.2">
      <c r="A2741">
        <v>45085</v>
      </c>
      <c r="B2741" t="s">
        <v>63</v>
      </c>
      <c r="C2741" t="s">
        <v>165</v>
      </c>
      <c r="D2741" t="s">
        <v>166</v>
      </c>
      <c r="E2741" s="6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4488</v>
      </c>
    </row>
    <row r="2742" spans="1:12" x14ac:dyDescent="0.2">
      <c r="A2742">
        <v>28133</v>
      </c>
      <c r="B2742" t="s">
        <v>4489</v>
      </c>
      <c r="C2742" t="s">
        <v>194</v>
      </c>
      <c r="D2742" t="s">
        <v>166</v>
      </c>
      <c r="E2742" s="6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4490</v>
      </c>
    </row>
    <row r="2743" spans="1:12" x14ac:dyDescent="0.2">
      <c r="A2743">
        <v>37171</v>
      </c>
      <c r="B2743" t="s">
        <v>4491</v>
      </c>
      <c r="C2743" t="s">
        <v>219</v>
      </c>
      <c r="D2743" t="s">
        <v>166</v>
      </c>
      <c r="E2743" s="6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4492</v>
      </c>
    </row>
    <row r="2744" spans="1:12" x14ac:dyDescent="0.2">
      <c r="A2744">
        <v>51181</v>
      </c>
      <c r="B2744" t="s">
        <v>4491</v>
      </c>
      <c r="C2744" t="s">
        <v>172</v>
      </c>
      <c r="D2744" t="s">
        <v>166</v>
      </c>
      <c r="E2744" s="6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4493</v>
      </c>
    </row>
    <row r="2745" spans="1:12" x14ac:dyDescent="0.2">
      <c r="A2745">
        <v>42115</v>
      </c>
      <c r="B2745" t="s">
        <v>4494</v>
      </c>
      <c r="C2745" t="s">
        <v>202</v>
      </c>
      <c r="D2745" t="s">
        <v>166</v>
      </c>
      <c r="E2745" s="6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4495</v>
      </c>
    </row>
    <row r="2746" spans="1:12" x14ac:dyDescent="0.2">
      <c r="A2746">
        <v>10005</v>
      </c>
      <c r="B2746" t="s">
        <v>4496</v>
      </c>
      <c r="C2746" t="s">
        <v>1408</v>
      </c>
      <c r="D2746" t="s">
        <v>166</v>
      </c>
      <c r="E2746" s="6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4497</v>
      </c>
    </row>
    <row r="2747" spans="1:12" x14ac:dyDescent="0.2">
      <c r="A2747">
        <v>34037</v>
      </c>
      <c r="B2747" t="s">
        <v>4496</v>
      </c>
      <c r="C2747" t="s">
        <v>367</v>
      </c>
      <c r="D2747" t="s">
        <v>166</v>
      </c>
      <c r="E2747" s="6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4498</v>
      </c>
    </row>
    <row r="2748" spans="1:12" x14ac:dyDescent="0.2">
      <c r="A2748">
        <v>51183</v>
      </c>
      <c r="B2748" t="s">
        <v>4496</v>
      </c>
      <c r="C2748" t="s">
        <v>172</v>
      </c>
      <c r="D2748" t="s">
        <v>166</v>
      </c>
      <c r="E2748" s="6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4499</v>
      </c>
    </row>
    <row r="2749" spans="1:12" x14ac:dyDescent="0.2">
      <c r="A2749">
        <v>6101</v>
      </c>
      <c r="B2749" t="s">
        <v>4500</v>
      </c>
      <c r="C2749" t="s">
        <v>221</v>
      </c>
      <c r="D2749" t="s">
        <v>166</v>
      </c>
      <c r="E2749" s="6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4501</v>
      </c>
    </row>
    <row r="2750" spans="1:12" x14ac:dyDescent="0.2">
      <c r="A2750">
        <v>48435</v>
      </c>
      <c r="B2750" t="s">
        <v>4502</v>
      </c>
      <c r="C2750" t="s">
        <v>290</v>
      </c>
      <c r="D2750" t="s">
        <v>166</v>
      </c>
      <c r="E2750" s="6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4503</v>
      </c>
    </row>
    <row r="2751" spans="1:12" x14ac:dyDescent="0.2">
      <c r="A2751">
        <v>12121</v>
      </c>
      <c r="B2751" t="s">
        <v>4504</v>
      </c>
      <c r="C2751" t="s">
        <v>216</v>
      </c>
      <c r="D2751" t="s">
        <v>166</v>
      </c>
      <c r="E2751" s="6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4505</v>
      </c>
    </row>
    <row r="2752" spans="1:12" x14ac:dyDescent="0.2">
      <c r="A2752">
        <v>37173</v>
      </c>
      <c r="B2752" t="s">
        <v>4506</v>
      </c>
      <c r="C2752" t="s">
        <v>219</v>
      </c>
      <c r="D2752" t="s">
        <v>166</v>
      </c>
      <c r="E2752" s="6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4507</v>
      </c>
    </row>
    <row r="2753" spans="1:12" x14ac:dyDescent="0.2">
      <c r="A2753">
        <v>30097</v>
      </c>
      <c r="B2753" t="s">
        <v>4508</v>
      </c>
      <c r="C2753" t="s">
        <v>482</v>
      </c>
      <c r="D2753" t="s">
        <v>166</v>
      </c>
      <c r="E2753" s="6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4509</v>
      </c>
    </row>
    <row r="2754" spans="1:12" x14ac:dyDescent="0.2">
      <c r="A2754">
        <v>56037</v>
      </c>
      <c r="B2754" t="s">
        <v>4510</v>
      </c>
      <c r="C2754" t="s">
        <v>228</v>
      </c>
      <c r="D2754" t="s">
        <v>166</v>
      </c>
      <c r="E2754" s="6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4511</v>
      </c>
    </row>
    <row r="2755" spans="1:12" x14ac:dyDescent="0.2">
      <c r="A2755">
        <v>27151</v>
      </c>
      <c r="B2755" t="s">
        <v>4512</v>
      </c>
      <c r="C2755" t="s">
        <v>213</v>
      </c>
      <c r="D2755" t="s">
        <v>166</v>
      </c>
      <c r="E2755" s="6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4513</v>
      </c>
    </row>
    <row r="2756" spans="1:12" x14ac:dyDescent="0.2">
      <c r="A2756">
        <v>48437</v>
      </c>
      <c r="B2756" t="s">
        <v>4514</v>
      </c>
      <c r="C2756" t="s">
        <v>290</v>
      </c>
      <c r="D2756" t="s">
        <v>166</v>
      </c>
      <c r="E2756" s="6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4515</v>
      </c>
    </row>
    <row r="2757" spans="1:12" x14ac:dyDescent="0.2">
      <c r="A2757">
        <v>18155</v>
      </c>
      <c r="B2757" t="s">
        <v>4516</v>
      </c>
      <c r="C2757" t="s">
        <v>142</v>
      </c>
      <c r="D2757" t="s">
        <v>166</v>
      </c>
      <c r="E2757" s="6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4517</v>
      </c>
    </row>
    <row r="2758" spans="1:12" x14ac:dyDescent="0.2">
      <c r="A2758">
        <v>13263</v>
      </c>
      <c r="B2758" t="s">
        <v>4518</v>
      </c>
      <c r="C2758" t="s">
        <v>317</v>
      </c>
      <c r="D2758" t="s">
        <v>166</v>
      </c>
      <c r="E2758" s="6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4519</v>
      </c>
    </row>
    <row r="2759" spans="1:12" x14ac:dyDescent="0.2">
      <c r="A2759">
        <v>24041</v>
      </c>
      <c r="B2759" t="s">
        <v>4518</v>
      </c>
      <c r="C2759" t="s">
        <v>255</v>
      </c>
      <c r="D2759" t="s">
        <v>166</v>
      </c>
      <c r="E2759" s="6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4520</v>
      </c>
    </row>
    <row r="2760" spans="1:12" x14ac:dyDescent="0.2">
      <c r="A2760">
        <v>13265</v>
      </c>
      <c r="B2760" t="s">
        <v>4521</v>
      </c>
      <c r="C2760" t="s">
        <v>317</v>
      </c>
      <c r="D2760" t="s">
        <v>166</v>
      </c>
      <c r="E2760" s="6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4522</v>
      </c>
    </row>
    <row r="2761" spans="1:12" x14ac:dyDescent="0.2">
      <c r="A2761">
        <v>1121</v>
      </c>
      <c r="B2761" t="s">
        <v>4523</v>
      </c>
      <c r="C2761" t="s">
        <v>385</v>
      </c>
      <c r="D2761" t="s">
        <v>166</v>
      </c>
      <c r="E2761" s="6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4524</v>
      </c>
    </row>
    <row r="2762" spans="1:12" x14ac:dyDescent="0.2">
      <c r="A2762">
        <v>28135</v>
      </c>
      <c r="B2762" t="s">
        <v>4525</v>
      </c>
      <c r="C2762" t="s">
        <v>194</v>
      </c>
      <c r="D2762" t="s">
        <v>166</v>
      </c>
      <c r="E2762" s="6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4526</v>
      </c>
    </row>
    <row r="2763" spans="1:12" x14ac:dyDescent="0.2">
      <c r="A2763">
        <v>1123</v>
      </c>
      <c r="B2763" t="s">
        <v>4527</v>
      </c>
      <c r="C2763" t="s">
        <v>385</v>
      </c>
      <c r="D2763" t="s">
        <v>166</v>
      </c>
      <c r="E2763" s="6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4528</v>
      </c>
    </row>
    <row r="2764" spans="1:12" x14ac:dyDescent="0.2">
      <c r="A2764">
        <v>19171</v>
      </c>
      <c r="B2764" t="s">
        <v>4529</v>
      </c>
      <c r="C2764" t="s">
        <v>178</v>
      </c>
      <c r="D2764" t="s">
        <v>166</v>
      </c>
      <c r="E2764" s="6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4530</v>
      </c>
    </row>
    <row r="2765" spans="1:12" x14ac:dyDescent="0.2">
      <c r="A2765">
        <v>29213</v>
      </c>
      <c r="B2765" t="s">
        <v>4531</v>
      </c>
      <c r="C2765" t="s">
        <v>182</v>
      </c>
      <c r="D2765" t="s">
        <v>166</v>
      </c>
      <c r="E2765" s="6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4532</v>
      </c>
    </row>
    <row r="2766" spans="1:12" x14ac:dyDescent="0.2">
      <c r="A2766">
        <v>22105</v>
      </c>
      <c r="B2766" t="s">
        <v>4533</v>
      </c>
      <c r="C2766" t="s">
        <v>169</v>
      </c>
      <c r="D2766" t="s">
        <v>166</v>
      </c>
      <c r="E2766" s="6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4534</v>
      </c>
    </row>
    <row r="2767" spans="1:12" x14ac:dyDescent="0.2">
      <c r="A2767">
        <v>35055</v>
      </c>
      <c r="B2767" t="s">
        <v>4535</v>
      </c>
      <c r="C2767" t="s">
        <v>538</v>
      </c>
      <c r="D2767" t="s">
        <v>166</v>
      </c>
      <c r="E2767" s="6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4536</v>
      </c>
    </row>
    <row r="2768" spans="1:12" x14ac:dyDescent="0.2">
      <c r="A2768">
        <v>48439</v>
      </c>
      <c r="B2768" t="s">
        <v>5</v>
      </c>
      <c r="C2768" t="s">
        <v>290</v>
      </c>
      <c r="D2768" t="s">
        <v>166</v>
      </c>
      <c r="E2768" s="6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4537</v>
      </c>
    </row>
    <row r="2769" spans="1:12" x14ac:dyDescent="0.2">
      <c r="A2769">
        <v>28137</v>
      </c>
      <c r="B2769" t="s">
        <v>4538</v>
      </c>
      <c r="C2769" t="s">
        <v>194</v>
      </c>
      <c r="D2769" t="s">
        <v>166</v>
      </c>
      <c r="E2769" s="6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4539</v>
      </c>
    </row>
    <row r="2770" spans="1:12" x14ac:dyDescent="0.2">
      <c r="A2770">
        <v>13267</v>
      </c>
      <c r="B2770" t="s">
        <v>4540</v>
      </c>
      <c r="C2770" t="s">
        <v>317</v>
      </c>
      <c r="D2770" t="s">
        <v>166</v>
      </c>
      <c r="E2770" s="6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4541</v>
      </c>
    </row>
    <row r="2771" spans="1:12" x14ac:dyDescent="0.2">
      <c r="A2771">
        <v>12123</v>
      </c>
      <c r="B2771" t="s">
        <v>4542</v>
      </c>
      <c r="C2771" t="s">
        <v>216</v>
      </c>
      <c r="D2771" t="s">
        <v>166</v>
      </c>
      <c r="E2771" s="6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4543</v>
      </c>
    </row>
    <row r="2772" spans="1:12" x14ac:dyDescent="0.2">
      <c r="A2772">
        <v>13269</v>
      </c>
      <c r="B2772" t="s">
        <v>4542</v>
      </c>
      <c r="C2772" t="s">
        <v>317</v>
      </c>
      <c r="D2772" t="s">
        <v>166</v>
      </c>
      <c r="E2772" s="6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4544</v>
      </c>
    </row>
    <row r="2773" spans="1:12" x14ac:dyDescent="0.2">
      <c r="A2773">
        <v>19173</v>
      </c>
      <c r="B2773" t="s">
        <v>4542</v>
      </c>
      <c r="C2773" t="s">
        <v>178</v>
      </c>
      <c r="D2773" t="s">
        <v>166</v>
      </c>
      <c r="E2773" s="6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4545</v>
      </c>
    </row>
    <row r="2774" spans="1:12" x14ac:dyDescent="0.2">
      <c r="A2774">
        <v>21217</v>
      </c>
      <c r="B2774" t="s">
        <v>4542</v>
      </c>
      <c r="C2774" t="s">
        <v>180</v>
      </c>
      <c r="D2774" t="s">
        <v>166</v>
      </c>
      <c r="E2774" s="6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4546</v>
      </c>
    </row>
    <row r="2775" spans="1:12" x14ac:dyDescent="0.2">
      <c r="A2775">
        <v>48441</v>
      </c>
      <c r="B2775" t="s">
        <v>4542</v>
      </c>
      <c r="C2775" t="s">
        <v>290</v>
      </c>
      <c r="D2775" t="s">
        <v>166</v>
      </c>
      <c r="E2775" s="6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4547</v>
      </c>
    </row>
    <row r="2776" spans="1:12" x14ac:dyDescent="0.2">
      <c r="A2776">
        <v>54091</v>
      </c>
      <c r="B2776" t="s">
        <v>4542</v>
      </c>
      <c r="C2776" t="s">
        <v>427</v>
      </c>
      <c r="D2776" t="s">
        <v>166</v>
      </c>
      <c r="E2776" s="6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4548</v>
      </c>
    </row>
    <row r="2777" spans="1:12" x14ac:dyDescent="0.2">
      <c r="A2777">
        <v>55119</v>
      </c>
      <c r="B2777" t="s">
        <v>4542</v>
      </c>
      <c r="C2777" t="s">
        <v>206</v>
      </c>
      <c r="D2777" t="s">
        <v>166</v>
      </c>
      <c r="E2777" s="6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4549</v>
      </c>
    </row>
    <row r="2778" spans="1:12" x14ac:dyDescent="0.2">
      <c r="A2778">
        <v>17179</v>
      </c>
      <c r="B2778" t="s">
        <v>4550</v>
      </c>
      <c r="C2778" t="s">
        <v>190</v>
      </c>
      <c r="D2778" t="s">
        <v>166</v>
      </c>
      <c r="E2778" s="6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4551</v>
      </c>
    </row>
    <row r="2779" spans="1:12" x14ac:dyDescent="0.2">
      <c r="A2779">
        <v>51185</v>
      </c>
      <c r="B2779" t="s">
        <v>4550</v>
      </c>
      <c r="C2779" t="s">
        <v>172</v>
      </c>
      <c r="D2779" t="s">
        <v>166</v>
      </c>
      <c r="E2779" s="6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4552</v>
      </c>
    </row>
    <row r="2780" spans="1:12" x14ac:dyDescent="0.2">
      <c r="A2780">
        <v>6103</v>
      </c>
      <c r="B2780" t="s">
        <v>4553</v>
      </c>
      <c r="C2780" t="s">
        <v>221</v>
      </c>
      <c r="D2780" t="s">
        <v>166</v>
      </c>
      <c r="E2780" s="6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4554</v>
      </c>
    </row>
    <row r="2781" spans="1:12" x14ac:dyDescent="0.2">
      <c r="A2781">
        <v>13271</v>
      </c>
      <c r="B2781" t="s">
        <v>4555</v>
      </c>
      <c r="C2781" t="s">
        <v>317</v>
      </c>
      <c r="D2781" t="s">
        <v>166</v>
      </c>
      <c r="E2781" s="6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4556</v>
      </c>
    </row>
    <row r="2782" spans="1:12" x14ac:dyDescent="0.2">
      <c r="A2782">
        <v>8119</v>
      </c>
      <c r="B2782" t="s">
        <v>4557</v>
      </c>
      <c r="C2782" t="s">
        <v>187</v>
      </c>
      <c r="D2782" t="s">
        <v>166</v>
      </c>
      <c r="E2782" s="6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4558</v>
      </c>
    </row>
    <row r="2783" spans="1:12" x14ac:dyDescent="0.2">
      <c r="A2783">
        <v>22107</v>
      </c>
      <c r="B2783" t="s">
        <v>4559</v>
      </c>
      <c r="C2783" t="s">
        <v>169</v>
      </c>
      <c r="D2783" t="s">
        <v>166</v>
      </c>
      <c r="E2783" s="6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4560</v>
      </c>
    </row>
    <row r="2784" spans="1:12" x14ac:dyDescent="0.2">
      <c r="A2784">
        <v>22109</v>
      </c>
      <c r="B2784" t="s">
        <v>4561</v>
      </c>
      <c r="C2784" t="s">
        <v>169</v>
      </c>
      <c r="D2784" t="s">
        <v>166</v>
      </c>
      <c r="E2784" s="6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4562</v>
      </c>
    </row>
    <row r="2785" spans="1:12" x14ac:dyDescent="0.2">
      <c r="A2785">
        <v>13273</v>
      </c>
      <c r="B2785" t="s">
        <v>4563</v>
      </c>
      <c r="C2785" t="s">
        <v>317</v>
      </c>
      <c r="D2785" t="s">
        <v>166</v>
      </c>
      <c r="E2785" s="6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4564</v>
      </c>
    </row>
    <row r="2786" spans="1:12" x14ac:dyDescent="0.2">
      <c r="A2786">
        <v>48443</v>
      </c>
      <c r="B2786" t="s">
        <v>4563</v>
      </c>
      <c r="C2786" t="s">
        <v>290</v>
      </c>
      <c r="D2786" t="s">
        <v>166</v>
      </c>
      <c r="E2786" s="6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4565</v>
      </c>
    </row>
    <row r="2787" spans="1:12" x14ac:dyDescent="0.2">
      <c r="A2787">
        <v>48445</v>
      </c>
      <c r="B2787" t="s">
        <v>4566</v>
      </c>
      <c r="C2787" t="s">
        <v>290</v>
      </c>
      <c r="D2787" t="s">
        <v>166</v>
      </c>
      <c r="E2787" s="6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4567</v>
      </c>
    </row>
    <row r="2788" spans="1:12" x14ac:dyDescent="0.2">
      <c r="A2788">
        <v>16081</v>
      </c>
      <c r="B2788" t="s">
        <v>4568</v>
      </c>
      <c r="C2788" t="s">
        <v>175</v>
      </c>
      <c r="D2788" t="s">
        <v>166</v>
      </c>
      <c r="E2788" s="6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4569</v>
      </c>
    </row>
    <row r="2789" spans="1:12" x14ac:dyDescent="0.2">
      <c r="A2789">
        <v>30099</v>
      </c>
      <c r="B2789" t="s">
        <v>4568</v>
      </c>
      <c r="C2789" t="s">
        <v>482</v>
      </c>
      <c r="D2789" t="s">
        <v>166</v>
      </c>
      <c r="E2789" s="6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4570</v>
      </c>
    </row>
    <row r="2790" spans="1:12" x14ac:dyDescent="0.2">
      <c r="A2790">
        <v>56039</v>
      </c>
      <c r="B2790" t="s">
        <v>4568</v>
      </c>
      <c r="C2790" t="s">
        <v>228</v>
      </c>
      <c r="D2790" t="s">
        <v>166</v>
      </c>
      <c r="E2790" s="6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4571</v>
      </c>
    </row>
    <row r="2791" spans="1:12" x14ac:dyDescent="0.2">
      <c r="A2791">
        <v>29215</v>
      </c>
      <c r="B2791" t="s">
        <v>290</v>
      </c>
      <c r="C2791" t="s">
        <v>182</v>
      </c>
      <c r="D2791" t="s">
        <v>166</v>
      </c>
      <c r="E2791" s="6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4572</v>
      </c>
    </row>
    <row r="2792" spans="1:12" x14ac:dyDescent="0.2">
      <c r="A2792">
        <v>40139</v>
      </c>
      <c r="B2792" t="s">
        <v>290</v>
      </c>
      <c r="C2792" t="s">
        <v>184</v>
      </c>
      <c r="D2792" t="s">
        <v>166</v>
      </c>
      <c r="E2792" s="6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4573</v>
      </c>
    </row>
    <row r="2793" spans="1:12" x14ac:dyDescent="0.2">
      <c r="A2793">
        <v>31169</v>
      </c>
      <c r="B2793" t="s">
        <v>4574</v>
      </c>
      <c r="C2793" t="s">
        <v>196</v>
      </c>
      <c r="D2793" t="s">
        <v>166</v>
      </c>
      <c r="E2793" s="6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4575</v>
      </c>
    </row>
    <row r="2794" spans="1:12" x14ac:dyDescent="0.2">
      <c r="A2794">
        <v>13275</v>
      </c>
      <c r="B2794" t="s">
        <v>4576</v>
      </c>
      <c r="C2794" t="s">
        <v>317</v>
      </c>
      <c r="D2794" t="s">
        <v>166</v>
      </c>
      <c r="E2794" s="6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4577</v>
      </c>
    </row>
    <row r="2795" spans="1:12" x14ac:dyDescent="0.2">
      <c r="A2795">
        <v>20193</v>
      </c>
      <c r="B2795" t="s">
        <v>4576</v>
      </c>
      <c r="C2795" t="s">
        <v>264</v>
      </c>
      <c r="D2795" t="s">
        <v>166</v>
      </c>
      <c r="E2795" s="6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4578</v>
      </c>
    </row>
    <row r="2796" spans="1:12" x14ac:dyDescent="0.2">
      <c r="A2796">
        <v>31171</v>
      </c>
      <c r="B2796" t="s">
        <v>4576</v>
      </c>
      <c r="C2796" t="s">
        <v>196</v>
      </c>
      <c r="D2796" t="s">
        <v>166</v>
      </c>
      <c r="E2796" s="6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4579</v>
      </c>
    </row>
    <row r="2797" spans="1:12" x14ac:dyDescent="0.2">
      <c r="A2797">
        <v>48447</v>
      </c>
      <c r="B2797" t="s">
        <v>4580</v>
      </c>
      <c r="C2797" t="s">
        <v>290</v>
      </c>
      <c r="D2797" t="s">
        <v>166</v>
      </c>
      <c r="E2797" s="6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4581</v>
      </c>
    </row>
    <row r="2798" spans="1:12" x14ac:dyDescent="0.2">
      <c r="A2798">
        <v>31173</v>
      </c>
      <c r="B2798" t="s">
        <v>4582</v>
      </c>
      <c r="C2798" t="s">
        <v>196</v>
      </c>
      <c r="D2798" t="s">
        <v>166</v>
      </c>
      <c r="E2798" s="6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4583</v>
      </c>
    </row>
    <row r="2799" spans="1:12" x14ac:dyDescent="0.2">
      <c r="A2799">
        <v>53067</v>
      </c>
      <c r="B2799" t="s">
        <v>4582</v>
      </c>
      <c r="C2799" t="s">
        <v>204</v>
      </c>
      <c r="D2799" t="s">
        <v>166</v>
      </c>
      <c r="E2799" s="6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4584</v>
      </c>
    </row>
    <row r="2800" spans="1:12" x14ac:dyDescent="0.2">
      <c r="A2800">
        <v>13277</v>
      </c>
      <c r="B2800" t="s">
        <v>4585</v>
      </c>
      <c r="C2800" t="s">
        <v>317</v>
      </c>
      <c r="D2800" t="s">
        <v>166</v>
      </c>
      <c r="E2800" s="6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4586</v>
      </c>
    </row>
    <row r="2801" spans="1:12" x14ac:dyDescent="0.2">
      <c r="A2801">
        <v>41057</v>
      </c>
      <c r="B2801" t="s">
        <v>4587</v>
      </c>
      <c r="C2801" t="s">
        <v>400</v>
      </c>
      <c r="D2801" t="s">
        <v>166</v>
      </c>
      <c r="E2801" s="6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4588</v>
      </c>
    </row>
    <row r="2802" spans="1:12" x14ac:dyDescent="0.2">
      <c r="A2802">
        <v>40141</v>
      </c>
      <c r="B2802" t="s">
        <v>4589</v>
      </c>
      <c r="C2802" t="s">
        <v>184</v>
      </c>
      <c r="D2802" t="s">
        <v>166</v>
      </c>
      <c r="E2802" s="6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4590</v>
      </c>
    </row>
    <row r="2803" spans="1:12" x14ac:dyDescent="0.2">
      <c r="A2803">
        <v>36107</v>
      </c>
      <c r="B2803" t="s">
        <v>4591</v>
      </c>
      <c r="C2803" t="s">
        <v>226</v>
      </c>
      <c r="D2803" t="s">
        <v>166</v>
      </c>
      <c r="E2803" s="6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4592</v>
      </c>
    </row>
    <row r="2804" spans="1:12" x14ac:dyDescent="0.2">
      <c r="A2804">
        <v>42117</v>
      </c>
      <c r="B2804" t="s">
        <v>4591</v>
      </c>
      <c r="C2804" t="s">
        <v>202</v>
      </c>
      <c r="D2804" t="s">
        <v>166</v>
      </c>
      <c r="E2804" s="6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4593</v>
      </c>
    </row>
    <row r="2805" spans="1:12" x14ac:dyDescent="0.2">
      <c r="A2805">
        <v>28139</v>
      </c>
      <c r="B2805" t="s">
        <v>4594</v>
      </c>
      <c r="C2805" t="s">
        <v>194</v>
      </c>
      <c r="D2805" t="s">
        <v>166</v>
      </c>
      <c r="E2805" s="6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4595</v>
      </c>
    </row>
    <row r="2806" spans="1:12" x14ac:dyDescent="0.2">
      <c r="A2806">
        <v>18157</v>
      </c>
      <c r="B2806" t="s">
        <v>4596</v>
      </c>
      <c r="C2806" t="s">
        <v>142</v>
      </c>
      <c r="D2806" t="s">
        <v>166</v>
      </c>
      <c r="E2806" s="6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4597</v>
      </c>
    </row>
    <row r="2807" spans="1:12" x14ac:dyDescent="0.2">
      <c r="A2807">
        <v>18159</v>
      </c>
      <c r="B2807" t="s">
        <v>4598</v>
      </c>
      <c r="C2807" t="s">
        <v>142</v>
      </c>
      <c r="D2807" t="s">
        <v>166</v>
      </c>
      <c r="E2807" s="6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4599</v>
      </c>
    </row>
    <row r="2808" spans="1:12" x14ac:dyDescent="0.2">
      <c r="A2808">
        <v>47167</v>
      </c>
      <c r="B2808" t="s">
        <v>4598</v>
      </c>
      <c r="C2808" t="s">
        <v>288</v>
      </c>
      <c r="D2808" t="s">
        <v>166</v>
      </c>
      <c r="E2808" s="6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4600</v>
      </c>
    </row>
    <row r="2809" spans="1:12" x14ac:dyDescent="0.2">
      <c r="A2809">
        <v>28141</v>
      </c>
      <c r="B2809" t="s">
        <v>4601</v>
      </c>
      <c r="C2809" t="s">
        <v>194</v>
      </c>
      <c r="D2809" t="s">
        <v>166</v>
      </c>
      <c r="E2809" s="6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4602</v>
      </c>
    </row>
    <row r="2810" spans="1:12" x14ac:dyDescent="0.2">
      <c r="A2810">
        <v>48449</v>
      </c>
      <c r="B2810" t="s">
        <v>74</v>
      </c>
      <c r="C2810" t="s">
        <v>290</v>
      </c>
      <c r="D2810" t="s">
        <v>166</v>
      </c>
      <c r="E2810" s="6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4603</v>
      </c>
    </row>
    <row r="2811" spans="1:12" x14ac:dyDescent="0.2">
      <c r="A2811">
        <v>21219</v>
      </c>
      <c r="B2811" t="s">
        <v>4604</v>
      </c>
      <c r="C2811" t="s">
        <v>180</v>
      </c>
      <c r="D2811" t="s">
        <v>166</v>
      </c>
      <c r="E2811" s="6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4605</v>
      </c>
    </row>
    <row r="2812" spans="1:12" x14ac:dyDescent="0.2">
      <c r="A2812">
        <v>27153</v>
      </c>
      <c r="B2812" t="s">
        <v>4604</v>
      </c>
      <c r="C2812" t="s">
        <v>213</v>
      </c>
      <c r="D2812" t="s">
        <v>166</v>
      </c>
      <c r="E2812" s="6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4606</v>
      </c>
    </row>
    <row r="2813" spans="1:12" x14ac:dyDescent="0.2">
      <c r="A2813">
        <v>46121</v>
      </c>
      <c r="B2813" t="s">
        <v>4604</v>
      </c>
      <c r="C2813" t="s">
        <v>381</v>
      </c>
      <c r="D2813" t="s">
        <v>166</v>
      </c>
      <c r="E2813" s="6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4607</v>
      </c>
    </row>
    <row r="2814" spans="1:12" x14ac:dyDescent="0.2">
      <c r="A2814">
        <v>9013</v>
      </c>
      <c r="B2814" t="s">
        <v>4608</v>
      </c>
      <c r="C2814" t="s">
        <v>1649</v>
      </c>
      <c r="D2814" t="s">
        <v>166</v>
      </c>
      <c r="E2814" s="6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4609</v>
      </c>
    </row>
    <row r="2815" spans="1:12" x14ac:dyDescent="0.2">
      <c r="A2815">
        <v>48451</v>
      </c>
      <c r="B2815" t="s">
        <v>4610</v>
      </c>
      <c r="C2815" t="s">
        <v>290</v>
      </c>
      <c r="D2815" t="s">
        <v>166</v>
      </c>
      <c r="E2815" s="6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4611</v>
      </c>
    </row>
    <row r="2816" spans="1:12" x14ac:dyDescent="0.2">
      <c r="A2816">
        <v>36109</v>
      </c>
      <c r="B2816" t="s">
        <v>4612</v>
      </c>
      <c r="C2816" t="s">
        <v>226</v>
      </c>
      <c r="D2816" t="s">
        <v>166</v>
      </c>
      <c r="E2816" s="6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4613</v>
      </c>
    </row>
    <row r="2817" spans="1:12" x14ac:dyDescent="0.2">
      <c r="A2817">
        <v>49045</v>
      </c>
      <c r="B2817" t="s">
        <v>4614</v>
      </c>
      <c r="C2817" t="s">
        <v>479</v>
      </c>
      <c r="D2817" t="s">
        <v>166</v>
      </c>
      <c r="E2817" s="6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4615</v>
      </c>
    </row>
    <row r="2818" spans="1:12" x14ac:dyDescent="0.2">
      <c r="A2818">
        <v>30101</v>
      </c>
      <c r="B2818" t="s">
        <v>4616</v>
      </c>
      <c r="C2818" t="s">
        <v>482</v>
      </c>
      <c r="D2818" t="s">
        <v>166</v>
      </c>
      <c r="E2818" s="6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4617</v>
      </c>
    </row>
    <row r="2819" spans="1:12" x14ac:dyDescent="0.2">
      <c r="A2819">
        <v>13279</v>
      </c>
      <c r="B2819" t="s">
        <v>4618</v>
      </c>
      <c r="C2819" t="s">
        <v>317</v>
      </c>
      <c r="D2819" t="s">
        <v>166</v>
      </c>
      <c r="E2819" s="6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4619</v>
      </c>
    </row>
    <row r="2820" spans="1:12" x14ac:dyDescent="0.2">
      <c r="A2820">
        <v>35057</v>
      </c>
      <c r="B2820" t="s">
        <v>4620</v>
      </c>
      <c r="C2820" t="s">
        <v>538</v>
      </c>
      <c r="D2820" t="s">
        <v>166</v>
      </c>
      <c r="E2820" s="6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4621</v>
      </c>
    </row>
    <row r="2821" spans="1:12" x14ac:dyDescent="0.2">
      <c r="A2821">
        <v>38095</v>
      </c>
      <c r="B2821" t="s">
        <v>4622</v>
      </c>
      <c r="C2821" t="s">
        <v>198</v>
      </c>
      <c r="D2821" t="s">
        <v>166</v>
      </c>
      <c r="E2821" s="6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4623</v>
      </c>
    </row>
    <row r="2822" spans="1:12" x14ac:dyDescent="0.2">
      <c r="A2822">
        <v>13281</v>
      </c>
      <c r="B2822" t="s">
        <v>4624</v>
      </c>
      <c r="C2822" t="s">
        <v>317</v>
      </c>
      <c r="D2822" t="s">
        <v>166</v>
      </c>
      <c r="E2822" s="6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4625</v>
      </c>
    </row>
    <row r="2823" spans="1:12" x14ac:dyDescent="0.2">
      <c r="A2823">
        <v>38097</v>
      </c>
      <c r="B2823" t="s">
        <v>4626</v>
      </c>
      <c r="C2823" t="s">
        <v>198</v>
      </c>
      <c r="D2823" t="s">
        <v>166</v>
      </c>
      <c r="E2823" s="6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4627</v>
      </c>
    </row>
    <row r="2824" spans="1:12" x14ac:dyDescent="0.2">
      <c r="A2824">
        <v>37175</v>
      </c>
      <c r="B2824" t="s">
        <v>4628</v>
      </c>
      <c r="C2824" t="s">
        <v>219</v>
      </c>
      <c r="D2824" t="s">
        <v>166</v>
      </c>
      <c r="E2824" s="6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4629</v>
      </c>
    </row>
    <row r="2825" spans="1:12" x14ac:dyDescent="0.2">
      <c r="A2825">
        <v>27155</v>
      </c>
      <c r="B2825" t="s">
        <v>4630</v>
      </c>
      <c r="C2825" t="s">
        <v>213</v>
      </c>
      <c r="D2825" t="s">
        <v>166</v>
      </c>
      <c r="E2825" s="6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4631</v>
      </c>
    </row>
    <row r="2826" spans="1:12" x14ac:dyDescent="0.2">
      <c r="A2826">
        <v>48453</v>
      </c>
      <c r="B2826" t="s">
        <v>4632</v>
      </c>
      <c r="C2826" t="s">
        <v>290</v>
      </c>
      <c r="D2826" t="s">
        <v>166</v>
      </c>
      <c r="E2826" s="6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4633</v>
      </c>
    </row>
    <row r="2827" spans="1:12" x14ac:dyDescent="0.2">
      <c r="A2827">
        <v>30103</v>
      </c>
      <c r="B2827" t="s">
        <v>4634</v>
      </c>
      <c r="C2827" t="s">
        <v>482</v>
      </c>
      <c r="D2827" t="s">
        <v>166</v>
      </c>
      <c r="E2827" s="6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4635</v>
      </c>
    </row>
    <row r="2828" spans="1:12" x14ac:dyDescent="0.2">
      <c r="A2828">
        <v>20195</v>
      </c>
      <c r="B2828" t="s">
        <v>4636</v>
      </c>
      <c r="C2828" t="s">
        <v>264</v>
      </c>
      <c r="D2828" t="s">
        <v>166</v>
      </c>
      <c r="E2828" s="6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4637</v>
      </c>
    </row>
    <row r="2829" spans="1:12" x14ac:dyDescent="0.2">
      <c r="A2829">
        <v>55121</v>
      </c>
      <c r="B2829" t="s">
        <v>4638</v>
      </c>
      <c r="C2829" t="s">
        <v>206</v>
      </c>
      <c r="D2829" t="s">
        <v>166</v>
      </c>
      <c r="E2829" s="6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4639</v>
      </c>
    </row>
    <row r="2830" spans="1:12" x14ac:dyDescent="0.2">
      <c r="A2830">
        <v>13283</v>
      </c>
      <c r="B2830" t="s">
        <v>4640</v>
      </c>
      <c r="C2830" t="s">
        <v>317</v>
      </c>
      <c r="D2830" t="s">
        <v>166</v>
      </c>
      <c r="E2830" s="6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4641</v>
      </c>
    </row>
    <row r="2831" spans="1:12" x14ac:dyDescent="0.2">
      <c r="A2831">
        <v>21221</v>
      </c>
      <c r="B2831" t="s">
        <v>4642</v>
      </c>
      <c r="C2831" t="s">
        <v>180</v>
      </c>
      <c r="D2831" t="s">
        <v>166</v>
      </c>
      <c r="E2831" s="6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4643</v>
      </c>
    </row>
    <row r="2832" spans="1:12" x14ac:dyDescent="0.2">
      <c r="A2832">
        <v>21223</v>
      </c>
      <c r="B2832" t="s">
        <v>4644</v>
      </c>
      <c r="C2832" t="s">
        <v>180</v>
      </c>
      <c r="D2832" t="s">
        <v>166</v>
      </c>
      <c r="E2832" s="6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4645</v>
      </c>
    </row>
    <row r="2833" spans="1:12" x14ac:dyDescent="0.2">
      <c r="A2833">
        <v>6105</v>
      </c>
      <c r="B2833" t="s">
        <v>4646</v>
      </c>
      <c r="C2833" t="s">
        <v>221</v>
      </c>
      <c r="D2833" t="s">
        <v>166</v>
      </c>
      <c r="E2833" s="6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4647</v>
      </c>
    </row>
    <row r="2834" spans="1:12" x14ac:dyDescent="0.2">
      <c r="A2834">
        <v>48455</v>
      </c>
      <c r="B2834" t="s">
        <v>4646</v>
      </c>
      <c r="C2834" t="s">
        <v>290</v>
      </c>
      <c r="D2834" t="s">
        <v>166</v>
      </c>
      <c r="E2834" s="6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4648</v>
      </c>
    </row>
    <row r="2835" spans="1:12" x14ac:dyDescent="0.2">
      <c r="A2835">
        <v>46123</v>
      </c>
      <c r="B2835" t="s">
        <v>4649</v>
      </c>
      <c r="C2835" t="s">
        <v>381</v>
      </c>
      <c r="D2835" t="s">
        <v>166</v>
      </c>
      <c r="E2835" s="6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4650</v>
      </c>
    </row>
    <row r="2836" spans="1:12" x14ac:dyDescent="0.2">
      <c r="A2836">
        <v>13285</v>
      </c>
      <c r="B2836" t="s">
        <v>4651</v>
      </c>
      <c r="C2836" t="s">
        <v>317</v>
      </c>
      <c r="D2836" t="s">
        <v>166</v>
      </c>
      <c r="E2836" s="6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4652</v>
      </c>
    </row>
    <row r="2837" spans="1:12" x14ac:dyDescent="0.2">
      <c r="A2837">
        <v>47169</v>
      </c>
      <c r="B2837" t="s">
        <v>4653</v>
      </c>
      <c r="C2837" t="s">
        <v>288</v>
      </c>
      <c r="D2837" t="s">
        <v>166</v>
      </c>
      <c r="E2837" s="6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4654</v>
      </c>
    </row>
    <row r="2838" spans="1:12" x14ac:dyDescent="0.2">
      <c r="A2838">
        <v>39155</v>
      </c>
      <c r="B2838" t="s">
        <v>4655</v>
      </c>
      <c r="C2838" t="s">
        <v>200</v>
      </c>
      <c r="D2838" t="s">
        <v>166</v>
      </c>
      <c r="E2838" s="6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4656</v>
      </c>
    </row>
    <row r="2839" spans="1:12" x14ac:dyDescent="0.2">
      <c r="A2839">
        <v>54093</v>
      </c>
      <c r="B2839" t="s">
        <v>4657</v>
      </c>
      <c r="C2839" t="s">
        <v>427</v>
      </c>
      <c r="D2839" t="s">
        <v>166</v>
      </c>
      <c r="E2839" s="6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4658</v>
      </c>
    </row>
    <row r="2840" spans="1:12" x14ac:dyDescent="0.2">
      <c r="A2840">
        <v>6107</v>
      </c>
      <c r="B2840" t="s">
        <v>4659</v>
      </c>
      <c r="C2840" t="s">
        <v>221</v>
      </c>
      <c r="D2840" t="s">
        <v>166</v>
      </c>
      <c r="E2840" s="6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4660</v>
      </c>
    </row>
    <row r="2841" spans="1:12" x14ac:dyDescent="0.2">
      <c r="A2841">
        <v>40143</v>
      </c>
      <c r="B2841" t="s">
        <v>4661</v>
      </c>
      <c r="C2841" t="s">
        <v>184</v>
      </c>
      <c r="D2841" t="s">
        <v>166</v>
      </c>
      <c r="E2841" s="6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4662</v>
      </c>
    </row>
    <row r="2842" spans="1:12" x14ac:dyDescent="0.2">
      <c r="A2842">
        <v>28143</v>
      </c>
      <c r="B2842" t="s">
        <v>4663</v>
      </c>
      <c r="C2842" t="s">
        <v>194</v>
      </c>
      <c r="D2842" t="s">
        <v>166</v>
      </c>
      <c r="E2842" s="6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4664</v>
      </c>
    </row>
    <row r="2843" spans="1:12" x14ac:dyDescent="0.2">
      <c r="A2843">
        <v>6109</v>
      </c>
      <c r="B2843" t="s">
        <v>4665</v>
      </c>
      <c r="C2843" t="s">
        <v>221</v>
      </c>
      <c r="D2843" t="s">
        <v>166</v>
      </c>
      <c r="E2843" s="6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4666</v>
      </c>
    </row>
    <row r="2844" spans="1:12" x14ac:dyDescent="0.2">
      <c r="A2844">
        <v>13287</v>
      </c>
      <c r="B2844" t="s">
        <v>4667</v>
      </c>
      <c r="C2844" t="s">
        <v>317</v>
      </c>
      <c r="D2844" t="s">
        <v>166</v>
      </c>
      <c r="E2844" s="6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4668</v>
      </c>
    </row>
    <row r="2845" spans="1:12" x14ac:dyDescent="0.2">
      <c r="A2845">
        <v>46125</v>
      </c>
      <c r="B2845" t="s">
        <v>4667</v>
      </c>
      <c r="C2845" t="s">
        <v>381</v>
      </c>
      <c r="D2845" t="s">
        <v>166</v>
      </c>
      <c r="E2845" s="6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4669</v>
      </c>
    </row>
    <row r="2846" spans="1:12" x14ac:dyDescent="0.2">
      <c r="A2846">
        <v>1125</v>
      </c>
      <c r="B2846" t="s">
        <v>4670</v>
      </c>
      <c r="C2846" t="s">
        <v>385</v>
      </c>
      <c r="D2846" t="s">
        <v>166</v>
      </c>
      <c r="E2846" s="6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4671</v>
      </c>
    </row>
    <row r="2847" spans="1:12" x14ac:dyDescent="0.2">
      <c r="A2847">
        <v>39157</v>
      </c>
      <c r="B2847" t="s">
        <v>4672</v>
      </c>
      <c r="C2847" t="s">
        <v>200</v>
      </c>
      <c r="D2847" t="s">
        <v>166</v>
      </c>
      <c r="E2847" s="6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4673</v>
      </c>
    </row>
    <row r="2848" spans="1:12" x14ac:dyDescent="0.2">
      <c r="A2848">
        <v>26157</v>
      </c>
      <c r="B2848" t="s">
        <v>4674</v>
      </c>
      <c r="C2848" t="s">
        <v>232</v>
      </c>
      <c r="D2848" t="s">
        <v>166</v>
      </c>
      <c r="E2848" s="6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4675</v>
      </c>
    </row>
    <row r="2849" spans="1:12" x14ac:dyDescent="0.2">
      <c r="A2849">
        <v>13289</v>
      </c>
      <c r="B2849" t="s">
        <v>4676</v>
      </c>
      <c r="C2849" t="s">
        <v>317</v>
      </c>
      <c r="D2849" t="s">
        <v>166</v>
      </c>
      <c r="E2849" s="6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4677</v>
      </c>
    </row>
    <row r="2850" spans="1:12" x14ac:dyDescent="0.2">
      <c r="A2850">
        <v>16083</v>
      </c>
      <c r="B2850" t="s">
        <v>4678</v>
      </c>
      <c r="C2850" t="s">
        <v>175</v>
      </c>
      <c r="D2850" t="s">
        <v>166</v>
      </c>
      <c r="E2850" s="6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4679</v>
      </c>
    </row>
    <row r="2851" spans="1:12" x14ac:dyDescent="0.2">
      <c r="A2851">
        <v>48457</v>
      </c>
      <c r="B2851" t="s">
        <v>4680</v>
      </c>
      <c r="C2851" t="s">
        <v>290</v>
      </c>
      <c r="D2851" t="s">
        <v>166</v>
      </c>
      <c r="E2851" s="6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4681</v>
      </c>
    </row>
    <row r="2852" spans="1:12" x14ac:dyDescent="0.2">
      <c r="A2852">
        <v>54095</v>
      </c>
      <c r="B2852" t="s">
        <v>4680</v>
      </c>
      <c r="C2852" t="s">
        <v>427</v>
      </c>
      <c r="D2852" t="s">
        <v>166</v>
      </c>
      <c r="E2852" s="6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4682</v>
      </c>
    </row>
    <row r="2853" spans="1:12" x14ac:dyDescent="0.2">
      <c r="A2853">
        <v>37177</v>
      </c>
      <c r="B2853" t="s">
        <v>4683</v>
      </c>
      <c r="C2853" t="s">
        <v>219</v>
      </c>
      <c r="D2853" t="s">
        <v>166</v>
      </c>
      <c r="E2853" s="6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4684</v>
      </c>
    </row>
    <row r="2854" spans="1:12" x14ac:dyDescent="0.2">
      <c r="A2854">
        <v>56041</v>
      </c>
      <c r="B2854" t="s">
        <v>4685</v>
      </c>
      <c r="C2854" t="s">
        <v>228</v>
      </c>
      <c r="D2854" t="s">
        <v>166</v>
      </c>
      <c r="E2854" s="6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4686</v>
      </c>
    </row>
    <row r="2855" spans="1:12" x14ac:dyDescent="0.2">
      <c r="A2855">
        <v>49047</v>
      </c>
      <c r="B2855" t="s">
        <v>4687</v>
      </c>
      <c r="C2855" t="s">
        <v>479</v>
      </c>
      <c r="D2855" t="s">
        <v>166</v>
      </c>
      <c r="E2855" s="6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4688</v>
      </c>
    </row>
    <row r="2856" spans="1:12" x14ac:dyDescent="0.2">
      <c r="A2856">
        <v>36111</v>
      </c>
      <c r="B2856" t="s">
        <v>4689</v>
      </c>
      <c r="C2856" t="s">
        <v>226</v>
      </c>
      <c r="D2856" t="s">
        <v>166</v>
      </c>
      <c r="E2856" s="6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4690</v>
      </c>
    </row>
    <row r="2857" spans="1:12" x14ac:dyDescent="0.2">
      <c r="A2857">
        <v>41059</v>
      </c>
      <c r="B2857" t="s">
        <v>4691</v>
      </c>
      <c r="C2857" t="s">
        <v>400</v>
      </c>
      <c r="D2857" t="s">
        <v>166</v>
      </c>
      <c r="E2857" s="6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4692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187</v>
      </c>
      <c r="D2860" t="s">
        <v>166</v>
      </c>
      <c r="E2860" s="6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4695</v>
      </c>
    </row>
    <row r="2861" spans="1:12" x14ac:dyDescent="0.2">
      <c r="B2861" t="s">
        <v>4693</v>
      </c>
      <c r="C2861" t="s">
        <v>216</v>
      </c>
      <c r="D2861" t="s">
        <v>166</v>
      </c>
      <c r="E2861" s="6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4696</v>
      </c>
    </row>
    <row r="2862" spans="1:12" x14ac:dyDescent="0.2">
      <c r="B2862" t="s">
        <v>4693</v>
      </c>
      <c r="C2862" t="s">
        <v>317</v>
      </c>
      <c r="D2862" t="s">
        <v>166</v>
      </c>
      <c r="E2862" s="6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4697</v>
      </c>
    </row>
    <row r="2863" spans="1:12" x14ac:dyDescent="0.2">
      <c r="B2863" t="s">
        <v>4693</v>
      </c>
      <c r="C2863" t="s">
        <v>2146</v>
      </c>
      <c r="D2863" t="s">
        <v>166</v>
      </c>
      <c r="E2863" s="6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5197</v>
      </c>
    </row>
    <row r="2864" spans="1:12" x14ac:dyDescent="0.2">
      <c r="B2864" t="s">
        <v>4693</v>
      </c>
      <c r="C2864" t="s">
        <v>190</v>
      </c>
      <c r="D2864" t="s">
        <v>166</v>
      </c>
      <c r="E2864" s="6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4698</v>
      </c>
    </row>
    <row r="2865" spans="1:12" x14ac:dyDescent="0.2">
      <c r="B2865" t="s">
        <v>4693</v>
      </c>
      <c r="C2865" t="s">
        <v>178</v>
      </c>
      <c r="D2865" t="s">
        <v>166</v>
      </c>
      <c r="E2865" s="6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5198</v>
      </c>
    </row>
    <row r="2866" spans="1:12" x14ac:dyDescent="0.2">
      <c r="B2866" t="s">
        <v>4693</v>
      </c>
      <c r="C2866" t="s">
        <v>180</v>
      </c>
      <c r="D2866" t="s">
        <v>166</v>
      </c>
      <c r="E2866" s="6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4699</v>
      </c>
    </row>
    <row r="2867" spans="1:12" x14ac:dyDescent="0.2">
      <c r="B2867" t="s">
        <v>4693</v>
      </c>
      <c r="C2867" t="s">
        <v>169</v>
      </c>
      <c r="D2867" t="s">
        <v>166</v>
      </c>
      <c r="E2867" s="6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4700</v>
      </c>
    </row>
    <row r="2868" spans="1:12" x14ac:dyDescent="0.2">
      <c r="B2868" t="s">
        <v>4693</v>
      </c>
      <c r="C2868" t="s">
        <v>432</v>
      </c>
      <c r="D2868" t="s">
        <v>166</v>
      </c>
      <c r="E2868" s="6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4701</v>
      </c>
    </row>
    <row r="2869" spans="1:12" x14ac:dyDescent="0.2">
      <c r="B2869" t="s">
        <v>4693</v>
      </c>
      <c r="C2869" t="s">
        <v>182</v>
      </c>
      <c r="D2869" t="s">
        <v>166</v>
      </c>
      <c r="E2869" s="6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4702</v>
      </c>
    </row>
    <row r="2870" spans="1:12" x14ac:dyDescent="0.2">
      <c r="B2870" t="s">
        <v>4693</v>
      </c>
      <c r="C2870" t="s">
        <v>482</v>
      </c>
      <c r="D2870" t="s">
        <v>166</v>
      </c>
      <c r="E2870" s="6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4703</v>
      </c>
    </row>
    <row r="2871" spans="1:12" x14ac:dyDescent="0.2">
      <c r="B2871" t="s">
        <v>4693</v>
      </c>
      <c r="C2871" t="s">
        <v>870</v>
      </c>
      <c r="D2871" t="s">
        <v>166</v>
      </c>
      <c r="E2871" s="6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4704</v>
      </c>
    </row>
    <row r="2872" spans="1:12" x14ac:dyDescent="0.2">
      <c r="B2872" t="s">
        <v>4693</v>
      </c>
      <c r="C2872" t="s">
        <v>367</v>
      </c>
      <c r="D2872" t="s">
        <v>166</v>
      </c>
      <c r="E2872" s="6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4705</v>
      </c>
    </row>
    <row r="2873" spans="1:12" x14ac:dyDescent="0.2">
      <c r="B2873" t="s">
        <v>4693</v>
      </c>
      <c r="C2873" t="s">
        <v>226</v>
      </c>
      <c r="D2873" t="s">
        <v>166</v>
      </c>
      <c r="E2873" s="6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4706</v>
      </c>
    </row>
    <row r="2874" spans="1:12" x14ac:dyDescent="0.2">
      <c r="B2874" t="s">
        <v>4693</v>
      </c>
      <c r="C2874" t="s">
        <v>671</v>
      </c>
      <c r="D2874" t="s">
        <v>166</v>
      </c>
      <c r="E2874" s="6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4707</v>
      </c>
    </row>
    <row r="2875" spans="1:12" x14ac:dyDescent="0.2">
      <c r="B2875" t="s">
        <v>4693</v>
      </c>
      <c r="C2875" t="s">
        <v>288</v>
      </c>
      <c r="D2875" t="s">
        <v>166</v>
      </c>
      <c r="E2875" s="6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4708</v>
      </c>
    </row>
    <row r="2876" spans="1:12" x14ac:dyDescent="0.2">
      <c r="B2876" t="s">
        <v>4693</v>
      </c>
      <c r="C2876" t="s">
        <v>209</v>
      </c>
      <c r="D2876" t="s">
        <v>166</v>
      </c>
      <c r="E2876" s="6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4709</v>
      </c>
    </row>
    <row r="2877" spans="1:12" x14ac:dyDescent="0.2">
      <c r="B2877" t="s">
        <v>4693</v>
      </c>
      <c r="C2877" t="s">
        <v>204</v>
      </c>
      <c r="D2877" t="s">
        <v>166</v>
      </c>
      <c r="E2877" s="6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4710</v>
      </c>
    </row>
    <row r="2878" spans="1:12" x14ac:dyDescent="0.2">
      <c r="B2878" t="s">
        <v>4693</v>
      </c>
      <c r="C2878" t="s">
        <v>4711</v>
      </c>
      <c r="D2878" t="s">
        <v>166</v>
      </c>
      <c r="E2878" s="6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4712</v>
      </c>
    </row>
    <row r="2879" spans="1:12" x14ac:dyDescent="0.2">
      <c r="A2879">
        <v>47171</v>
      </c>
      <c r="B2879" t="s">
        <v>4713</v>
      </c>
      <c r="C2879" t="s">
        <v>288</v>
      </c>
      <c r="D2879" t="s">
        <v>166</v>
      </c>
      <c r="E2879" s="6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4714</v>
      </c>
    </row>
    <row r="2880" spans="1:12" x14ac:dyDescent="0.2">
      <c r="A2880">
        <v>5139</v>
      </c>
      <c r="B2880" t="s">
        <v>65</v>
      </c>
      <c r="C2880" t="s">
        <v>331</v>
      </c>
      <c r="D2880" t="s">
        <v>166</v>
      </c>
      <c r="E2880" s="6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4715</v>
      </c>
    </row>
    <row r="2881" spans="1:12" x14ac:dyDescent="0.2">
      <c r="A2881">
        <v>12125</v>
      </c>
      <c r="B2881" t="s">
        <v>65</v>
      </c>
      <c r="C2881" t="s">
        <v>216</v>
      </c>
      <c r="D2881" t="s">
        <v>166</v>
      </c>
      <c r="E2881" s="6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4716</v>
      </c>
    </row>
    <row r="2882" spans="1:12" x14ac:dyDescent="0.2">
      <c r="A2882">
        <v>13291</v>
      </c>
      <c r="B2882" t="s">
        <v>65</v>
      </c>
      <c r="C2882" t="s">
        <v>317</v>
      </c>
      <c r="D2882" t="s">
        <v>166</v>
      </c>
      <c r="E2882" s="6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4717</v>
      </c>
    </row>
    <row r="2883" spans="1:12" x14ac:dyDescent="0.2">
      <c r="A2883">
        <v>17181</v>
      </c>
      <c r="B2883" t="s">
        <v>65</v>
      </c>
      <c r="C2883" t="s">
        <v>190</v>
      </c>
      <c r="D2883" t="s">
        <v>166</v>
      </c>
      <c r="E2883" s="6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4718</v>
      </c>
    </row>
    <row r="2884" spans="1:12" x14ac:dyDescent="0.2">
      <c r="A2884">
        <v>18161</v>
      </c>
      <c r="B2884" t="s">
        <v>65</v>
      </c>
      <c r="C2884" t="s">
        <v>142</v>
      </c>
      <c r="D2884" t="s">
        <v>166</v>
      </c>
      <c r="E2884" s="6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4719</v>
      </c>
    </row>
    <row r="2885" spans="1:12" x14ac:dyDescent="0.2">
      <c r="A2885">
        <v>19175</v>
      </c>
      <c r="B2885" t="s">
        <v>65</v>
      </c>
      <c r="C2885" t="s">
        <v>178</v>
      </c>
      <c r="D2885" t="s">
        <v>166</v>
      </c>
      <c r="E2885" s="6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4720</v>
      </c>
    </row>
    <row r="2886" spans="1:12" x14ac:dyDescent="0.2">
      <c r="A2886">
        <v>21225</v>
      </c>
      <c r="B2886" t="s">
        <v>65</v>
      </c>
      <c r="C2886" t="s">
        <v>180</v>
      </c>
      <c r="D2886" t="s">
        <v>166</v>
      </c>
      <c r="E2886" s="6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4721</v>
      </c>
    </row>
    <row r="2887" spans="1:12" x14ac:dyDescent="0.2">
      <c r="A2887">
        <v>22111</v>
      </c>
      <c r="B2887" t="s">
        <v>65</v>
      </c>
      <c r="C2887" t="s">
        <v>169</v>
      </c>
      <c r="D2887" t="s">
        <v>166</v>
      </c>
      <c r="E2887" s="6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4722</v>
      </c>
    </row>
    <row r="2888" spans="1:12" x14ac:dyDescent="0.2">
      <c r="A2888">
        <v>28145</v>
      </c>
      <c r="B2888" t="s">
        <v>65</v>
      </c>
      <c r="C2888" t="s">
        <v>194</v>
      </c>
      <c r="D2888" t="s">
        <v>166</v>
      </c>
      <c r="E2888" s="6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4723</v>
      </c>
    </row>
    <row r="2889" spans="1:12" x14ac:dyDescent="0.2">
      <c r="A2889">
        <v>34039</v>
      </c>
      <c r="B2889" t="s">
        <v>65</v>
      </c>
      <c r="C2889" t="s">
        <v>367</v>
      </c>
      <c r="D2889" t="s">
        <v>166</v>
      </c>
      <c r="E2889" s="6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4724</v>
      </c>
    </row>
    <row r="2890" spans="1:12" x14ac:dyDescent="0.2">
      <c r="A2890">
        <v>35059</v>
      </c>
      <c r="B2890" t="s">
        <v>65</v>
      </c>
      <c r="C2890" t="s">
        <v>538</v>
      </c>
      <c r="D2890" t="s">
        <v>166</v>
      </c>
      <c r="E2890" s="6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4725</v>
      </c>
    </row>
    <row r="2891" spans="1:12" x14ac:dyDescent="0.2">
      <c r="A2891">
        <v>37179</v>
      </c>
      <c r="B2891" t="s">
        <v>65</v>
      </c>
      <c r="C2891" t="s">
        <v>219</v>
      </c>
      <c r="D2891" t="s">
        <v>166</v>
      </c>
      <c r="E2891" s="6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4726</v>
      </c>
    </row>
    <row r="2892" spans="1:12" x14ac:dyDescent="0.2">
      <c r="A2892">
        <v>39159</v>
      </c>
      <c r="B2892" t="s">
        <v>65</v>
      </c>
      <c r="C2892" t="s">
        <v>200</v>
      </c>
      <c r="D2892" t="s">
        <v>166</v>
      </c>
      <c r="E2892" s="6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4727</v>
      </c>
    </row>
    <row r="2893" spans="1:12" x14ac:dyDescent="0.2">
      <c r="A2893">
        <v>41061</v>
      </c>
      <c r="B2893" t="s">
        <v>65</v>
      </c>
      <c r="C2893" t="s">
        <v>400</v>
      </c>
      <c r="D2893" t="s">
        <v>166</v>
      </c>
      <c r="E2893" s="6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4728</v>
      </c>
    </row>
    <row r="2894" spans="1:12" x14ac:dyDescent="0.2">
      <c r="A2894">
        <v>42119</v>
      </c>
      <c r="B2894" t="s">
        <v>65</v>
      </c>
      <c r="C2894" t="s">
        <v>202</v>
      </c>
      <c r="D2894" t="s">
        <v>166</v>
      </c>
      <c r="E2894" s="6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4729</v>
      </c>
    </row>
    <row r="2895" spans="1:12" x14ac:dyDescent="0.2">
      <c r="A2895">
        <v>45087</v>
      </c>
      <c r="B2895" t="s">
        <v>65</v>
      </c>
      <c r="C2895" t="s">
        <v>165</v>
      </c>
      <c r="D2895" t="s">
        <v>166</v>
      </c>
      <c r="E2895" s="6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4730</v>
      </c>
    </row>
    <row r="2896" spans="1:12" x14ac:dyDescent="0.2">
      <c r="A2896">
        <v>46127</v>
      </c>
      <c r="B2896" t="s">
        <v>65</v>
      </c>
      <c r="C2896" t="s">
        <v>381</v>
      </c>
      <c r="D2896" t="s">
        <v>166</v>
      </c>
      <c r="E2896" s="6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4731</v>
      </c>
    </row>
    <row r="2897" spans="1:12" x14ac:dyDescent="0.2">
      <c r="A2897">
        <v>47173</v>
      </c>
      <c r="B2897" t="s">
        <v>65</v>
      </c>
      <c r="C2897" t="s">
        <v>288</v>
      </c>
      <c r="D2897" t="s">
        <v>166</v>
      </c>
      <c r="E2897" s="6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4732</v>
      </c>
    </row>
    <row r="2898" spans="1:12" x14ac:dyDescent="0.2">
      <c r="A2898">
        <v>48459</v>
      </c>
      <c r="B2898" t="s">
        <v>4733</v>
      </c>
      <c r="C2898" t="s">
        <v>290</v>
      </c>
      <c r="D2898" t="s">
        <v>166</v>
      </c>
      <c r="E2898" s="6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4734</v>
      </c>
    </row>
    <row r="2899" spans="1:12" x14ac:dyDescent="0.2">
      <c r="A2899">
        <v>54097</v>
      </c>
      <c r="B2899" t="s">
        <v>4733</v>
      </c>
      <c r="C2899" t="s">
        <v>427</v>
      </c>
      <c r="D2899" t="s">
        <v>166</v>
      </c>
      <c r="E2899" s="6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4735</v>
      </c>
    </row>
    <row r="2900" spans="1:12" x14ac:dyDescent="0.2">
      <c r="A2900">
        <v>13293</v>
      </c>
      <c r="B2900" t="s">
        <v>4736</v>
      </c>
      <c r="C2900" t="s">
        <v>317</v>
      </c>
      <c r="D2900" t="s">
        <v>166</v>
      </c>
      <c r="E2900" s="6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4737</v>
      </c>
    </row>
    <row r="2901" spans="1:12" x14ac:dyDescent="0.2">
      <c r="A2901">
        <v>48461</v>
      </c>
      <c r="B2901" t="s">
        <v>4738</v>
      </c>
      <c r="C2901" t="s">
        <v>290</v>
      </c>
      <c r="D2901" t="s">
        <v>166</v>
      </c>
      <c r="E2901" s="6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4739</v>
      </c>
    </row>
    <row r="2902" spans="1:12" x14ac:dyDescent="0.2">
      <c r="A2902">
        <v>49049</v>
      </c>
      <c r="B2902" t="s">
        <v>479</v>
      </c>
      <c r="C2902" t="s">
        <v>479</v>
      </c>
      <c r="D2902" t="s">
        <v>166</v>
      </c>
      <c r="E2902" s="6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4740</v>
      </c>
    </row>
    <row r="2903" spans="1:12" x14ac:dyDescent="0.2">
      <c r="A2903">
        <v>48463</v>
      </c>
      <c r="B2903" t="s">
        <v>4741</v>
      </c>
      <c r="C2903" t="s">
        <v>290</v>
      </c>
      <c r="D2903" t="s">
        <v>166</v>
      </c>
      <c r="E2903" s="6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4742</v>
      </c>
    </row>
    <row r="2904" spans="1:12" x14ac:dyDescent="0.2">
      <c r="A2904">
        <v>48465</v>
      </c>
      <c r="B2904" t="s">
        <v>4743</v>
      </c>
      <c r="C2904" t="s">
        <v>290</v>
      </c>
      <c r="D2904" t="s">
        <v>166</v>
      </c>
      <c r="E2904" s="6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4744</v>
      </c>
    </row>
    <row r="2905" spans="1:12" x14ac:dyDescent="0.2">
      <c r="A2905">
        <v>2261</v>
      </c>
      <c r="B2905" t="s">
        <v>4745</v>
      </c>
      <c r="C2905" t="s">
        <v>237</v>
      </c>
      <c r="D2905" t="s">
        <v>166</v>
      </c>
      <c r="E2905" s="6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4746</v>
      </c>
    </row>
    <row r="2906" spans="1:12" x14ac:dyDescent="0.2">
      <c r="A2906">
        <v>35061</v>
      </c>
      <c r="B2906" t="s">
        <v>4747</v>
      </c>
      <c r="C2906" t="s">
        <v>538</v>
      </c>
      <c r="D2906" t="s">
        <v>166</v>
      </c>
      <c r="E2906" s="6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4748</v>
      </c>
    </row>
    <row r="2907" spans="1:12" x14ac:dyDescent="0.2">
      <c r="A2907">
        <v>16085</v>
      </c>
      <c r="B2907" t="s">
        <v>4749</v>
      </c>
      <c r="C2907" t="s">
        <v>175</v>
      </c>
      <c r="D2907" t="s">
        <v>166</v>
      </c>
      <c r="E2907" s="6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4750</v>
      </c>
    </row>
    <row r="2908" spans="1:12" x14ac:dyDescent="0.2">
      <c r="A2908">
        <v>30105</v>
      </c>
      <c r="B2908" t="s">
        <v>4749</v>
      </c>
      <c r="C2908" t="s">
        <v>482</v>
      </c>
      <c r="D2908" t="s">
        <v>166</v>
      </c>
      <c r="E2908" s="6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4751</v>
      </c>
    </row>
    <row r="2909" spans="1:12" x14ac:dyDescent="0.2">
      <c r="A2909">
        <v>31175</v>
      </c>
      <c r="B2909" t="s">
        <v>4749</v>
      </c>
      <c r="C2909" t="s">
        <v>196</v>
      </c>
      <c r="D2909" t="s">
        <v>166</v>
      </c>
      <c r="E2909" s="6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4752</v>
      </c>
    </row>
    <row r="2910" spans="1:12" x14ac:dyDescent="0.2">
      <c r="A2910">
        <v>5141</v>
      </c>
      <c r="B2910" t="s">
        <v>4753</v>
      </c>
      <c r="C2910" t="s">
        <v>331</v>
      </c>
      <c r="D2910" t="s">
        <v>166</v>
      </c>
      <c r="E2910" s="6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4754</v>
      </c>
    </row>
    <row r="2911" spans="1:12" x14ac:dyDescent="0.2">
      <c r="A2911">
        <v>19177</v>
      </c>
      <c r="B2911" t="s">
        <v>4753</v>
      </c>
      <c r="C2911" t="s">
        <v>178</v>
      </c>
      <c r="D2911" t="s">
        <v>166</v>
      </c>
      <c r="E2911" s="6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4755</v>
      </c>
    </row>
    <row r="2912" spans="1:12" x14ac:dyDescent="0.2">
      <c r="A2912">
        <v>26159</v>
      </c>
      <c r="B2912" t="s">
        <v>4753</v>
      </c>
      <c r="C2912" t="s">
        <v>232</v>
      </c>
      <c r="D2912" t="s">
        <v>166</v>
      </c>
      <c r="E2912" s="6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4756</v>
      </c>
    </row>
    <row r="2913" spans="1:12" x14ac:dyDescent="0.2">
      <c r="A2913">
        <v>47175</v>
      </c>
      <c r="B2913" t="s">
        <v>4753</v>
      </c>
      <c r="C2913" t="s">
        <v>288</v>
      </c>
      <c r="D2913" t="s">
        <v>166</v>
      </c>
      <c r="E2913" s="6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4757</v>
      </c>
    </row>
    <row r="2914" spans="1:12" x14ac:dyDescent="0.2">
      <c r="A2914">
        <v>39161</v>
      </c>
      <c r="B2914" t="s">
        <v>4758</v>
      </c>
      <c r="C2914" t="s">
        <v>200</v>
      </c>
      <c r="D2914" t="s">
        <v>166</v>
      </c>
      <c r="E2914" s="6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4759</v>
      </c>
    </row>
    <row r="2915" spans="1:12" x14ac:dyDescent="0.2">
      <c r="A2915">
        <v>48467</v>
      </c>
      <c r="B2915" t="s">
        <v>4760</v>
      </c>
      <c r="C2915" t="s">
        <v>290</v>
      </c>
      <c r="D2915" t="s">
        <v>166</v>
      </c>
      <c r="E2915" s="6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4761</v>
      </c>
    </row>
    <row r="2916" spans="1:12" x14ac:dyDescent="0.2">
      <c r="A2916">
        <v>37181</v>
      </c>
      <c r="B2916" t="s">
        <v>4762</v>
      </c>
      <c r="C2916" t="s">
        <v>219</v>
      </c>
      <c r="D2916" t="s">
        <v>166</v>
      </c>
      <c r="E2916" s="6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4763</v>
      </c>
    </row>
    <row r="2917" spans="1:12" x14ac:dyDescent="0.2">
      <c r="A2917">
        <v>18163</v>
      </c>
      <c r="B2917" t="s">
        <v>4764</v>
      </c>
      <c r="C2917" t="s">
        <v>142</v>
      </c>
      <c r="D2917" t="s">
        <v>166</v>
      </c>
      <c r="E2917" s="6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4765</v>
      </c>
    </row>
    <row r="2918" spans="1:12" x14ac:dyDescent="0.2">
      <c r="A2918">
        <v>42121</v>
      </c>
      <c r="B2918" t="s">
        <v>4766</v>
      </c>
      <c r="C2918" t="s">
        <v>202</v>
      </c>
      <c r="D2918" t="s">
        <v>166</v>
      </c>
      <c r="E2918" s="6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4767</v>
      </c>
    </row>
    <row r="2919" spans="1:12" x14ac:dyDescent="0.2">
      <c r="A2919">
        <v>6111</v>
      </c>
      <c r="B2919" t="s">
        <v>4768</v>
      </c>
      <c r="C2919" t="s">
        <v>221</v>
      </c>
      <c r="D2919" t="s">
        <v>166</v>
      </c>
      <c r="E2919" s="6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4769</v>
      </c>
    </row>
    <row r="2920" spans="1:12" x14ac:dyDescent="0.2">
      <c r="A2920">
        <v>17183</v>
      </c>
      <c r="B2920" t="s">
        <v>4770</v>
      </c>
      <c r="C2920" t="s">
        <v>190</v>
      </c>
      <c r="D2920" t="s">
        <v>166</v>
      </c>
      <c r="E2920" s="6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4771</v>
      </c>
    </row>
    <row r="2921" spans="1:12" x14ac:dyDescent="0.2">
      <c r="A2921">
        <v>22113</v>
      </c>
      <c r="B2921" t="s">
        <v>4770</v>
      </c>
      <c r="C2921" t="s">
        <v>169</v>
      </c>
      <c r="D2921" t="s">
        <v>166</v>
      </c>
      <c r="E2921" s="6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4772</v>
      </c>
    </row>
    <row r="2922" spans="1:12" x14ac:dyDescent="0.2">
      <c r="A2922">
        <v>18165</v>
      </c>
      <c r="B2922" t="s">
        <v>4773</v>
      </c>
      <c r="C2922" t="s">
        <v>142</v>
      </c>
      <c r="D2922" t="s">
        <v>166</v>
      </c>
      <c r="E2922" s="6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4774</v>
      </c>
    </row>
    <row r="2923" spans="1:12" x14ac:dyDescent="0.2">
      <c r="A2923">
        <v>22115</v>
      </c>
      <c r="B2923" t="s">
        <v>4775</v>
      </c>
      <c r="C2923" t="s">
        <v>169</v>
      </c>
      <c r="D2923" t="s">
        <v>166</v>
      </c>
      <c r="E2923" s="6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4776</v>
      </c>
    </row>
    <row r="2924" spans="1:12" x14ac:dyDescent="0.2">
      <c r="A2924">
        <v>29217</v>
      </c>
      <c r="B2924" t="s">
        <v>4775</v>
      </c>
      <c r="C2924" t="s">
        <v>182</v>
      </c>
      <c r="D2924" t="s">
        <v>166</v>
      </c>
      <c r="E2924" s="6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4777</v>
      </c>
    </row>
    <row r="2925" spans="1:12" x14ac:dyDescent="0.2">
      <c r="A2925">
        <v>55123</v>
      </c>
      <c r="B2925" t="s">
        <v>4775</v>
      </c>
      <c r="C2925" t="s">
        <v>206</v>
      </c>
      <c r="D2925" t="s">
        <v>166</v>
      </c>
      <c r="E2925" s="6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4778</v>
      </c>
    </row>
    <row r="2926" spans="1:12" x14ac:dyDescent="0.2">
      <c r="A2926">
        <v>48469</v>
      </c>
      <c r="B2926" t="s">
        <v>4779</v>
      </c>
      <c r="C2926" t="s">
        <v>290</v>
      </c>
      <c r="D2926" t="s">
        <v>166</v>
      </c>
      <c r="E2926" s="6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4780</v>
      </c>
    </row>
    <row r="2927" spans="1:12" x14ac:dyDescent="0.2">
      <c r="A2927">
        <v>18167</v>
      </c>
      <c r="B2927" t="s">
        <v>4781</v>
      </c>
      <c r="C2927" t="s">
        <v>142</v>
      </c>
      <c r="D2927" t="s">
        <v>166</v>
      </c>
      <c r="E2927" s="6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4782</v>
      </c>
    </row>
    <row r="2928" spans="1:12" x14ac:dyDescent="0.2">
      <c r="A2928">
        <v>55125</v>
      </c>
      <c r="B2928" t="s">
        <v>4783</v>
      </c>
      <c r="C2928" t="s">
        <v>206</v>
      </c>
      <c r="D2928" t="s">
        <v>166</v>
      </c>
      <c r="E2928" s="6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4784</v>
      </c>
    </row>
    <row r="2929" spans="1:12" x14ac:dyDescent="0.2">
      <c r="A2929">
        <v>39163</v>
      </c>
      <c r="B2929" t="s">
        <v>4785</v>
      </c>
      <c r="C2929" t="s">
        <v>200</v>
      </c>
      <c r="D2929" t="s">
        <v>166</v>
      </c>
      <c r="E2929" s="6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4786</v>
      </c>
    </row>
    <row r="2930" spans="1:12" x14ac:dyDescent="0.2">
      <c r="A2930">
        <v>51810</v>
      </c>
      <c r="B2930" t="s">
        <v>4787</v>
      </c>
      <c r="C2930" t="s">
        <v>172</v>
      </c>
      <c r="D2930" t="s">
        <v>166</v>
      </c>
      <c r="E2930" s="6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4788</v>
      </c>
    </row>
    <row r="2931" spans="1:12" x14ac:dyDescent="0.2">
      <c r="A2931">
        <v>12127</v>
      </c>
      <c r="B2931" t="s">
        <v>4789</v>
      </c>
      <c r="C2931" t="s">
        <v>216</v>
      </c>
      <c r="D2931" t="s">
        <v>166</v>
      </c>
      <c r="E2931" s="6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4790</v>
      </c>
    </row>
    <row r="2932" spans="1:12" x14ac:dyDescent="0.2">
      <c r="A2932">
        <v>17185</v>
      </c>
      <c r="B2932" t="s">
        <v>4791</v>
      </c>
      <c r="C2932" t="s">
        <v>190</v>
      </c>
      <c r="D2932" t="s">
        <v>166</v>
      </c>
      <c r="E2932" s="6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4792</v>
      </c>
    </row>
    <row r="2933" spans="1:12" x14ac:dyDescent="0.2">
      <c r="A2933">
        <v>18169</v>
      </c>
      <c r="B2933" t="s">
        <v>4791</v>
      </c>
      <c r="C2933" t="s">
        <v>142</v>
      </c>
      <c r="D2933" t="s">
        <v>166</v>
      </c>
      <c r="E2933" s="6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4793</v>
      </c>
    </row>
    <row r="2934" spans="1:12" x14ac:dyDescent="0.2">
      <c r="A2934">
        <v>27157</v>
      </c>
      <c r="B2934" t="s">
        <v>4794</v>
      </c>
      <c r="C2934" t="s">
        <v>213</v>
      </c>
      <c r="D2934" t="s">
        <v>166</v>
      </c>
      <c r="E2934" s="6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4795</v>
      </c>
    </row>
    <row r="2935" spans="1:12" x14ac:dyDescent="0.2">
      <c r="A2935">
        <v>20197</v>
      </c>
      <c r="B2935" t="s">
        <v>4796</v>
      </c>
      <c r="C2935" t="s">
        <v>264</v>
      </c>
      <c r="D2935" t="s">
        <v>166</v>
      </c>
      <c r="E2935" s="6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4797</v>
      </c>
    </row>
    <row r="2936" spans="1:12" x14ac:dyDescent="0.2">
      <c r="A2936">
        <v>27159</v>
      </c>
      <c r="B2936" t="s">
        <v>4798</v>
      </c>
      <c r="C2936" t="s">
        <v>213</v>
      </c>
      <c r="D2936" t="s">
        <v>166</v>
      </c>
      <c r="E2936" s="6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4799</v>
      </c>
    </row>
    <row r="2937" spans="1:12" x14ac:dyDescent="0.2">
      <c r="A2937">
        <v>40145</v>
      </c>
      <c r="B2937" t="s">
        <v>4800</v>
      </c>
      <c r="C2937" t="s">
        <v>184</v>
      </c>
      <c r="D2937" t="s">
        <v>166</v>
      </c>
      <c r="E2937" s="6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4801</v>
      </c>
    </row>
    <row r="2938" spans="1:12" x14ac:dyDescent="0.2">
      <c r="A2938">
        <v>53069</v>
      </c>
      <c r="B2938" t="s">
        <v>4802</v>
      </c>
      <c r="C2938" t="s">
        <v>204</v>
      </c>
      <c r="D2938" t="s">
        <v>166</v>
      </c>
      <c r="E2938" s="6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4803</v>
      </c>
    </row>
    <row r="2939" spans="1:12" x14ac:dyDescent="0.2">
      <c r="A2939">
        <v>37183</v>
      </c>
      <c r="B2939" t="s">
        <v>4804</v>
      </c>
      <c r="C2939" t="s">
        <v>219</v>
      </c>
      <c r="D2939" t="s">
        <v>166</v>
      </c>
      <c r="E2939" s="6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4805</v>
      </c>
    </row>
    <row r="2940" spans="1:12" x14ac:dyDescent="0.2">
      <c r="A2940">
        <v>12129</v>
      </c>
      <c r="B2940" t="s">
        <v>4806</v>
      </c>
      <c r="C2940" t="s">
        <v>216</v>
      </c>
      <c r="D2940" t="s">
        <v>166</v>
      </c>
      <c r="E2940" s="6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4807</v>
      </c>
    </row>
    <row r="2941" spans="1:12" x14ac:dyDescent="0.2">
      <c r="A2941">
        <v>23027</v>
      </c>
      <c r="B2941" t="s">
        <v>4808</v>
      </c>
      <c r="C2941" t="s">
        <v>297</v>
      </c>
      <c r="D2941" t="s">
        <v>166</v>
      </c>
      <c r="E2941" s="6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4809</v>
      </c>
    </row>
    <row r="2942" spans="1:12" x14ac:dyDescent="0.2">
      <c r="A2942">
        <v>1127</v>
      </c>
      <c r="B2942" t="s">
        <v>4810</v>
      </c>
      <c r="C2942" t="s">
        <v>385</v>
      </c>
      <c r="D2942" t="s">
        <v>166</v>
      </c>
      <c r="E2942" s="6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4811</v>
      </c>
    </row>
    <row r="2943" spans="1:12" x14ac:dyDescent="0.2">
      <c r="A2943">
        <v>13295</v>
      </c>
      <c r="B2943" t="s">
        <v>4810</v>
      </c>
      <c r="C2943" t="s">
        <v>317</v>
      </c>
      <c r="D2943" t="s">
        <v>166</v>
      </c>
      <c r="E2943" s="6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4812</v>
      </c>
    </row>
    <row r="2944" spans="1:12" x14ac:dyDescent="0.2">
      <c r="A2944">
        <v>48471</v>
      </c>
      <c r="B2944" t="s">
        <v>4810</v>
      </c>
      <c r="C2944" t="s">
        <v>290</v>
      </c>
      <c r="D2944" t="s">
        <v>166</v>
      </c>
      <c r="E2944" s="6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4813</v>
      </c>
    </row>
    <row r="2945" spans="1:12" x14ac:dyDescent="0.2">
      <c r="A2945">
        <v>53071</v>
      </c>
      <c r="B2945" t="s">
        <v>4814</v>
      </c>
      <c r="C2945" t="s">
        <v>204</v>
      </c>
      <c r="D2945" t="s">
        <v>166</v>
      </c>
      <c r="E2945" s="6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4815</v>
      </c>
    </row>
    <row r="2946" spans="1:12" x14ac:dyDescent="0.2">
      <c r="A2946">
        <v>20199</v>
      </c>
      <c r="B2946" t="s">
        <v>4816</v>
      </c>
      <c r="C2946" t="s">
        <v>264</v>
      </c>
      <c r="D2946" t="s">
        <v>166</v>
      </c>
      <c r="E2946" s="6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4817</v>
      </c>
    </row>
    <row r="2947" spans="1:12" x14ac:dyDescent="0.2">
      <c r="A2947">
        <v>48473</v>
      </c>
      <c r="B2947" t="s">
        <v>4818</v>
      </c>
      <c r="C2947" t="s">
        <v>290</v>
      </c>
      <c r="D2947" t="s">
        <v>166</v>
      </c>
      <c r="E2947" s="6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4819</v>
      </c>
    </row>
    <row r="2948" spans="1:12" x14ac:dyDescent="0.2">
      <c r="A2948">
        <v>41063</v>
      </c>
      <c r="B2948" t="s">
        <v>4820</v>
      </c>
      <c r="C2948" t="s">
        <v>400</v>
      </c>
      <c r="D2948" t="s">
        <v>166</v>
      </c>
      <c r="E2948" s="6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4821</v>
      </c>
    </row>
    <row r="2949" spans="1:12" x14ac:dyDescent="0.2">
      <c r="A2949">
        <v>38099</v>
      </c>
      <c r="B2949" t="s">
        <v>4822</v>
      </c>
      <c r="C2949" t="s">
        <v>198</v>
      </c>
      <c r="D2949" t="s">
        <v>166</v>
      </c>
      <c r="E2949" s="6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4823</v>
      </c>
    </row>
    <row r="2950" spans="1:12" x14ac:dyDescent="0.2">
      <c r="A2950">
        <v>28147</v>
      </c>
      <c r="B2950" t="s">
        <v>4824</v>
      </c>
      <c r="C2950" t="s">
        <v>194</v>
      </c>
      <c r="D2950" t="s">
        <v>166</v>
      </c>
      <c r="E2950" s="6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4825</v>
      </c>
    </row>
    <row r="2951" spans="1:12" x14ac:dyDescent="0.2">
      <c r="A2951">
        <v>12131</v>
      </c>
      <c r="B2951" t="s">
        <v>4826</v>
      </c>
      <c r="C2951" t="s">
        <v>216</v>
      </c>
      <c r="D2951" t="s">
        <v>166</v>
      </c>
      <c r="E2951" s="6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4827</v>
      </c>
    </row>
    <row r="2952" spans="1:12" x14ac:dyDescent="0.2">
      <c r="A2952">
        <v>13297</v>
      </c>
      <c r="B2952" t="s">
        <v>4826</v>
      </c>
      <c r="C2952" t="s">
        <v>317</v>
      </c>
      <c r="D2952" t="s">
        <v>166</v>
      </c>
      <c r="E2952" s="6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4828</v>
      </c>
    </row>
    <row r="2953" spans="1:12" x14ac:dyDescent="0.2">
      <c r="A2953">
        <v>46129</v>
      </c>
      <c r="B2953" t="s">
        <v>4829</v>
      </c>
      <c r="C2953" t="s">
        <v>381</v>
      </c>
      <c r="D2953" t="s">
        <v>166</v>
      </c>
      <c r="E2953" s="6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4830</v>
      </c>
    </row>
    <row r="2954" spans="1:12" x14ac:dyDescent="0.2">
      <c r="A2954">
        <v>55127</v>
      </c>
      <c r="B2954" t="s">
        <v>4829</v>
      </c>
      <c r="C2954" t="s">
        <v>206</v>
      </c>
      <c r="D2954" t="s">
        <v>166</v>
      </c>
      <c r="E2954" s="6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4831</v>
      </c>
    </row>
    <row r="2955" spans="1:12" x14ac:dyDescent="0.2">
      <c r="A2955">
        <v>19179</v>
      </c>
      <c r="B2955" t="s">
        <v>4832</v>
      </c>
      <c r="C2955" t="s">
        <v>178</v>
      </c>
      <c r="D2955" t="s">
        <v>166</v>
      </c>
      <c r="E2955" s="6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4833</v>
      </c>
    </row>
    <row r="2956" spans="1:12" x14ac:dyDescent="0.2">
      <c r="A2956">
        <v>38101</v>
      </c>
      <c r="B2956" t="s">
        <v>4834</v>
      </c>
      <c r="C2956" t="s">
        <v>198</v>
      </c>
      <c r="D2956" t="s">
        <v>166</v>
      </c>
      <c r="E2956" s="6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4835</v>
      </c>
    </row>
    <row r="2957" spans="1:12" x14ac:dyDescent="0.2">
      <c r="A2957">
        <v>48475</v>
      </c>
      <c r="B2957" t="s">
        <v>4834</v>
      </c>
      <c r="C2957" t="s">
        <v>290</v>
      </c>
      <c r="D2957" t="s">
        <v>166</v>
      </c>
      <c r="E2957" s="6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4836</v>
      </c>
    </row>
    <row r="2958" spans="1:12" x14ac:dyDescent="0.2">
      <c r="A2958">
        <v>13299</v>
      </c>
      <c r="B2958" t="s">
        <v>4837</v>
      </c>
      <c r="C2958" t="s">
        <v>317</v>
      </c>
      <c r="D2958" t="s">
        <v>166</v>
      </c>
      <c r="E2958" s="6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4838</v>
      </c>
    </row>
    <row r="2959" spans="1:12" x14ac:dyDescent="0.2">
      <c r="A2959">
        <v>13301</v>
      </c>
      <c r="B2959" t="s">
        <v>4839</v>
      </c>
      <c r="C2959" t="s">
        <v>317</v>
      </c>
      <c r="D2959" t="s">
        <v>166</v>
      </c>
      <c r="E2959" s="6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4840</v>
      </c>
    </row>
    <row r="2960" spans="1:12" x14ac:dyDescent="0.2">
      <c r="A2960">
        <v>17187</v>
      </c>
      <c r="B2960" t="s">
        <v>4839</v>
      </c>
      <c r="C2960" t="s">
        <v>190</v>
      </c>
      <c r="D2960" t="s">
        <v>166</v>
      </c>
      <c r="E2960" s="6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4841</v>
      </c>
    </row>
    <row r="2961" spans="1:12" x14ac:dyDescent="0.2">
      <c r="A2961">
        <v>18171</v>
      </c>
      <c r="B2961" t="s">
        <v>4839</v>
      </c>
      <c r="C2961" t="s">
        <v>142</v>
      </c>
      <c r="D2961" t="s">
        <v>166</v>
      </c>
      <c r="E2961" s="6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4842</v>
      </c>
    </row>
    <row r="2962" spans="1:12" x14ac:dyDescent="0.2">
      <c r="A2962">
        <v>19181</v>
      </c>
      <c r="B2962" t="s">
        <v>4839</v>
      </c>
      <c r="C2962" t="s">
        <v>178</v>
      </c>
      <c r="D2962" t="s">
        <v>166</v>
      </c>
      <c r="E2962" s="6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4843</v>
      </c>
    </row>
    <row r="2963" spans="1:12" x14ac:dyDescent="0.2">
      <c r="A2963">
        <v>21227</v>
      </c>
      <c r="B2963" t="s">
        <v>4839</v>
      </c>
      <c r="C2963" t="s">
        <v>180</v>
      </c>
      <c r="D2963" t="s">
        <v>166</v>
      </c>
      <c r="E2963" s="6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4844</v>
      </c>
    </row>
    <row r="2964" spans="1:12" x14ac:dyDescent="0.2">
      <c r="A2964">
        <v>28149</v>
      </c>
      <c r="B2964" t="s">
        <v>4839</v>
      </c>
      <c r="C2964" t="s">
        <v>194</v>
      </c>
      <c r="D2964" t="s">
        <v>166</v>
      </c>
      <c r="E2964" s="6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4845</v>
      </c>
    </row>
    <row r="2965" spans="1:12" x14ac:dyDescent="0.2">
      <c r="A2965">
        <v>29219</v>
      </c>
      <c r="B2965" t="s">
        <v>4839</v>
      </c>
      <c r="C2965" t="s">
        <v>182</v>
      </c>
      <c r="D2965" t="s">
        <v>166</v>
      </c>
      <c r="E2965" s="6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4846</v>
      </c>
    </row>
    <row r="2966" spans="1:12" x14ac:dyDescent="0.2">
      <c r="A2966">
        <v>34041</v>
      </c>
      <c r="B2966" t="s">
        <v>4839</v>
      </c>
      <c r="C2966" t="s">
        <v>367</v>
      </c>
      <c r="D2966" t="s">
        <v>166</v>
      </c>
      <c r="E2966" s="6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4847</v>
      </c>
    </row>
    <row r="2967" spans="1:12" x14ac:dyDescent="0.2">
      <c r="A2967">
        <v>36113</v>
      </c>
      <c r="B2967" t="s">
        <v>4839</v>
      </c>
      <c r="C2967" t="s">
        <v>226</v>
      </c>
      <c r="D2967" t="s">
        <v>166</v>
      </c>
      <c r="E2967" s="6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4848</v>
      </c>
    </row>
    <row r="2968" spans="1:12" x14ac:dyDescent="0.2">
      <c r="A2968">
        <v>37185</v>
      </c>
      <c r="B2968" t="s">
        <v>4839</v>
      </c>
      <c r="C2968" t="s">
        <v>219</v>
      </c>
      <c r="D2968" t="s">
        <v>166</v>
      </c>
      <c r="E2968" s="6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4849</v>
      </c>
    </row>
    <row r="2969" spans="1:12" x14ac:dyDescent="0.2">
      <c r="A2969">
        <v>39165</v>
      </c>
      <c r="B2969" t="s">
        <v>4839</v>
      </c>
      <c r="C2969" t="s">
        <v>200</v>
      </c>
      <c r="D2969" t="s">
        <v>166</v>
      </c>
      <c r="E2969" s="6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4850</v>
      </c>
    </row>
    <row r="2970" spans="1:12" x14ac:dyDescent="0.2">
      <c r="A2970">
        <v>42123</v>
      </c>
      <c r="B2970" t="s">
        <v>4839</v>
      </c>
      <c r="C2970" t="s">
        <v>202</v>
      </c>
      <c r="D2970" t="s">
        <v>166</v>
      </c>
      <c r="E2970" s="6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4851</v>
      </c>
    </row>
    <row r="2971" spans="1:12" x14ac:dyDescent="0.2">
      <c r="A2971">
        <v>47177</v>
      </c>
      <c r="B2971" t="s">
        <v>4839</v>
      </c>
      <c r="C2971" t="s">
        <v>288</v>
      </c>
      <c r="D2971" t="s">
        <v>166</v>
      </c>
      <c r="E2971" s="6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4852</v>
      </c>
    </row>
    <row r="2972" spans="1:12" x14ac:dyDescent="0.2">
      <c r="A2972">
        <v>51187</v>
      </c>
      <c r="B2972" t="s">
        <v>4839</v>
      </c>
      <c r="C2972" t="s">
        <v>172</v>
      </c>
      <c r="D2972" t="s">
        <v>166</v>
      </c>
      <c r="E2972" s="6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4853</v>
      </c>
    </row>
    <row r="2973" spans="1:12" x14ac:dyDescent="0.2">
      <c r="A2973">
        <v>18173</v>
      </c>
      <c r="B2973" t="s">
        <v>4854</v>
      </c>
      <c r="C2973" t="s">
        <v>142</v>
      </c>
      <c r="D2973" t="s">
        <v>166</v>
      </c>
      <c r="E2973" s="6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4855</v>
      </c>
    </row>
    <row r="2974" spans="1:12" x14ac:dyDescent="0.2">
      <c r="A2974">
        <v>49051</v>
      </c>
      <c r="B2974" t="s">
        <v>4856</v>
      </c>
      <c r="C2974" t="s">
        <v>479</v>
      </c>
      <c r="D2974" t="s">
        <v>166</v>
      </c>
      <c r="E2974" s="6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4857</v>
      </c>
    </row>
    <row r="2975" spans="1:12" x14ac:dyDescent="0.2">
      <c r="A2975">
        <v>41065</v>
      </c>
      <c r="B2975" t="s">
        <v>4858</v>
      </c>
      <c r="C2975" t="s">
        <v>400</v>
      </c>
      <c r="D2975" t="s">
        <v>166</v>
      </c>
      <c r="E2975" s="6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4859</v>
      </c>
    </row>
    <row r="2976" spans="1:12" x14ac:dyDescent="0.2">
      <c r="A2976">
        <v>27161</v>
      </c>
      <c r="B2976" t="s">
        <v>4860</v>
      </c>
      <c r="C2976" t="s">
        <v>213</v>
      </c>
      <c r="D2976" t="s">
        <v>166</v>
      </c>
      <c r="E2976" s="6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4861</v>
      </c>
    </row>
    <row r="2977" spans="1:12" x14ac:dyDescent="0.2">
      <c r="A2977">
        <v>56043</v>
      </c>
      <c r="B2977" t="s">
        <v>4862</v>
      </c>
      <c r="C2977" t="s">
        <v>228</v>
      </c>
      <c r="D2977" t="s">
        <v>166</v>
      </c>
      <c r="E2977" s="6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4863</v>
      </c>
    </row>
    <row r="2978" spans="1:12" x14ac:dyDescent="0.2">
      <c r="A2978">
        <v>55129</v>
      </c>
      <c r="B2978" t="s">
        <v>4864</v>
      </c>
      <c r="C2978" t="s">
        <v>206</v>
      </c>
      <c r="D2978" t="s">
        <v>166</v>
      </c>
      <c r="E2978" s="6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4865</v>
      </c>
    </row>
    <row r="2979" spans="1:12" x14ac:dyDescent="0.2">
      <c r="A2979">
        <v>1129</v>
      </c>
      <c r="B2979" t="s">
        <v>204</v>
      </c>
      <c r="C2979" t="s">
        <v>385</v>
      </c>
      <c r="D2979" t="s">
        <v>166</v>
      </c>
      <c r="E2979" s="6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4866</v>
      </c>
    </row>
    <row r="2980" spans="1:12" x14ac:dyDescent="0.2">
      <c r="A2980">
        <v>5143</v>
      </c>
      <c r="B2980" t="s">
        <v>204</v>
      </c>
      <c r="C2980" t="s">
        <v>331</v>
      </c>
      <c r="D2980" t="s">
        <v>166</v>
      </c>
      <c r="E2980" s="6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4867</v>
      </c>
    </row>
    <row r="2981" spans="1:12" x14ac:dyDescent="0.2">
      <c r="A2981">
        <v>8121</v>
      </c>
      <c r="B2981" t="s">
        <v>204</v>
      </c>
      <c r="C2981" t="s">
        <v>187</v>
      </c>
      <c r="D2981" t="s">
        <v>166</v>
      </c>
      <c r="E2981" s="6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4868</v>
      </c>
    </row>
    <row r="2982" spans="1:12" x14ac:dyDescent="0.2">
      <c r="A2982">
        <v>12133</v>
      </c>
      <c r="B2982" t="s">
        <v>204</v>
      </c>
      <c r="C2982" t="s">
        <v>216</v>
      </c>
      <c r="D2982" t="s">
        <v>166</v>
      </c>
      <c r="E2982" s="6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4869</v>
      </c>
    </row>
    <row r="2983" spans="1:12" x14ac:dyDescent="0.2">
      <c r="A2983">
        <v>13303</v>
      </c>
      <c r="B2983" t="s">
        <v>204</v>
      </c>
      <c r="C2983" t="s">
        <v>317</v>
      </c>
      <c r="D2983" t="s">
        <v>166</v>
      </c>
      <c r="E2983" s="6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4870</v>
      </c>
    </row>
    <row r="2984" spans="1:12" x14ac:dyDescent="0.2">
      <c r="A2984">
        <v>16087</v>
      </c>
      <c r="B2984" t="s">
        <v>204</v>
      </c>
      <c r="C2984" t="s">
        <v>175</v>
      </c>
      <c r="D2984" t="s">
        <v>166</v>
      </c>
      <c r="E2984" s="6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4871</v>
      </c>
    </row>
    <row r="2985" spans="1:12" x14ac:dyDescent="0.2">
      <c r="A2985">
        <v>17189</v>
      </c>
      <c r="B2985" t="s">
        <v>204</v>
      </c>
      <c r="C2985" t="s">
        <v>190</v>
      </c>
      <c r="D2985" t="s">
        <v>166</v>
      </c>
      <c r="E2985" s="6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4872</v>
      </c>
    </row>
    <row r="2986" spans="1:12" x14ac:dyDescent="0.2">
      <c r="A2986">
        <v>18175</v>
      </c>
      <c r="B2986" t="s">
        <v>204</v>
      </c>
      <c r="C2986" t="s">
        <v>142</v>
      </c>
      <c r="D2986" t="s">
        <v>166</v>
      </c>
      <c r="E2986" s="6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4873</v>
      </c>
    </row>
    <row r="2987" spans="1:12" x14ac:dyDescent="0.2">
      <c r="A2987">
        <v>19183</v>
      </c>
      <c r="B2987" t="s">
        <v>204</v>
      </c>
      <c r="C2987" t="s">
        <v>178</v>
      </c>
      <c r="D2987" t="s">
        <v>166</v>
      </c>
      <c r="E2987" s="6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4874</v>
      </c>
    </row>
    <row r="2988" spans="1:12" x14ac:dyDescent="0.2">
      <c r="A2988">
        <v>20201</v>
      </c>
      <c r="B2988" t="s">
        <v>204</v>
      </c>
      <c r="C2988" t="s">
        <v>264</v>
      </c>
      <c r="D2988" t="s">
        <v>166</v>
      </c>
      <c r="E2988" s="6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4875</v>
      </c>
    </row>
    <row r="2989" spans="1:12" x14ac:dyDescent="0.2">
      <c r="A2989">
        <v>21229</v>
      </c>
      <c r="B2989" t="s">
        <v>204</v>
      </c>
      <c r="C2989" t="s">
        <v>180</v>
      </c>
      <c r="D2989" t="s">
        <v>166</v>
      </c>
      <c r="E2989" s="6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4876</v>
      </c>
    </row>
    <row r="2990" spans="1:12" x14ac:dyDescent="0.2">
      <c r="A2990">
        <v>22117</v>
      </c>
      <c r="B2990" t="s">
        <v>204</v>
      </c>
      <c r="C2990" t="s">
        <v>169</v>
      </c>
      <c r="D2990" t="s">
        <v>166</v>
      </c>
      <c r="E2990" s="6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4877</v>
      </c>
    </row>
    <row r="2991" spans="1:12" x14ac:dyDescent="0.2">
      <c r="A2991">
        <v>23029</v>
      </c>
      <c r="B2991" t="s">
        <v>204</v>
      </c>
      <c r="C2991" t="s">
        <v>297</v>
      </c>
      <c r="D2991" t="s">
        <v>166</v>
      </c>
      <c r="E2991" s="6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4878</v>
      </c>
    </row>
    <row r="2992" spans="1:12" x14ac:dyDescent="0.2">
      <c r="A2992">
        <v>24043</v>
      </c>
      <c r="B2992" t="s">
        <v>204</v>
      </c>
      <c r="C2992" t="s">
        <v>255</v>
      </c>
      <c r="D2992" t="s">
        <v>166</v>
      </c>
      <c r="E2992" s="6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4879</v>
      </c>
    </row>
    <row r="2993" spans="1:12" x14ac:dyDescent="0.2">
      <c r="A2993">
        <v>27163</v>
      </c>
      <c r="B2993" t="s">
        <v>204</v>
      </c>
      <c r="C2993" t="s">
        <v>213</v>
      </c>
      <c r="D2993" t="s">
        <v>166</v>
      </c>
      <c r="E2993" s="6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4880</v>
      </c>
    </row>
    <row r="2994" spans="1:12" x14ac:dyDescent="0.2">
      <c r="A2994">
        <v>28151</v>
      </c>
      <c r="B2994" t="s">
        <v>204</v>
      </c>
      <c r="C2994" t="s">
        <v>194</v>
      </c>
      <c r="D2994" t="s">
        <v>166</v>
      </c>
      <c r="E2994" s="6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4881</v>
      </c>
    </row>
    <row r="2995" spans="1:12" x14ac:dyDescent="0.2">
      <c r="A2995">
        <v>29221</v>
      </c>
      <c r="B2995" t="s">
        <v>204</v>
      </c>
      <c r="C2995" t="s">
        <v>182</v>
      </c>
      <c r="D2995" t="s">
        <v>166</v>
      </c>
      <c r="E2995" s="6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4882</v>
      </c>
    </row>
    <row r="2996" spans="1:12" x14ac:dyDescent="0.2">
      <c r="A2996">
        <v>31177</v>
      </c>
      <c r="B2996" t="s">
        <v>204</v>
      </c>
      <c r="C2996" t="s">
        <v>196</v>
      </c>
      <c r="D2996" t="s">
        <v>166</v>
      </c>
      <c r="E2996" s="6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4883</v>
      </c>
    </row>
    <row r="2997" spans="1:12" x14ac:dyDescent="0.2">
      <c r="A2997">
        <v>36115</v>
      </c>
      <c r="B2997" t="s">
        <v>204</v>
      </c>
      <c r="C2997" t="s">
        <v>226</v>
      </c>
      <c r="D2997" t="s">
        <v>166</v>
      </c>
      <c r="E2997" s="6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4884</v>
      </c>
    </row>
    <row r="2998" spans="1:12" x14ac:dyDescent="0.2">
      <c r="A2998">
        <v>37187</v>
      </c>
      <c r="B2998" t="s">
        <v>204</v>
      </c>
      <c r="C2998" t="s">
        <v>219</v>
      </c>
      <c r="D2998" t="s">
        <v>166</v>
      </c>
      <c r="E2998" s="6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4885</v>
      </c>
    </row>
    <row r="2999" spans="1:12" x14ac:dyDescent="0.2">
      <c r="A2999">
        <v>39167</v>
      </c>
      <c r="B2999" t="s">
        <v>204</v>
      </c>
      <c r="C2999" t="s">
        <v>200</v>
      </c>
      <c r="D2999" t="s">
        <v>166</v>
      </c>
      <c r="E2999" s="6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4886</v>
      </c>
    </row>
    <row r="3000" spans="1:12" x14ac:dyDescent="0.2">
      <c r="A3000">
        <v>40147</v>
      </c>
      <c r="B3000" t="s">
        <v>204</v>
      </c>
      <c r="C3000" t="s">
        <v>184</v>
      </c>
      <c r="D3000" t="s">
        <v>166</v>
      </c>
      <c r="E3000" s="6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4887</v>
      </c>
    </row>
    <row r="3001" spans="1:12" x14ac:dyDescent="0.2">
      <c r="A3001">
        <v>41067</v>
      </c>
      <c r="B3001" t="s">
        <v>204</v>
      </c>
      <c r="C3001" t="s">
        <v>400</v>
      </c>
      <c r="D3001" t="s">
        <v>166</v>
      </c>
      <c r="E3001" s="6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4888</v>
      </c>
    </row>
    <row r="3002" spans="1:12" x14ac:dyDescent="0.2">
      <c r="A3002">
        <v>42125</v>
      </c>
      <c r="B3002" t="s">
        <v>204</v>
      </c>
      <c r="C3002" t="s">
        <v>202</v>
      </c>
      <c r="D3002" t="s">
        <v>166</v>
      </c>
      <c r="E3002" s="6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4889</v>
      </c>
    </row>
    <row r="3003" spans="1:12" x14ac:dyDescent="0.2">
      <c r="A3003">
        <v>44009</v>
      </c>
      <c r="B3003" t="s">
        <v>204</v>
      </c>
      <c r="C3003" t="s">
        <v>671</v>
      </c>
      <c r="D3003" t="s">
        <v>166</v>
      </c>
      <c r="E3003" s="6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4890</v>
      </c>
    </row>
    <row r="3004" spans="1:12" x14ac:dyDescent="0.2">
      <c r="A3004">
        <v>47179</v>
      </c>
      <c r="B3004" t="s">
        <v>204</v>
      </c>
      <c r="C3004" t="s">
        <v>288</v>
      </c>
      <c r="D3004" t="s">
        <v>166</v>
      </c>
      <c r="E3004" s="6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4891</v>
      </c>
    </row>
    <row r="3005" spans="1:12" x14ac:dyDescent="0.2">
      <c r="A3005">
        <v>48477</v>
      </c>
      <c r="B3005" t="s">
        <v>204</v>
      </c>
      <c r="C3005" t="s">
        <v>290</v>
      </c>
      <c r="D3005" t="s">
        <v>166</v>
      </c>
      <c r="E3005" s="6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4892</v>
      </c>
    </row>
    <row r="3006" spans="1:12" x14ac:dyDescent="0.2">
      <c r="A3006">
        <v>49053</v>
      </c>
      <c r="B3006" t="s">
        <v>204</v>
      </c>
      <c r="C3006" t="s">
        <v>479</v>
      </c>
      <c r="D3006" t="s">
        <v>166</v>
      </c>
      <c r="E3006" s="6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4893</v>
      </c>
    </row>
    <row r="3007" spans="1:12" x14ac:dyDescent="0.2">
      <c r="A3007">
        <v>50023</v>
      </c>
      <c r="B3007" t="s">
        <v>204</v>
      </c>
      <c r="C3007" t="s">
        <v>209</v>
      </c>
      <c r="D3007" t="s">
        <v>166</v>
      </c>
      <c r="E3007" s="6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4894</v>
      </c>
    </row>
    <row r="3008" spans="1:12" x14ac:dyDescent="0.2">
      <c r="A3008">
        <v>51191</v>
      </c>
      <c r="B3008" t="s">
        <v>204</v>
      </c>
      <c r="C3008" t="s">
        <v>172</v>
      </c>
      <c r="D3008" t="s">
        <v>166</v>
      </c>
      <c r="E3008" s="6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4895</v>
      </c>
    </row>
    <row r="3009" spans="1:12" x14ac:dyDescent="0.2">
      <c r="A3009">
        <v>55131</v>
      </c>
      <c r="B3009" t="s">
        <v>204</v>
      </c>
      <c r="C3009" t="s">
        <v>206</v>
      </c>
      <c r="D3009" t="s">
        <v>166</v>
      </c>
      <c r="E3009" s="6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4896</v>
      </c>
    </row>
    <row r="3010" spans="1:12" x14ac:dyDescent="0.2">
      <c r="A3010">
        <v>40149</v>
      </c>
      <c r="B3010" t="s">
        <v>4897</v>
      </c>
      <c r="C3010" t="s">
        <v>184</v>
      </c>
      <c r="D3010" t="s">
        <v>166</v>
      </c>
      <c r="E3010" s="6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4898</v>
      </c>
    </row>
    <row r="3011" spans="1:12" x14ac:dyDescent="0.2">
      <c r="A3011">
        <v>32031</v>
      </c>
      <c r="B3011" t="s">
        <v>4899</v>
      </c>
      <c r="C3011" t="s">
        <v>870</v>
      </c>
      <c r="D3011" t="s">
        <v>166</v>
      </c>
      <c r="E3011" s="6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4900</v>
      </c>
    </row>
    <row r="3012" spans="1:12" x14ac:dyDescent="0.2">
      <c r="A3012">
        <v>26161</v>
      </c>
      <c r="B3012" t="s">
        <v>4901</v>
      </c>
      <c r="C3012" t="s">
        <v>232</v>
      </c>
      <c r="D3012" t="s">
        <v>166</v>
      </c>
      <c r="E3012" s="6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4902</v>
      </c>
    </row>
    <row r="3013" spans="1:12" x14ac:dyDescent="0.2">
      <c r="A3013">
        <v>37189</v>
      </c>
      <c r="B3013" t="s">
        <v>4903</v>
      </c>
      <c r="C3013" t="s">
        <v>219</v>
      </c>
      <c r="D3013" t="s">
        <v>166</v>
      </c>
      <c r="E3013" s="6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4904</v>
      </c>
    </row>
    <row r="3014" spans="1:12" x14ac:dyDescent="0.2">
      <c r="A3014">
        <v>27165</v>
      </c>
      <c r="B3014" t="s">
        <v>4905</v>
      </c>
      <c r="C3014" t="s">
        <v>213</v>
      </c>
      <c r="D3014" t="s">
        <v>166</v>
      </c>
      <c r="E3014" s="6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4906</v>
      </c>
    </row>
    <row r="3015" spans="1:12" x14ac:dyDescent="0.2">
      <c r="A3015">
        <v>55133</v>
      </c>
      <c r="B3015" t="s">
        <v>4907</v>
      </c>
      <c r="C3015" t="s">
        <v>206</v>
      </c>
      <c r="D3015" t="s">
        <v>166</v>
      </c>
      <c r="E3015" s="6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4908</v>
      </c>
    </row>
    <row r="3016" spans="1:12" x14ac:dyDescent="0.2">
      <c r="A3016">
        <v>55135</v>
      </c>
      <c r="B3016" t="s">
        <v>4909</v>
      </c>
      <c r="C3016" t="s">
        <v>206</v>
      </c>
      <c r="D3016" t="s">
        <v>166</v>
      </c>
      <c r="E3016" s="6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4910</v>
      </c>
    </row>
    <row r="3017" spans="1:12" x14ac:dyDescent="0.2">
      <c r="A3017">
        <v>55137</v>
      </c>
      <c r="B3017" t="s">
        <v>4911</v>
      </c>
      <c r="C3017" t="s">
        <v>206</v>
      </c>
      <c r="D3017" t="s">
        <v>166</v>
      </c>
      <c r="E3017" s="6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4912</v>
      </c>
    </row>
    <row r="3018" spans="1:12" x14ac:dyDescent="0.2">
      <c r="A3018">
        <v>13305</v>
      </c>
      <c r="B3018" t="s">
        <v>4913</v>
      </c>
      <c r="C3018" t="s">
        <v>317</v>
      </c>
      <c r="D3018" t="s">
        <v>166</v>
      </c>
      <c r="E3018" s="6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4914</v>
      </c>
    </row>
    <row r="3019" spans="1:12" x14ac:dyDescent="0.2">
      <c r="A3019">
        <v>17191</v>
      </c>
      <c r="B3019" t="s">
        <v>4913</v>
      </c>
      <c r="C3019" t="s">
        <v>190</v>
      </c>
      <c r="D3019" t="s">
        <v>166</v>
      </c>
      <c r="E3019" s="6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4915</v>
      </c>
    </row>
    <row r="3020" spans="1:12" x14ac:dyDescent="0.2">
      <c r="A3020">
        <v>18177</v>
      </c>
      <c r="B3020" t="s">
        <v>4913</v>
      </c>
      <c r="C3020" t="s">
        <v>142</v>
      </c>
      <c r="D3020" t="s">
        <v>166</v>
      </c>
      <c r="E3020" s="6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4916</v>
      </c>
    </row>
    <row r="3021" spans="1:12" x14ac:dyDescent="0.2">
      <c r="A3021">
        <v>19185</v>
      </c>
      <c r="B3021" t="s">
        <v>4913</v>
      </c>
      <c r="C3021" t="s">
        <v>178</v>
      </c>
      <c r="D3021" t="s">
        <v>166</v>
      </c>
      <c r="E3021" s="6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4917</v>
      </c>
    </row>
    <row r="3022" spans="1:12" x14ac:dyDescent="0.2">
      <c r="A3022">
        <v>21231</v>
      </c>
      <c r="B3022" t="s">
        <v>4913</v>
      </c>
      <c r="C3022" t="s">
        <v>180</v>
      </c>
      <c r="D3022" t="s">
        <v>166</v>
      </c>
      <c r="E3022" s="6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4918</v>
      </c>
    </row>
    <row r="3023" spans="1:12" x14ac:dyDescent="0.2">
      <c r="A3023">
        <v>26163</v>
      </c>
      <c r="B3023" t="s">
        <v>4913</v>
      </c>
      <c r="C3023" t="s">
        <v>232</v>
      </c>
      <c r="D3023" t="s">
        <v>166</v>
      </c>
      <c r="E3023" s="6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4919</v>
      </c>
    </row>
    <row r="3024" spans="1:12" x14ac:dyDescent="0.2">
      <c r="A3024">
        <v>28153</v>
      </c>
      <c r="B3024" t="s">
        <v>4913</v>
      </c>
      <c r="C3024" t="s">
        <v>194</v>
      </c>
      <c r="D3024" t="s">
        <v>166</v>
      </c>
      <c r="E3024" s="6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4920</v>
      </c>
    </row>
    <row r="3025" spans="1:12" x14ac:dyDescent="0.2">
      <c r="A3025">
        <v>29223</v>
      </c>
      <c r="B3025" t="s">
        <v>4913</v>
      </c>
      <c r="C3025" t="s">
        <v>182</v>
      </c>
      <c r="D3025" t="s">
        <v>166</v>
      </c>
      <c r="E3025" s="6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4921</v>
      </c>
    </row>
    <row r="3026" spans="1:12" x14ac:dyDescent="0.2">
      <c r="A3026">
        <v>31179</v>
      </c>
      <c r="B3026" t="s">
        <v>4913</v>
      </c>
      <c r="C3026" t="s">
        <v>196</v>
      </c>
      <c r="D3026" t="s">
        <v>166</v>
      </c>
      <c r="E3026" s="6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4922</v>
      </c>
    </row>
    <row r="3027" spans="1:12" x14ac:dyDescent="0.2">
      <c r="A3027">
        <v>36117</v>
      </c>
      <c r="B3027" t="s">
        <v>4913</v>
      </c>
      <c r="C3027" t="s">
        <v>226</v>
      </c>
      <c r="D3027" t="s">
        <v>166</v>
      </c>
      <c r="E3027" s="6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4923</v>
      </c>
    </row>
    <row r="3028" spans="1:12" x14ac:dyDescent="0.2">
      <c r="A3028">
        <v>37191</v>
      </c>
      <c r="B3028" t="s">
        <v>4913</v>
      </c>
      <c r="C3028" t="s">
        <v>219</v>
      </c>
      <c r="D3028" t="s">
        <v>166</v>
      </c>
      <c r="E3028" s="6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4924</v>
      </c>
    </row>
    <row r="3029" spans="1:12" x14ac:dyDescent="0.2">
      <c r="A3029">
        <v>39169</v>
      </c>
      <c r="B3029" t="s">
        <v>4913</v>
      </c>
      <c r="C3029" t="s">
        <v>200</v>
      </c>
      <c r="D3029" t="s">
        <v>166</v>
      </c>
      <c r="E3029" s="6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4925</v>
      </c>
    </row>
    <row r="3030" spans="1:12" x14ac:dyDescent="0.2">
      <c r="A3030">
        <v>42127</v>
      </c>
      <c r="B3030" t="s">
        <v>4913</v>
      </c>
      <c r="C3030" t="s">
        <v>202</v>
      </c>
      <c r="D3030" t="s">
        <v>166</v>
      </c>
      <c r="E3030" s="6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4926</v>
      </c>
    </row>
    <row r="3031" spans="1:12" x14ac:dyDescent="0.2">
      <c r="A3031">
        <v>47181</v>
      </c>
      <c r="B3031" t="s">
        <v>4913</v>
      </c>
      <c r="C3031" t="s">
        <v>288</v>
      </c>
      <c r="D3031" t="s">
        <v>166</v>
      </c>
      <c r="E3031" s="6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4927</v>
      </c>
    </row>
    <row r="3032" spans="1:12" x14ac:dyDescent="0.2">
      <c r="A3032">
        <v>49055</v>
      </c>
      <c r="B3032" t="s">
        <v>4913</v>
      </c>
      <c r="C3032" t="s">
        <v>479</v>
      </c>
      <c r="D3032" t="s">
        <v>166</v>
      </c>
      <c r="E3032" s="6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4928</v>
      </c>
    </row>
    <row r="3033" spans="1:12" x14ac:dyDescent="0.2">
      <c r="A3033">
        <v>54099</v>
      </c>
      <c r="B3033" t="s">
        <v>4913</v>
      </c>
      <c r="C3033" t="s">
        <v>427</v>
      </c>
      <c r="D3033" t="s">
        <v>166</v>
      </c>
      <c r="E3033" s="6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4929</v>
      </c>
    </row>
    <row r="3034" spans="1:12" x14ac:dyDescent="0.2">
      <c r="A3034">
        <v>51820</v>
      </c>
      <c r="B3034" t="s">
        <v>4930</v>
      </c>
      <c r="C3034" t="s">
        <v>172</v>
      </c>
      <c r="D3034" t="s">
        <v>166</v>
      </c>
      <c r="E3034" s="6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4931</v>
      </c>
    </row>
    <row r="3035" spans="1:12" x14ac:dyDescent="0.2">
      <c r="A3035">
        <v>47183</v>
      </c>
      <c r="B3035" t="s">
        <v>4932</v>
      </c>
      <c r="C3035" t="s">
        <v>288</v>
      </c>
      <c r="D3035" t="s">
        <v>166</v>
      </c>
      <c r="E3035" s="6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4933</v>
      </c>
    </row>
    <row r="3036" spans="1:12" x14ac:dyDescent="0.2">
      <c r="A3036">
        <v>48479</v>
      </c>
      <c r="B3036" t="s">
        <v>19</v>
      </c>
      <c r="C3036" t="s">
        <v>290</v>
      </c>
      <c r="D3036" t="s">
        <v>166</v>
      </c>
      <c r="E3036" s="6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4934</v>
      </c>
    </row>
    <row r="3037" spans="1:12" x14ac:dyDescent="0.2">
      <c r="A3037">
        <v>49057</v>
      </c>
      <c r="B3037" t="s">
        <v>4935</v>
      </c>
      <c r="C3037" t="s">
        <v>479</v>
      </c>
      <c r="D3037" t="s">
        <v>166</v>
      </c>
      <c r="E3037" s="6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4936</v>
      </c>
    </row>
    <row r="3038" spans="1:12" x14ac:dyDescent="0.2">
      <c r="A3038">
        <v>13307</v>
      </c>
      <c r="B3038" t="s">
        <v>4937</v>
      </c>
      <c r="C3038" t="s">
        <v>317</v>
      </c>
      <c r="D3038" t="s">
        <v>166</v>
      </c>
      <c r="E3038" s="6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4938</v>
      </c>
    </row>
    <row r="3039" spans="1:12" x14ac:dyDescent="0.2">
      <c r="A3039">
        <v>19187</v>
      </c>
      <c r="B3039" t="s">
        <v>4937</v>
      </c>
      <c r="C3039" t="s">
        <v>178</v>
      </c>
      <c r="D3039" t="s">
        <v>166</v>
      </c>
      <c r="E3039" s="6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4939</v>
      </c>
    </row>
    <row r="3040" spans="1:12" x14ac:dyDescent="0.2">
      <c r="A3040">
        <v>21233</v>
      </c>
      <c r="B3040" t="s">
        <v>4937</v>
      </c>
      <c r="C3040" t="s">
        <v>180</v>
      </c>
      <c r="D3040" t="s">
        <v>166</v>
      </c>
      <c r="E3040" s="6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4940</v>
      </c>
    </row>
    <row r="3041" spans="1:12" x14ac:dyDescent="0.2">
      <c r="A3041">
        <v>22119</v>
      </c>
      <c r="B3041" t="s">
        <v>4937</v>
      </c>
      <c r="C3041" t="s">
        <v>169</v>
      </c>
      <c r="D3041" t="s">
        <v>166</v>
      </c>
      <c r="E3041" s="6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4941</v>
      </c>
    </row>
    <row r="3042" spans="1:12" x14ac:dyDescent="0.2">
      <c r="A3042">
        <v>28155</v>
      </c>
      <c r="B3042" t="s">
        <v>4937</v>
      </c>
      <c r="C3042" t="s">
        <v>194</v>
      </c>
      <c r="D3042" t="s">
        <v>166</v>
      </c>
      <c r="E3042" s="6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4942</v>
      </c>
    </row>
    <row r="3043" spans="1:12" x14ac:dyDescent="0.2">
      <c r="A3043">
        <v>29225</v>
      </c>
      <c r="B3043" t="s">
        <v>4937</v>
      </c>
      <c r="C3043" t="s">
        <v>182</v>
      </c>
      <c r="D3043" t="s">
        <v>166</v>
      </c>
      <c r="E3043" s="6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4943</v>
      </c>
    </row>
    <row r="3044" spans="1:12" x14ac:dyDescent="0.2">
      <c r="A3044">
        <v>31181</v>
      </c>
      <c r="B3044" t="s">
        <v>4937</v>
      </c>
      <c r="C3044" t="s">
        <v>196</v>
      </c>
      <c r="D3044" t="s">
        <v>166</v>
      </c>
      <c r="E3044" s="6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4944</v>
      </c>
    </row>
    <row r="3045" spans="1:12" x14ac:dyDescent="0.2">
      <c r="A3045">
        <v>54101</v>
      </c>
      <c r="B3045" t="s">
        <v>4937</v>
      </c>
      <c r="C3045" t="s">
        <v>427</v>
      </c>
      <c r="D3045" t="s">
        <v>166</v>
      </c>
      <c r="E3045" s="6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4945</v>
      </c>
    </row>
    <row r="3046" spans="1:12" x14ac:dyDescent="0.2">
      <c r="A3046">
        <v>8123</v>
      </c>
      <c r="B3046" t="s">
        <v>4946</v>
      </c>
      <c r="C3046" t="s">
        <v>187</v>
      </c>
      <c r="D3046" t="s">
        <v>166</v>
      </c>
      <c r="E3046" s="6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4947</v>
      </c>
    </row>
    <row r="3047" spans="1:12" x14ac:dyDescent="0.2">
      <c r="A3047">
        <v>18179</v>
      </c>
      <c r="B3047" t="s">
        <v>4948</v>
      </c>
      <c r="C3047" t="s">
        <v>142</v>
      </c>
      <c r="D3047" t="s">
        <v>166</v>
      </c>
      <c r="E3047" s="6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4949</v>
      </c>
    </row>
    <row r="3048" spans="1:12" x14ac:dyDescent="0.2">
      <c r="A3048">
        <v>38103</v>
      </c>
      <c r="B3048" t="s">
        <v>4948</v>
      </c>
      <c r="C3048" t="s">
        <v>198</v>
      </c>
      <c r="D3048" t="s">
        <v>166</v>
      </c>
      <c r="E3048" s="6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4950</v>
      </c>
    </row>
    <row r="3049" spans="1:12" x14ac:dyDescent="0.2">
      <c r="A3049">
        <v>22121</v>
      </c>
      <c r="B3049" t="s">
        <v>4951</v>
      </c>
      <c r="C3049" t="s">
        <v>169</v>
      </c>
      <c r="D3049" t="s">
        <v>166</v>
      </c>
      <c r="E3049" s="6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4952</v>
      </c>
    </row>
    <row r="3050" spans="1:12" x14ac:dyDescent="0.2">
      <c r="A3050">
        <v>22123</v>
      </c>
      <c r="B3050" t="s">
        <v>4953</v>
      </c>
      <c r="C3050" t="s">
        <v>169</v>
      </c>
      <c r="D3050" t="s">
        <v>166</v>
      </c>
      <c r="E3050" s="6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4954</v>
      </c>
    </row>
    <row r="3051" spans="1:12" x14ac:dyDescent="0.2">
      <c r="A3051">
        <v>22125</v>
      </c>
      <c r="B3051" t="s">
        <v>4955</v>
      </c>
      <c r="C3051" t="s">
        <v>169</v>
      </c>
      <c r="D3051" t="s">
        <v>166</v>
      </c>
      <c r="E3051" s="6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4956</v>
      </c>
    </row>
    <row r="3052" spans="1:12" x14ac:dyDescent="0.2">
      <c r="A3052">
        <v>36119</v>
      </c>
      <c r="B3052" t="s">
        <v>4957</v>
      </c>
      <c r="C3052" t="s">
        <v>226</v>
      </c>
      <c r="D3052" t="s">
        <v>166</v>
      </c>
      <c r="E3052" s="6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4958</v>
      </c>
    </row>
    <row r="3053" spans="1:12" x14ac:dyDescent="0.2">
      <c r="A3053">
        <v>42129</v>
      </c>
      <c r="B3053" t="s">
        <v>92</v>
      </c>
      <c r="C3053" t="s">
        <v>202</v>
      </c>
      <c r="D3053" t="s">
        <v>166</v>
      </c>
      <c r="E3053" s="6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4959</v>
      </c>
    </row>
    <row r="3054" spans="1:12" x14ac:dyDescent="0.2">
      <c r="A3054">
        <v>51193</v>
      </c>
      <c r="B3054" t="s">
        <v>92</v>
      </c>
      <c r="C3054" t="s">
        <v>172</v>
      </c>
      <c r="D3054" t="s">
        <v>166</v>
      </c>
      <c r="E3054" s="6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4960</v>
      </c>
    </row>
    <row r="3055" spans="1:12" x14ac:dyDescent="0.2">
      <c r="A3055">
        <v>56045</v>
      </c>
      <c r="B3055" t="s">
        <v>4961</v>
      </c>
      <c r="C3055" t="s">
        <v>228</v>
      </c>
      <c r="D3055" t="s">
        <v>166</v>
      </c>
      <c r="E3055" s="6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4962</v>
      </c>
    </row>
    <row r="3056" spans="1:12" x14ac:dyDescent="0.2">
      <c r="A3056">
        <v>54103</v>
      </c>
      <c r="B3056" t="s">
        <v>4963</v>
      </c>
      <c r="C3056" t="s">
        <v>427</v>
      </c>
      <c r="D3056" t="s">
        <v>166</v>
      </c>
      <c r="E3056" s="6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4964</v>
      </c>
    </row>
    <row r="3057" spans="1:12" x14ac:dyDescent="0.2">
      <c r="A3057">
        <v>26165</v>
      </c>
      <c r="B3057" t="s">
        <v>4965</v>
      </c>
      <c r="C3057" t="s">
        <v>232</v>
      </c>
      <c r="D3057" t="s">
        <v>166</v>
      </c>
      <c r="E3057" s="6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4966</v>
      </c>
    </row>
    <row r="3058" spans="1:12" x14ac:dyDescent="0.2">
      <c r="A3058">
        <v>48481</v>
      </c>
      <c r="B3058" t="s">
        <v>4967</v>
      </c>
      <c r="C3058" t="s">
        <v>290</v>
      </c>
      <c r="D3058" t="s">
        <v>166</v>
      </c>
      <c r="E3058" s="6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4968</v>
      </c>
    </row>
    <row r="3059" spans="1:12" x14ac:dyDescent="0.2">
      <c r="A3059">
        <v>53073</v>
      </c>
      <c r="B3059" t="s">
        <v>4969</v>
      </c>
      <c r="C3059" t="s">
        <v>204</v>
      </c>
      <c r="D3059" t="s">
        <v>166</v>
      </c>
      <c r="E3059" s="6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4970</v>
      </c>
    </row>
    <row r="3060" spans="1:12" x14ac:dyDescent="0.2">
      <c r="A3060">
        <v>30107</v>
      </c>
      <c r="B3060" t="s">
        <v>4971</v>
      </c>
      <c r="C3060" t="s">
        <v>482</v>
      </c>
      <c r="D3060" t="s">
        <v>166</v>
      </c>
      <c r="E3060" s="6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4972</v>
      </c>
    </row>
    <row r="3061" spans="1:12" x14ac:dyDescent="0.2">
      <c r="A3061">
        <v>13309</v>
      </c>
      <c r="B3061" t="s">
        <v>4973</v>
      </c>
      <c r="C3061" t="s">
        <v>317</v>
      </c>
      <c r="D3061" t="s">
        <v>166</v>
      </c>
      <c r="E3061" s="6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4974</v>
      </c>
    </row>
    <row r="3062" spans="1:12" x14ac:dyDescent="0.2">
      <c r="A3062">
        <v>31183</v>
      </c>
      <c r="B3062" t="s">
        <v>4973</v>
      </c>
      <c r="C3062" t="s">
        <v>196</v>
      </c>
      <c r="D3062" t="s">
        <v>166</v>
      </c>
      <c r="E3062" s="6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4975</v>
      </c>
    </row>
    <row r="3063" spans="1:12" x14ac:dyDescent="0.2">
      <c r="A3063">
        <v>41069</v>
      </c>
      <c r="B3063" t="s">
        <v>4973</v>
      </c>
      <c r="C3063" t="s">
        <v>400</v>
      </c>
      <c r="D3063" t="s">
        <v>166</v>
      </c>
      <c r="E3063" s="6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4976</v>
      </c>
    </row>
    <row r="3064" spans="1:12" x14ac:dyDescent="0.2">
      <c r="A3064">
        <v>48483</v>
      </c>
      <c r="B3064" t="s">
        <v>4973</v>
      </c>
      <c r="C3064" t="s">
        <v>290</v>
      </c>
      <c r="D3064" t="s">
        <v>166</v>
      </c>
      <c r="E3064" s="6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4977</v>
      </c>
    </row>
    <row r="3065" spans="1:12" x14ac:dyDescent="0.2">
      <c r="A3065">
        <v>5145</v>
      </c>
      <c r="B3065" t="s">
        <v>4978</v>
      </c>
      <c r="C3065" t="s">
        <v>331</v>
      </c>
      <c r="D3065" t="s">
        <v>166</v>
      </c>
      <c r="E3065" s="6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4979</v>
      </c>
    </row>
    <row r="3066" spans="1:12" x14ac:dyDescent="0.2">
      <c r="A3066">
        <v>13311</v>
      </c>
      <c r="B3066" t="s">
        <v>4978</v>
      </c>
      <c r="C3066" t="s">
        <v>317</v>
      </c>
      <c r="D3066" t="s">
        <v>166</v>
      </c>
      <c r="E3066" s="6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4980</v>
      </c>
    </row>
    <row r="3067" spans="1:12" x14ac:dyDescent="0.2">
      <c r="A3067">
        <v>17193</v>
      </c>
      <c r="B3067" t="s">
        <v>4978</v>
      </c>
      <c r="C3067" t="s">
        <v>190</v>
      </c>
      <c r="D3067" t="s">
        <v>166</v>
      </c>
      <c r="E3067" s="6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4981</v>
      </c>
    </row>
    <row r="3068" spans="1:12" x14ac:dyDescent="0.2">
      <c r="A3068">
        <v>18181</v>
      </c>
      <c r="B3068" t="s">
        <v>4978</v>
      </c>
      <c r="C3068" t="s">
        <v>142</v>
      </c>
      <c r="D3068" t="s">
        <v>166</v>
      </c>
      <c r="E3068" s="6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4982</v>
      </c>
    </row>
    <row r="3069" spans="1:12" x14ac:dyDescent="0.2">
      <c r="A3069">
        <v>47185</v>
      </c>
      <c r="B3069" t="s">
        <v>4978</v>
      </c>
      <c r="C3069" t="s">
        <v>288</v>
      </c>
      <c r="D3069" t="s">
        <v>166</v>
      </c>
      <c r="E3069" s="6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4983</v>
      </c>
    </row>
    <row r="3070" spans="1:12" x14ac:dyDescent="0.2">
      <c r="A3070">
        <v>32033</v>
      </c>
      <c r="B3070" t="s">
        <v>4984</v>
      </c>
      <c r="C3070" t="s">
        <v>870</v>
      </c>
      <c r="D3070" t="s">
        <v>166</v>
      </c>
      <c r="E3070" s="6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4985</v>
      </c>
    </row>
    <row r="3071" spans="1:12" x14ac:dyDescent="0.2">
      <c r="A3071">
        <v>17195</v>
      </c>
      <c r="B3071" t="s">
        <v>4986</v>
      </c>
      <c r="C3071" t="s">
        <v>190</v>
      </c>
      <c r="D3071" t="s">
        <v>166</v>
      </c>
      <c r="E3071" s="6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4987</v>
      </c>
    </row>
    <row r="3072" spans="1:12" x14ac:dyDescent="0.2">
      <c r="A3072">
        <v>13313</v>
      </c>
      <c r="B3072" t="s">
        <v>4988</v>
      </c>
      <c r="C3072" t="s">
        <v>317</v>
      </c>
      <c r="D3072" t="s">
        <v>166</v>
      </c>
      <c r="E3072" s="6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4989</v>
      </c>
    </row>
    <row r="3073" spans="1:12" x14ac:dyDescent="0.2">
      <c r="A3073">
        <v>18183</v>
      </c>
      <c r="B3073" t="s">
        <v>4990</v>
      </c>
      <c r="C3073" t="s">
        <v>142</v>
      </c>
      <c r="D3073" t="s">
        <v>166</v>
      </c>
      <c r="E3073" s="6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4991</v>
      </c>
    </row>
    <row r="3074" spans="1:12" x14ac:dyDescent="0.2">
      <c r="A3074">
        <v>21235</v>
      </c>
      <c r="B3074" t="s">
        <v>4990</v>
      </c>
      <c r="C3074" t="s">
        <v>180</v>
      </c>
      <c r="D3074" t="s">
        <v>166</v>
      </c>
      <c r="E3074" s="6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4992</v>
      </c>
    </row>
    <row r="3075" spans="1:12" x14ac:dyDescent="0.2">
      <c r="A3075">
        <v>53075</v>
      </c>
      <c r="B3075" t="s">
        <v>4993</v>
      </c>
      <c r="C3075" t="s">
        <v>204</v>
      </c>
      <c r="D3075" t="s">
        <v>166</v>
      </c>
      <c r="E3075" s="6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4994</v>
      </c>
    </row>
    <row r="3076" spans="1:12" x14ac:dyDescent="0.2">
      <c r="A3076">
        <v>30109</v>
      </c>
      <c r="B3076" t="s">
        <v>4995</v>
      </c>
      <c r="C3076" t="s">
        <v>482</v>
      </c>
      <c r="D3076" t="s">
        <v>166</v>
      </c>
      <c r="E3076" s="6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4996</v>
      </c>
    </row>
    <row r="3077" spans="1:12" x14ac:dyDescent="0.2">
      <c r="A3077">
        <v>20203</v>
      </c>
      <c r="B3077" t="s">
        <v>4997</v>
      </c>
      <c r="C3077" t="s">
        <v>264</v>
      </c>
      <c r="D3077" t="s">
        <v>166</v>
      </c>
      <c r="E3077" s="6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4998</v>
      </c>
    </row>
    <row r="3078" spans="1:12" x14ac:dyDescent="0.2">
      <c r="A3078">
        <v>48485</v>
      </c>
      <c r="B3078" t="s">
        <v>4997</v>
      </c>
      <c r="C3078" t="s">
        <v>290</v>
      </c>
      <c r="D3078" t="s">
        <v>166</v>
      </c>
      <c r="E3078" s="6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4999</v>
      </c>
    </row>
    <row r="3079" spans="1:12" x14ac:dyDescent="0.2">
      <c r="A3079">
        <v>24045</v>
      </c>
      <c r="B3079" t="s">
        <v>5000</v>
      </c>
      <c r="C3079" t="s">
        <v>255</v>
      </c>
      <c r="D3079" t="s">
        <v>166</v>
      </c>
      <c r="E3079" s="6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5001</v>
      </c>
    </row>
    <row r="3080" spans="1:12" x14ac:dyDescent="0.2">
      <c r="A3080">
        <v>48487</v>
      </c>
      <c r="B3080" t="s">
        <v>5002</v>
      </c>
      <c r="C3080" t="s">
        <v>290</v>
      </c>
      <c r="D3080" t="s">
        <v>166</v>
      </c>
      <c r="E3080" s="6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5003</v>
      </c>
    </row>
    <row r="3081" spans="1:12" x14ac:dyDescent="0.2">
      <c r="A3081">
        <v>1131</v>
      </c>
      <c r="B3081" t="s">
        <v>5004</v>
      </c>
      <c r="C3081" t="s">
        <v>385</v>
      </c>
      <c r="D3081" t="s">
        <v>166</v>
      </c>
      <c r="E3081" s="6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5005</v>
      </c>
    </row>
    <row r="3082" spans="1:12" x14ac:dyDescent="0.2">
      <c r="A3082">
        <v>13315</v>
      </c>
      <c r="B3082" t="s">
        <v>5004</v>
      </c>
      <c r="C3082" t="s">
        <v>317</v>
      </c>
      <c r="D3082" t="s">
        <v>166</v>
      </c>
      <c r="E3082" s="6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5006</v>
      </c>
    </row>
    <row r="3083" spans="1:12" x14ac:dyDescent="0.2">
      <c r="A3083">
        <v>13317</v>
      </c>
      <c r="B3083" t="s">
        <v>5007</v>
      </c>
      <c r="C3083" t="s">
        <v>317</v>
      </c>
      <c r="D3083" t="s">
        <v>166</v>
      </c>
      <c r="E3083" s="6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5008</v>
      </c>
    </row>
    <row r="3084" spans="1:12" x14ac:dyDescent="0.2">
      <c r="A3084">
        <v>37193</v>
      </c>
      <c r="B3084" t="s">
        <v>5007</v>
      </c>
      <c r="C3084" t="s">
        <v>219</v>
      </c>
      <c r="D3084" t="s">
        <v>166</v>
      </c>
      <c r="E3084" s="6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5009</v>
      </c>
    </row>
    <row r="3085" spans="1:12" x14ac:dyDescent="0.2">
      <c r="A3085">
        <v>27167</v>
      </c>
      <c r="B3085" t="s">
        <v>5010</v>
      </c>
      <c r="C3085" t="s">
        <v>213</v>
      </c>
      <c r="D3085" t="s">
        <v>166</v>
      </c>
      <c r="E3085" s="6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5011</v>
      </c>
    </row>
    <row r="3086" spans="1:12" x14ac:dyDescent="0.2">
      <c r="A3086">
        <v>13319</v>
      </c>
      <c r="B3086" t="s">
        <v>5012</v>
      </c>
      <c r="C3086" t="s">
        <v>317</v>
      </c>
      <c r="D3086" t="s">
        <v>166</v>
      </c>
      <c r="E3086" s="6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5013</v>
      </c>
    </row>
    <row r="3087" spans="1:12" x14ac:dyDescent="0.2">
      <c r="A3087">
        <v>28157</v>
      </c>
      <c r="B3087" t="s">
        <v>5012</v>
      </c>
      <c r="C3087" t="s">
        <v>194</v>
      </c>
      <c r="D3087" t="s">
        <v>166</v>
      </c>
      <c r="E3087" s="6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5014</v>
      </c>
    </row>
    <row r="3088" spans="1:12" x14ac:dyDescent="0.2">
      <c r="A3088">
        <v>17197</v>
      </c>
      <c r="B3088" t="s">
        <v>5015</v>
      </c>
      <c r="C3088" t="s">
        <v>190</v>
      </c>
      <c r="D3088" t="s">
        <v>166</v>
      </c>
      <c r="E3088" s="6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5016</v>
      </c>
    </row>
    <row r="3089" spans="1:12" x14ac:dyDescent="0.2">
      <c r="A3089">
        <v>48489</v>
      </c>
      <c r="B3089" t="s">
        <v>5017</v>
      </c>
      <c r="C3089" t="s">
        <v>290</v>
      </c>
      <c r="D3089" t="s">
        <v>166</v>
      </c>
      <c r="E3089" s="6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5018</v>
      </c>
    </row>
    <row r="3090" spans="1:12" x14ac:dyDescent="0.2">
      <c r="A3090">
        <v>38105</v>
      </c>
      <c r="B3090" t="s">
        <v>5019</v>
      </c>
      <c r="C3090" t="s">
        <v>198</v>
      </c>
      <c r="D3090" t="s">
        <v>166</v>
      </c>
      <c r="E3090" s="6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5020</v>
      </c>
    </row>
    <row r="3091" spans="1:12" x14ac:dyDescent="0.2">
      <c r="A3091">
        <v>39171</v>
      </c>
      <c r="B3091" t="s">
        <v>5019</v>
      </c>
      <c r="C3091" t="s">
        <v>200</v>
      </c>
      <c r="D3091" t="s">
        <v>166</v>
      </c>
      <c r="E3091" s="6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5021</v>
      </c>
    </row>
    <row r="3092" spans="1:12" x14ac:dyDescent="0.2">
      <c r="A3092">
        <v>45089</v>
      </c>
      <c r="B3092" t="s">
        <v>5022</v>
      </c>
      <c r="C3092" t="s">
        <v>165</v>
      </c>
      <c r="D3092" t="s">
        <v>166</v>
      </c>
      <c r="E3092" s="6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5023</v>
      </c>
    </row>
    <row r="3093" spans="1:12" x14ac:dyDescent="0.2">
      <c r="A3093">
        <v>51830</v>
      </c>
      <c r="B3093" t="s">
        <v>5022</v>
      </c>
      <c r="C3093" t="s">
        <v>172</v>
      </c>
      <c r="D3093" t="s">
        <v>166</v>
      </c>
      <c r="E3093" s="6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5024</v>
      </c>
    </row>
    <row r="3094" spans="1:12" x14ac:dyDescent="0.2">
      <c r="A3094">
        <v>17199</v>
      </c>
      <c r="B3094" t="s">
        <v>10</v>
      </c>
      <c r="C3094" t="s">
        <v>190</v>
      </c>
      <c r="D3094" t="s">
        <v>166</v>
      </c>
      <c r="E3094" s="6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5025</v>
      </c>
    </row>
    <row r="3095" spans="1:12" x14ac:dyDescent="0.2">
      <c r="A3095">
        <v>47187</v>
      </c>
      <c r="B3095" t="s">
        <v>10</v>
      </c>
      <c r="C3095" t="s">
        <v>288</v>
      </c>
      <c r="D3095" t="s">
        <v>166</v>
      </c>
      <c r="E3095" s="6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5026</v>
      </c>
    </row>
    <row r="3096" spans="1:12" x14ac:dyDescent="0.2">
      <c r="A3096">
        <v>48491</v>
      </c>
      <c r="B3096" t="s">
        <v>10</v>
      </c>
      <c r="C3096" t="s">
        <v>290</v>
      </c>
      <c r="D3096" t="s">
        <v>166</v>
      </c>
      <c r="E3096" s="6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5027</v>
      </c>
    </row>
    <row r="3097" spans="1:12" x14ac:dyDescent="0.2">
      <c r="A3097">
        <v>20205</v>
      </c>
      <c r="B3097" t="s">
        <v>5028</v>
      </c>
      <c r="C3097" t="s">
        <v>264</v>
      </c>
      <c r="D3097" t="s">
        <v>166</v>
      </c>
      <c r="E3097" s="6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5029</v>
      </c>
    </row>
    <row r="3098" spans="1:12" x14ac:dyDescent="0.2">
      <c r="A3098">
        <v>37195</v>
      </c>
      <c r="B3098" t="s">
        <v>5028</v>
      </c>
      <c r="C3098" t="s">
        <v>219</v>
      </c>
      <c r="D3098" t="s">
        <v>166</v>
      </c>
      <c r="E3098" s="6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5030</v>
      </c>
    </row>
    <row r="3099" spans="1:12" x14ac:dyDescent="0.2">
      <c r="A3099">
        <v>47189</v>
      </c>
      <c r="B3099" t="s">
        <v>5028</v>
      </c>
      <c r="C3099" t="s">
        <v>288</v>
      </c>
      <c r="D3099" t="s">
        <v>166</v>
      </c>
      <c r="E3099" s="6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5031</v>
      </c>
    </row>
    <row r="3100" spans="1:12" x14ac:dyDescent="0.2">
      <c r="A3100">
        <v>48493</v>
      </c>
      <c r="B3100" t="s">
        <v>5028</v>
      </c>
      <c r="C3100" t="s">
        <v>290</v>
      </c>
      <c r="D3100" t="s">
        <v>166</v>
      </c>
      <c r="E3100" s="6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5032</v>
      </c>
    </row>
    <row r="3101" spans="1:12" x14ac:dyDescent="0.2">
      <c r="A3101">
        <v>51840</v>
      </c>
      <c r="B3101" t="s">
        <v>5033</v>
      </c>
      <c r="C3101" t="s">
        <v>172</v>
      </c>
      <c r="D3101" t="s">
        <v>166</v>
      </c>
      <c r="E3101" s="6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5034</v>
      </c>
    </row>
    <row r="3102" spans="1:12" x14ac:dyDescent="0.2">
      <c r="A3102">
        <v>9015</v>
      </c>
      <c r="B3102" t="s">
        <v>5035</v>
      </c>
      <c r="C3102" t="s">
        <v>1649</v>
      </c>
      <c r="D3102" t="s">
        <v>166</v>
      </c>
      <c r="E3102" s="6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5036</v>
      </c>
    </row>
    <row r="3103" spans="1:12" x14ac:dyDescent="0.2">
      <c r="A3103">
        <v>50025</v>
      </c>
      <c r="B3103" t="s">
        <v>5035</v>
      </c>
      <c r="C3103" t="s">
        <v>209</v>
      </c>
      <c r="D3103" t="s">
        <v>166</v>
      </c>
      <c r="E3103" s="6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5037</v>
      </c>
    </row>
    <row r="3104" spans="1:12" x14ac:dyDescent="0.2">
      <c r="A3104">
        <v>50027</v>
      </c>
      <c r="B3104" t="s">
        <v>5038</v>
      </c>
      <c r="C3104" t="s">
        <v>209</v>
      </c>
      <c r="D3104" t="s">
        <v>166</v>
      </c>
      <c r="E3104" s="6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5039</v>
      </c>
    </row>
    <row r="3105" spans="1:12" x14ac:dyDescent="0.2">
      <c r="A3105">
        <v>48495</v>
      </c>
      <c r="B3105" t="s">
        <v>5040</v>
      </c>
      <c r="C3105" t="s">
        <v>290</v>
      </c>
      <c r="D3105" t="s">
        <v>166</v>
      </c>
      <c r="E3105" s="6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5041</v>
      </c>
    </row>
    <row r="3106" spans="1:12" x14ac:dyDescent="0.2">
      <c r="A3106">
        <v>22127</v>
      </c>
      <c r="B3106" t="s">
        <v>5042</v>
      </c>
      <c r="C3106" t="s">
        <v>169</v>
      </c>
      <c r="D3106" t="s">
        <v>166</v>
      </c>
      <c r="E3106" s="6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5043</v>
      </c>
    </row>
    <row r="3107" spans="1:12" x14ac:dyDescent="0.2">
      <c r="A3107">
        <v>17201</v>
      </c>
      <c r="B3107" t="s">
        <v>143</v>
      </c>
      <c r="C3107" t="s">
        <v>190</v>
      </c>
      <c r="D3107" t="s">
        <v>166</v>
      </c>
      <c r="E3107" s="6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5044</v>
      </c>
    </row>
    <row r="3108" spans="1:12" x14ac:dyDescent="0.2">
      <c r="A3108">
        <v>19189</v>
      </c>
      <c r="B3108" t="s">
        <v>143</v>
      </c>
      <c r="C3108" t="s">
        <v>178</v>
      </c>
      <c r="D3108" t="s">
        <v>166</v>
      </c>
      <c r="E3108" s="6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5045</v>
      </c>
    </row>
    <row r="3109" spans="1:12" x14ac:dyDescent="0.2">
      <c r="A3109">
        <v>55139</v>
      </c>
      <c r="B3109" t="s">
        <v>143</v>
      </c>
      <c r="C3109" t="s">
        <v>206</v>
      </c>
      <c r="D3109" t="s">
        <v>166</v>
      </c>
      <c r="E3109" s="6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5046</v>
      </c>
    </row>
    <row r="3110" spans="1:12" x14ac:dyDescent="0.2">
      <c r="A3110">
        <v>19191</v>
      </c>
      <c r="B3110" t="s">
        <v>5047</v>
      </c>
      <c r="C3110" t="s">
        <v>178</v>
      </c>
      <c r="D3110" t="s">
        <v>166</v>
      </c>
      <c r="E3110" s="6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5048</v>
      </c>
    </row>
    <row r="3111" spans="1:12" x14ac:dyDescent="0.2">
      <c r="A3111">
        <v>27169</v>
      </c>
      <c r="B3111" t="s">
        <v>5049</v>
      </c>
      <c r="C3111" t="s">
        <v>213</v>
      </c>
      <c r="D3111" t="s">
        <v>166</v>
      </c>
      <c r="E3111" s="6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5050</v>
      </c>
    </row>
    <row r="3112" spans="1:12" x14ac:dyDescent="0.2">
      <c r="A3112">
        <v>1133</v>
      </c>
      <c r="B3112" t="s">
        <v>5051</v>
      </c>
      <c r="C3112" t="s">
        <v>385</v>
      </c>
      <c r="D3112" t="s">
        <v>166</v>
      </c>
      <c r="E3112" s="6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5052</v>
      </c>
    </row>
    <row r="3113" spans="1:12" x14ac:dyDescent="0.2">
      <c r="A3113">
        <v>28159</v>
      </c>
      <c r="B3113" t="s">
        <v>5051</v>
      </c>
      <c r="C3113" t="s">
        <v>194</v>
      </c>
      <c r="D3113" t="s">
        <v>166</v>
      </c>
      <c r="E3113" s="6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5053</v>
      </c>
    </row>
    <row r="3114" spans="1:12" x14ac:dyDescent="0.2">
      <c r="A3114">
        <v>54105</v>
      </c>
      <c r="B3114" t="s">
        <v>5054</v>
      </c>
      <c r="C3114" t="s">
        <v>427</v>
      </c>
      <c r="D3114" t="s">
        <v>166</v>
      </c>
      <c r="E3114" s="6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5055</v>
      </c>
    </row>
    <row r="3115" spans="1:12" x14ac:dyDescent="0.2">
      <c r="A3115">
        <v>48497</v>
      </c>
      <c r="B3115" t="s">
        <v>5056</v>
      </c>
      <c r="C3115" t="s">
        <v>290</v>
      </c>
      <c r="D3115" t="s">
        <v>166</v>
      </c>
      <c r="E3115" s="6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5057</v>
      </c>
    </row>
    <row r="3116" spans="1:12" x14ac:dyDescent="0.2">
      <c r="A3116">
        <v>51195</v>
      </c>
      <c r="B3116" t="s">
        <v>5056</v>
      </c>
      <c r="C3116" t="s">
        <v>172</v>
      </c>
      <c r="D3116" t="s">
        <v>166</v>
      </c>
      <c r="E3116" s="6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5058</v>
      </c>
    </row>
    <row r="3117" spans="1:12" x14ac:dyDescent="0.2">
      <c r="A3117">
        <v>21237</v>
      </c>
      <c r="B3117" t="s">
        <v>5059</v>
      </c>
      <c r="C3117" t="s">
        <v>180</v>
      </c>
      <c r="D3117" t="s">
        <v>166</v>
      </c>
      <c r="E3117" s="6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5060</v>
      </c>
    </row>
    <row r="3118" spans="1:12" x14ac:dyDescent="0.2">
      <c r="A3118">
        <v>39173</v>
      </c>
      <c r="B3118" t="s">
        <v>5061</v>
      </c>
      <c r="C3118" t="s">
        <v>200</v>
      </c>
      <c r="D3118" t="s">
        <v>166</v>
      </c>
      <c r="E3118" s="6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5062</v>
      </c>
    </row>
    <row r="3119" spans="1:12" x14ac:dyDescent="0.2">
      <c r="A3119">
        <v>48499</v>
      </c>
      <c r="B3119" t="s">
        <v>5061</v>
      </c>
      <c r="C3119" t="s">
        <v>290</v>
      </c>
      <c r="D3119" t="s">
        <v>166</v>
      </c>
      <c r="E3119" s="6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5063</v>
      </c>
    </row>
    <row r="3120" spans="1:12" x14ac:dyDescent="0.2">
      <c r="A3120">
        <v>54107</v>
      </c>
      <c r="B3120" t="s">
        <v>5061</v>
      </c>
      <c r="C3120" t="s">
        <v>427</v>
      </c>
      <c r="D3120" t="s">
        <v>166</v>
      </c>
      <c r="E3120" s="6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5064</v>
      </c>
    </row>
    <row r="3121" spans="1:12" x14ac:dyDescent="0.2">
      <c r="A3121">
        <v>55141</v>
      </c>
      <c r="B3121" t="s">
        <v>5061</v>
      </c>
      <c r="C3121" t="s">
        <v>206</v>
      </c>
      <c r="D3121" t="s">
        <v>166</v>
      </c>
      <c r="E3121" s="6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5065</v>
      </c>
    </row>
    <row r="3122" spans="1:12" x14ac:dyDescent="0.2">
      <c r="A3122">
        <v>19193</v>
      </c>
      <c r="B3122" t="s">
        <v>5066</v>
      </c>
      <c r="C3122" t="s">
        <v>178</v>
      </c>
      <c r="D3122" t="s">
        <v>166</v>
      </c>
      <c r="E3122" s="6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5067</v>
      </c>
    </row>
    <row r="3123" spans="1:12" x14ac:dyDescent="0.2">
      <c r="A3123">
        <v>17203</v>
      </c>
      <c r="B3123" t="s">
        <v>5068</v>
      </c>
      <c r="C3123" t="s">
        <v>190</v>
      </c>
      <c r="D3123" t="s">
        <v>166</v>
      </c>
      <c r="E3123" s="6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5069</v>
      </c>
    </row>
    <row r="3124" spans="1:12" x14ac:dyDescent="0.2">
      <c r="A3124">
        <v>21239</v>
      </c>
      <c r="B3124" t="s">
        <v>5068</v>
      </c>
      <c r="C3124" t="s">
        <v>180</v>
      </c>
      <c r="D3124" t="s">
        <v>166</v>
      </c>
      <c r="E3124" s="6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5070</v>
      </c>
    </row>
    <row r="3125" spans="1:12" x14ac:dyDescent="0.2">
      <c r="A3125">
        <v>5147</v>
      </c>
      <c r="B3125" t="s">
        <v>5071</v>
      </c>
      <c r="C3125" t="s">
        <v>331</v>
      </c>
      <c r="D3125" t="s">
        <v>166</v>
      </c>
      <c r="E3125" s="6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5072</v>
      </c>
    </row>
    <row r="3126" spans="1:12" x14ac:dyDescent="0.2">
      <c r="A3126">
        <v>40151</v>
      </c>
      <c r="B3126" t="s">
        <v>5073</v>
      </c>
      <c r="C3126" t="s">
        <v>184</v>
      </c>
      <c r="D3126" t="s">
        <v>166</v>
      </c>
      <c r="E3126" s="6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5074</v>
      </c>
    </row>
    <row r="3127" spans="1:12" x14ac:dyDescent="0.2">
      <c r="A3127">
        <v>20207</v>
      </c>
      <c r="B3127" t="s">
        <v>5075</v>
      </c>
      <c r="C3127" t="s">
        <v>264</v>
      </c>
      <c r="D3127" t="s">
        <v>166</v>
      </c>
      <c r="E3127" s="6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5076</v>
      </c>
    </row>
    <row r="3128" spans="1:12" x14ac:dyDescent="0.2">
      <c r="A3128">
        <v>40153</v>
      </c>
      <c r="B3128" t="s">
        <v>5077</v>
      </c>
      <c r="C3128" t="s">
        <v>184</v>
      </c>
      <c r="D3128" t="s">
        <v>166</v>
      </c>
      <c r="E3128" s="6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5078</v>
      </c>
    </row>
    <row r="3129" spans="1:12" x14ac:dyDescent="0.2">
      <c r="A3129">
        <v>24047</v>
      </c>
      <c r="B3129" t="s">
        <v>28</v>
      </c>
      <c r="C3129" t="s">
        <v>255</v>
      </c>
      <c r="D3129" t="s">
        <v>166</v>
      </c>
      <c r="E3129" s="6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5079</v>
      </c>
    </row>
    <row r="3130" spans="1:12" x14ac:dyDescent="0.2">
      <c r="A3130">
        <v>25027</v>
      </c>
      <c r="B3130" t="s">
        <v>28</v>
      </c>
      <c r="C3130" t="s">
        <v>432</v>
      </c>
      <c r="D3130" t="s">
        <v>166</v>
      </c>
      <c r="E3130" s="6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5080</v>
      </c>
    </row>
    <row r="3131" spans="1:12" x14ac:dyDescent="0.2">
      <c r="A3131">
        <v>13321</v>
      </c>
      <c r="B3131" t="s">
        <v>5081</v>
      </c>
      <c r="C3131" t="s">
        <v>317</v>
      </c>
      <c r="D3131" t="s">
        <v>166</v>
      </c>
      <c r="E3131" s="6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5082</v>
      </c>
    </row>
    <row r="3132" spans="1:12" x14ac:dyDescent="0.2">
      <c r="A3132">
        <v>19195</v>
      </c>
      <c r="B3132" t="s">
        <v>5081</v>
      </c>
      <c r="C3132" t="s">
        <v>178</v>
      </c>
      <c r="D3132" t="s">
        <v>166</v>
      </c>
      <c r="E3132" s="6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5083</v>
      </c>
    </row>
    <row r="3133" spans="1:12" x14ac:dyDescent="0.2">
      <c r="A3133">
        <v>29227</v>
      </c>
      <c r="B3133" t="s">
        <v>5081</v>
      </c>
      <c r="C3133" t="s">
        <v>182</v>
      </c>
      <c r="D3133" t="s">
        <v>166</v>
      </c>
      <c r="E3133" s="6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5084</v>
      </c>
    </row>
    <row r="3134" spans="1:12" x14ac:dyDescent="0.2">
      <c r="A3134">
        <v>2275</v>
      </c>
      <c r="B3134" t="s">
        <v>5085</v>
      </c>
      <c r="C3134" t="s">
        <v>237</v>
      </c>
      <c r="D3134" t="s">
        <v>166</v>
      </c>
      <c r="E3134" s="6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5086</v>
      </c>
    </row>
    <row r="3135" spans="1:12" x14ac:dyDescent="0.2">
      <c r="A3135">
        <v>19197</v>
      </c>
      <c r="B3135" t="s">
        <v>5087</v>
      </c>
      <c r="C3135" t="s">
        <v>178</v>
      </c>
      <c r="D3135" t="s">
        <v>166</v>
      </c>
      <c r="E3135" s="6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5088</v>
      </c>
    </row>
    <row r="3136" spans="1:12" x14ac:dyDescent="0.2">
      <c r="A3136">
        <v>27171</v>
      </c>
      <c r="B3136" t="s">
        <v>5087</v>
      </c>
      <c r="C3136" t="s">
        <v>213</v>
      </c>
      <c r="D3136" t="s">
        <v>166</v>
      </c>
      <c r="E3136" s="6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5089</v>
      </c>
    </row>
    <row r="3137" spans="1:12" x14ac:dyDescent="0.2">
      <c r="A3137">
        <v>29229</v>
      </c>
      <c r="B3137" t="s">
        <v>5087</v>
      </c>
      <c r="C3137" t="s">
        <v>182</v>
      </c>
      <c r="D3137" t="s">
        <v>166</v>
      </c>
      <c r="E3137" s="6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5090</v>
      </c>
    </row>
    <row r="3138" spans="1:12" x14ac:dyDescent="0.2">
      <c r="A3138">
        <v>39175</v>
      </c>
      <c r="B3138" t="s">
        <v>5091</v>
      </c>
      <c r="C3138" t="s">
        <v>200</v>
      </c>
      <c r="D3138" t="s">
        <v>166</v>
      </c>
      <c r="E3138" s="6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5092</v>
      </c>
    </row>
    <row r="3139" spans="1:12" x14ac:dyDescent="0.2">
      <c r="A3139">
        <v>20209</v>
      </c>
      <c r="B3139" t="s">
        <v>5093</v>
      </c>
      <c r="C3139" t="s">
        <v>264</v>
      </c>
      <c r="D3139" t="s">
        <v>166</v>
      </c>
      <c r="E3139" s="6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5094</v>
      </c>
    </row>
    <row r="3140" spans="1:12" x14ac:dyDescent="0.2">
      <c r="A3140">
        <v>36121</v>
      </c>
      <c r="B3140" t="s">
        <v>228</v>
      </c>
      <c r="C3140" t="s">
        <v>226</v>
      </c>
      <c r="D3140" t="s">
        <v>166</v>
      </c>
      <c r="E3140" s="6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5095</v>
      </c>
    </row>
    <row r="3141" spans="1:12" x14ac:dyDescent="0.2">
      <c r="A3141">
        <v>42131</v>
      </c>
      <c r="B3141" t="s">
        <v>228</v>
      </c>
      <c r="C3141" t="s">
        <v>202</v>
      </c>
      <c r="D3141" t="s">
        <v>166</v>
      </c>
      <c r="E3141" s="6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5096</v>
      </c>
    </row>
    <row r="3142" spans="1:12" x14ac:dyDescent="0.2">
      <c r="A3142">
        <v>54109</v>
      </c>
      <c r="B3142" t="s">
        <v>228</v>
      </c>
      <c r="C3142" t="s">
        <v>427</v>
      </c>
      <c r="D3142" t="s">
        <v>166</v>
      </c>
      <c r="E3142" s="6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5097</v>
      </c>
    </row>
    <row r="3143" spans="1:12" x14ac:dyDescent="0.2">
      <c r="A3143">
        <v>51197</v>
      </c>
      <c r="B3143" t="s">
        <v>5098</v>
      </c>
      <c r="C3143" t="s">
        <v>172</v>
      </c>
      <c r="D3143" t="s">
        <v>166</v>
      </c>
      <c r="E3143" s="6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5099</v>
      </c>
    </row>
    <row r="3144" spans="1:12" x14ac:dyDescent="0.2">
      <c r="A3144">
        <v>37197</v>
      </c>
      <c r="B3144" t="s">
        <v>5100</v>
      </c>
      <c r="C3144" t="s">
        <v>219</v>
      </c>
      <c r="D3144" t="s">
        <v>166</v>
      </c>
      <c r="E3144" s="6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5101</v>
      </c>
    </row>
    <row r="3145" spans="1:12" x14ac:dyDescent="0.2">
      <c r="A3145">
        <v>53077</v>
      </c>
      <c r="B3145" t="s">
        <v>5102</v>
      </c>
      <c r="C3145" t="s">
        <v>204</v>
      </c>
      <c r="D3145" t="s">
        <v>166</v>
      </c>
      <c r="E3145" s="6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5103</v>
      </c>
    </row>
    <row r="3146" spans="1:12" x14ac:dyDescent="0.2">
      <c r="A3146">
        <v>2282</v>
      </c>
      <c r="B3146" t="s">
        <v>5104</v>
      </c>
      <c r="C3146" t="s">
        <v>237</v>
      </c>
      <c r="D3146" t="s">
        <v>166</v>
      </c>
      <c r="E3146" s="6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5105</v>
      </c>
    </row>
    <row r="3147" spans="1:12" x14ac:dyDescent="0.2">
      <c r="A3147">
        <v>28161</v>
      </c>
      <c r="B3147" t="s">
        <v>5106</v>
      </c>
      <c r="C3147" t="s">
        <v>194</v>
      </c>
      <c r="D3147" t="s">
        <v>166</v>
      </c>
      <c r="E3147" s="6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5107</v>
      </c>
    </row>
    <row r="3148" spans="1:12" x14ac:dyDescent="0.2">
      <c r="A3148">
        <v>41071</v>
      </c>
      <c r="B3148" t="s">
        <v>5108</v>
      </c>
      <c r="C3148" t="s">
        <v>400</v>
      </c>
      <c r="D3148" t="s">
        <v>166</v>
      </c>
      <c r="E3148" s="6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5109</v>
      </c>
    </row>
    <row r="3149" spans="1:12" x14ac:dyDescent="0.2">
      <c r="A3149">
        <v>37199</v>
      </c>
      <c r="B3149" t="s">
        <v>5110</v>
      </c>
      <c r="C3149" t="s">
        <v>219</v>
      </c>
      <c r="D3149" t="s">
        <v>166</v>
      </c>
      <c r="E3149" s="6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5111</v>
      </c>
    </row>
    <row r="3150" spans="1:12" x14ac:dyDescent="0.2">
      <c r="A3150">
        <v>46135</v>
      </c>
      <c r="B3150" t="s">
        <v>5112</v>
      </c>
      <c r="C3150" t="s">
        <v>381</v>
      </c>
      <c r="D3150" t="s">
        <v>166</v>
      </c>
      <c r="E3150" s="6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5113</v>
      </c>
    </row>
    <row r="3151" spans="1:12" x14ac:dyDescent="0.2">
      <c r="A3151">
        <v>36123</v>
      </c>
      <c r="B3151" t="s">
        <v>5114</v>
      </c>
      <c r="C3151" t="s">
        <v>226</v>
      </c>
      <c r="D3151" t="s">
        <v>166</v>
      </c>
      <c r="E3151" s="6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5115</v>
      </c>
    </row>
    <row r="3152" spans="1:12" x14ac:dyDescent="0.2">
      <c r="A3152">
        <v>4025</v>
      </c>
      <c r="B3152" t="s">
        <v>5116</v>
      </c>
      <c r="C3152" t="s">
        <v>312</v>
      </c>
      <c r="D3152" t="s">
        <v>166</v>
      </c>
      <c r="E3152" s="6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5117</v>
      </c>
    </row>
    <row r="3153" spans="1:12" x14ac:dyDescent="0.2">
      <c r="A3153">
        <v>28163</v>
      </c>
      <c r="B3153" t="s">
        <v>5118</v>
      </c>
      <c r="C3153" t="s">
        <v>194</v>
      </c>
      <c r="D3153" t="s">
        <v>166</v>
      </c>
      <c r="E3153" s="6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5119</v>
      </c>
    </row>
    <row r="3154" spans="1:12" x14ac:dyDescent="0.2">
      <c r="A3154">
        <v>5149</v>
      </c>
      <c r="B3154" t="s">
        <v>5120</v>
      </c>
      <c r="C3154" t="s">
        <v>331</v>
      </c>
      <c r="D3154" t="s">
        <v>166</v>
      </c>
      <c r="E3154" s="6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5121</v>
      </c>
    </row>
    <row r="3155" spans="1:12" x14ac:dyDescent="0.2">
      <c r="A3155">
        <v>27173</v>
      </c>
      <c r="B3155" t="s">
        <v>5122</v>
      </c>
      <c r="C3155" t="s">
        <v>213</v>
      </c>
      <c r="D3155" t="s">
        <v>166</v>
      </c>
      <c r="E3155" s="6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5123</v>
      </c>
    </row>
    <row r="3156" spans="1:12" x14ac:dyDescent="0.2">
      <c r="A3156">
        <v>30111</v>
      </c>
      <c r="B3156" t="s">
        <v>5124</v>
      </c>
      <c r="C3156" t="s">
        <v>482</v>
      </c>
      <c r="D3156" t="s">
        <v>166</v>
      </c>
      <c r="E3156" s="6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5125</v>
      </c>
    </row>
    <row r="3157" spans="1:12" x14ac:dyDescent="0.2">
      <c r="A3157">
        <v>48501</v>
      </c>
      <c r="B3157" t="s">
        <v>5126</v>
      </c>
      <c r="C3157" t="s">
        <v>290</v>
      </c>
      <c r="D3157" t="s">
        <v>166</v>
      </c>
      <c r="E3157" s="6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5127</v>
      </c>
    </row>
    <row r="3158" spans="1:12" x14ac:dyDescent="0.2">
      <c r="A3158">
        <v>6113</v>
      </c>
      <c r="B3158" t="s">
        <v>5128</v>
      </c>
      <c r="C3158" t="s">
        <v>221</v>
      </c>
      <c r="D3158" t="s">
        <v>166</v>
      </c>
      <c r="E3158" s="6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5129</v>
      </c>
    </row>
    <row r="3159" spans="1:12" x14ac:dyDescent="0.2">
      <c r="A3159">
        <v>23031</v>
      </c>
      <c r="B3159" t="s">
        <v>61</v>
      </c>
      <c r="C3159" t="s">
        <v>297</v>
      </c>
      <c r="D3159" t="s">
        <v>166</v>
      </c>
      <c r="E3159" s="6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5130</v>
      </c>
    </row>
    <row r="3160" spans="1:12" x14ac:dyDescent="0.2">
      <c r="A3160">
        <v>31185</v>
      </c>
      <c r="B3160" t="s">
        <v>61</v>
      </c>
      <c r="C3160" t="s">
        <v>196</v>
      </c>
      <c r="D3160" t="s">
        <v>166</v>
      </c>
      <c r="E3160" s="6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5131</v>
      </c>
    </row>
    <row r="3161" spans="1:12" x14ac:dyDescent="0.2">
      <c r="A3161">
        <v>42133</v>
      </c>
      <c r="B3161" t="s">
        <v>61</v>
      </c>
      <c r="C3161" t="s">
        <v>202</v>
      </c>
      <c r="D3161" t="s">
        <v>166</v>
      </c>
      <c r="E3161" s="6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5132</v>
      </c>
    </row>
    <row r="3162" spans="1:12" x14ac:dyDescent="0.2">
      <c r="A3162">
        <v>45091</v>
      </c>
      <c r="B3162" t="s">
        <v>61</v>
      </c>
      <c r="C3162" t="s">
        <v>165</v>
      </c>
      <c r="D3162" t="s">
        <v>166</v>
      </c>
      <c r="E3162" s="6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5133</v>
      </c>
    </row>
    <row r="3163" spans="1:12" x14ac:dyDescent="0.2">
      <c r="A3163">
        <v>51199</v>
      </c>
      <c r="B3163" t="s">
        <v>61</v>
      </c>
      <c r="C3163" t="s">
        <v>172</v>
      </c>
      <c r="D3163" t="s">
        <v>166</v>
      </c>
      <c r="E3163" s="6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5134</v>
      </c>
    </row>
    <row r="3164" spans="1:12" x14ac:dyDescent="0.2">
      <c r="A3164">
        <v>48503</v>
      </c>
      <c r="B3164" t="s">
        <v>5135</v>
      </c>
      <c r="C3164" t="s">
        <v>290</v>
      </c>
      <c r="D3164" t="s">
        <v>166</v>
      </c>
      <c r="E3164" s="6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5136</v>
      </c>
    </row>
    <row r="3165" spans="1:12" x14ac:dyDescent="0.2">
      <c r="A3165">
        <v>6115</v>
      </c>
      <c r="B3165" t="s">
        <v>5137</v>
      </c>
      <c r="C3165" t="s">
        <v>221</v>
      </c>
      <c r="D3165" t="s">
        <v>166</v>
      </c>
      <c r="E3165" s="6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5138</v>
      </c>
    </row>
    <row r="3166" spans="1:12" x14ac:dyDescent="0.2">
      <c r="A3166">
        <v>2290</v>
      </c>
      <c r="B3166" t="s">
        <v>5139</v>
      </c>
      <c r="C3166" t="s">
        <v>237</v>
      </c>
      <c r="D3166" t="s">
        <v>166</v>
      </c>
      <c r="E3166" s="6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5140</v>
      </c>
    </row>
    <row r="3167" spans="1:12" x14ac:dyDescent="0.2">
      <c r="A3167">
        <v>4027</v>
      </c>
      <c r="B3167" t="s">
        <v>5141</v>
      </c>
      <c r="C3167" t="s">
        <v>312</v>
      </c>
      <c r="D3167" t="s">
        <v>166</v>
      </c>
      <c r="E3167" s="6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5142</v>
      </c>
    </row>
    <row r="3168" spans="1:12" x14ac:dyDescent="0.2">
      <c r="A3168">
        <v>8125</v>
      </c>
      <c r="B3168" t="s">
        <v>5141</v>
      </c>
      <c r="C3168" t="s">
        <v>187</v>
      </c>
      <c r="D3168" t="s">
        <v>166</v>
      </c>
      <c r="E3168" s="6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5143</v>
      </c>
    </row>
    <row r="3169" spans="1:12" x14ac:dyDescent="0.2">
      <c r="A3169">
        <v>48505</v>
      </c>
      <c r="B3169" t="s">
        <v>5144</v>
      </c>
      <c r="C3169" t="s">
        <v>290</v>
      </c>
      <c r="D3169" t="s">
        <v>166</v>
      </c>
      <c r="E3169" s="6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5145</v>
      </c>
    </row>
    <row r="3170" spans="1:12" x14ac:dyDescent="0.2">
      <c r="A3170">
        <v>48507</v>
      </c>
      <c r="B3170" t="s">
        <v>5146</v>
      </c>
      <c r="C3170" t="s">
        <v>290</v>
      </c>
      <c r="D3170" t="s">
        <v>166</v>
      </c>
      <c r="E3170" s="6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5147</v>
      </c>
    </row>
    <row r="3171" spans="1:12" x14ac:dyDescent="0.2">
      <c r="A3171">
        <v>46137</v>
      </c>
      <c r="B3171" t="s">
        <v>5148</v>
      </c>
      <c r="C3171" t="s">
        <v>381</v>
      </c>
      <c r="D3171" t="s">
        <v>166</v>
      </c>
      <c r="E3171" s="6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5149</v>
      </c>
    </row>
    <row r="3172" spans="1:12" x14ac:dyDescent="0.2">
      <c r="C3172" t="s">
        <v>5199</v>
      </c>
      <c r="D3172" t="s">
        <v>5200</v>
      </c>
      <c r="E3172" s="6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5201</v>
      </c>
    </row>
    <row r="3173" spans="1:12" x14ac:dyDescent="0.2">
      <c r="A3173">
        <v>60000</v>
      </c>
      <c r="C3173" t="s">
        <v>5202</v>
      </c>
      <c r="D3173" t="s">
        <v>166</v>
      </c>
      <c r="E3173" s="6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5203</v>
      </c>
    </row>
    <row r="3174" spans="1:12" x14ac:dyDescent="0.2">
      <c r="C3174" t="s">
        <v>5204</v>
      </c>
      <c r="D3174" t="s">
        <v>5205</v>
      </c>
      <c r="E3174" s="6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5206</v>
      </c>
    </row>
    <row r="3175" spans="1:12" x14ac:dyDescent="0.2">
      <c r="C3175" t="s">
        <v>5207</v>
      </c>
      <c r="D3175" t="s">
        <v>5208</v>
      </c>
      <c r="E3175" s="6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5209</v>
      </c>
    </row>
    <row r="3176" spans="1:12" x14ac:dyDescent="0.2">
      <c r="C3176" t="s">
        <v>5210</v>
      </c>
      <c r="D3176" t="s">
        <v>5211</v>
      </c>
      <c r="E3176" s="6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5212</v>
      </c>
    </row>
    <row r="3177" spans="1:12" x14ac:dyDescent="0.2">
      <c r="C3177" t="s">
        <v>5213</v>
      </c>
      <c r="D3177" t="s">
        <v>5205</v>
      </c>
      <c r="E3177" s="6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5214</v>
      </c>
    </row>
    <row r="3178" spans="1:12" x14ac:dyDescent="0.2">
      <c r="C3178" t="s">
        <v>5215</v>
      </c>
      <c r="D3178" t="s">
        <v>5216</v>
      </c>
      <c r="E3178" s="6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5217</v>
      </c>
    </row>
    <row r="3179" spans="1:12" x14ac:dyDescent="0.2">
      <c r="C3179" t="s">
        <v>5218</v>
      </c>
      <c r="D3179" t="s">
        <v>5200</v>
      </c>
      <c r="E3179" s="6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5219</v>
      </c>
    </row>
    <row r="3180" spans="1:12" x14ac:dyDescent="0.2">
      <c r="C3180" t="s">
        <v>5220</v>
      </c>
      <c r="D3180" t="s">
        <v>5216</v>
      </c>
      <c r="E3180" s="6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5221</v>
      </c>
    </row>
    <row r="3181" spans="1:12" x14ac:dyDescent="0.2">
      <c r="C3181" t="s">
        <v>5222</v>
      </c>
      <c r="D3181" t="s">
        <v>5216</v>
      </c>
      <c r="E3181" s="6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5223</v>
      </c>
    </row>
    <row r="3182" spans="1:12" x14ac:dyDescent="0.2">
      <c r="C3182" t="s">
        <v>5224</v>
      </c>
      <c r="D3182" t="s">
        <v>5205</v>
      </c>
      <c r="E3182" s="6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5225</v>
      </c>
    </row>
    <row r="3183" spans="1:12" x14ac:dyDescent="0.2">
      <c r="C3183" t="s">
        <v>5226</v>
      </c>
      <c r="D3183" t="s">
        <v>5208</v>
      </c>
      <c r="E3183" s="6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5227</v>
      </c>
    </row>
    <row r="3184" spans="1:12" x14ac:dyDescent="0.2">
      <c r="C3184" t="s">
        <v>5228</v>
      </c>
      <c r="D3184" t="s">
        <v>5200</v>
      </c>
      <c r="E3184" s="6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5229</v>
      </c>
    </row>
    <row r="3185" spans="1:12" x14ac:dyDescent="0.2">
      <c r="A3185">
        <v>88888</v>
      </c>
      <c r="C3185" t="s">
        <v>5228</v>
      </c>
      <c r="D3185" t="s">
        <v>166</v>
      </c>
      <c r="E3185" s="6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5230</v>
      </c>
    </row>
    <row r="3186" spans="1:12" x14ac:dyDescent="0.2">
      <c r="C3186" t="s">
        <v>5231</v>
      </c>
      <c r="D3186" t="s">
        <v>5232</v>
      </c>
      <c r="E3186" s="6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5233</v>
      </c>
    </row>
    <row r="3187" spans="1:12" x14ac:dyDescent="0.2">
      <c r="C3187" t="s">
        <v>5234</v>
      </c>
      <c r="D3187" t="s">
        <v>5235</v>
      </c>
      <c r="E3187" s="6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5236</v>
      </c>
    </row>
    <row r="3188" spans="1:12" x14ac:dyDescent="0.2">
      <c r="C3188" t="s">
        <v>5237</v>
      </c>
      <c r="D3188" t="s">
        <v>5235</v>
      </c>
      <c r="E3188" s="6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5238</v>
      </c>
    </row>
    <row r="3189" spans="1:12" x14ac:dyDescent="0.2">
      <c r="C3189" t="s">
        <v>5239</v>
      </c>
      <c r="D3189" t="s">
        <v>5205</v>
      </c>
      <c r="E3189" s="6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5240</v>
      </c>
    </row>
    <row r="3190" spans="1:12" x14ac:dyDescent="0.2">
      <c r="C3190" t="s">
        <v>5241</v>
      </c>
      <c r="D3190" t="s">
        <v>5205</v>
      </c>
      <c r="E3190" s="6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5242</v>
      </c>
    </row>
    <row r="3191" spans="1:12" x14ac:dyDescent="0.2">
      <c r="C3191" t="s">
        <v>5243</v>
      </c>
      <c r="D3191" t="s">
        <v>5216</v>
      </c>
      <c r="E3191" s="6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5244</v>
      </c>
    </row>
    <row r="3192" spans="1:12" x14ac:dyDescent="0.2">
      <c r="C3192" t="s">
        <v>5245</v>
      </c>
      <c r="D3192" t="s">
        <v>5200</v>
      </c>
      <c r="E3192" s="6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5246</v>
      </c>
    </row>
    <row r="3193" spans="1:12" x14ac:dyDescent="0.2">
      <c r="A3193">
        <v>99999</v>
      </c>
      <c r="C3193" t="s">
        <v>5245</v>
      </c>
      <c r="D3193" t="s">
        <v>166</v>
      </c>
      <c r="E3193" s="6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5247</v>
      </c>
    </row>
    <row r="3194" spans="1:12" x14ac:dyDescent="0.2">
      <c r="C3194" t="s">
        <v>5248</v>
      </c>
      <c r="D3194" t="s">
        <v>5232</v>
      </c>
      <c r="E3194" s="6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5249</v>
      </c>
    </row>
    <row r="3195" spans="1:12" x14ac:dyDescent="0.2">
      <c r="C3195" t="s">
        <v>5250</v>
      </c>
      <c r="D3195" t="s">
        <v>5235</v>
      </c>
      <c r="E3195" s="6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5251</v>
      </c>
    </row>
    <row r="3196" spans="1:12" x14ac:dyDescent="0.2">
      <c r="A3196">
        <v>66000</v>
      </c>
      <c r="C3196" t="s">
        <v>5252</v>
      </c>
      <c r="D3196" t="s">
        <v>166</v>
      </c>
      <c r="E3196" s="6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5253</v>
      </c>
    </row>
    <row r="3197" spans="1:12" x14ac:dyDescent="0.2">
      <c r="C3197" t="s">
        <v>5254</v>
      </c>
      <c r="D3197" t="s">
        <v>5205</v>
      </c>
      <c r="E3197" s="6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5255</v>
      </c>
    </row>
    <row r="3198" spans="1:12" x14ac:dyDescent="0.2">
      <c r="C3198" t="s">
        <v>5256</v>
      </c>
      <c r="D3198" t="s">
        <v>5205</v>
      </c>
      <c r="E3198" s="6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5257</v>
      </c>
    </row>
    <row r="3199" spans="1:12" x14ac:dyDescent="0.2">
      <c r="C3199" t="s">
        <v>5258</v>
      </c>
      <c r="D3199" t="s">
        <v>5205</v>
      </c>
      <c r="E3199" s="6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5259</v>
      </c>
    </row>
    <row r="3200" spans="1:12" x14ac:dyDescent="0.2">
      <c r="C3200" t="s">
        <v>5260</v>
      </c>
      <c r="D3200" t="s">
        <v>5205</v>
      </c>
      <c r="E3200" s="6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5261</v>
      </c>
    </row>
    <row r="3201" spans="3:12" x14ac:dyDescent="0.2">
      <c r="C3201" t="s">
        <v>5262</v>
      </c>
      <c r="D3201" t="s">
        <v>5205</v>
      </c>
      <c r="E3201" s="6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5263</v>
      </c>
    </row>
    <row r="3202" spans="3:12" x14ac:dyDescent="0.2">
      <c r="C3202" t="s">
        <v>5264</v>
      </c>
      <c r="D3202" t="s">
        <v>5205</v>
      </c>
      <c r="E3202" s="6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5265</v>
      </c>
    </row>
    <row r="3203" spans="3:12" x14ac:dyDescent="0.2">
      <c r="C3203" t="s">
        <v>5266</v>
      </c>
      <c r="D3203" t="s">
        <v>5205</v>
      </c>
      <c r="E3203" s="6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5267</v>
      </c>
    </row>
    <row r="3204" spans="3:12" x14ac:dyDescent="0.2">
      <c r="C3204" t="s">
        <v>5268</v>
      </c>
      <c r="D3204" t="s">
        <v>5205</v>
      </c>
      <c r="E3204" s="6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5269</v>
      </c>
    </row>
    <row r="3205" spans="3:12" x14ac:dyDescent="0.2">
      <c r="C3205" t="s">
        <v>5270</v>
      </c>
      <c r="D3205" t="s">
        <v>5205</v>
      </c>
      <c r="E3205" s="6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5271</v>
      </c>
    </row>
    <row r="3206" spans="3:12" x14ac:dyDescent="0.2">
      <c r="C3206" t="s">
        <v>5272</v>
      </c>
      <c r="D3206" t="s">
        <v>5205</v>
      </c>
      <c r="E3206" s="6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5273</v>
      </c>
    </row>
    <row r="3207" spans="3:12" x14ac:dyDescent="0.2">
      <c r="C3207" t="s">
        <v>5274</v>
      </c>
      <c r="D3207" t="s">
        <v>5205</v>
      </c>
      <c r="E3207" s="6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5275</v>
      </c>
    </row>
    <row r="3208" spans="3:12" x14ac:dyDescent="0.2">
      <c r="C3208" t="s">
        <v>5276</v>
      </c>
      <c r="D3208" t="s">
        <v>5216</v>
      </c>
      <c r="E3208" s="6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5277</v>
      </c>
    </row>
    <row r="3209" spans="3:12" x14ac:dyDescent="0.2">
      <c r="C3209" t="s">
        <v>5278</v>
      </c>
      <c r="D3209" t="s">
        <v>5205</v>
      </c>
      <c r="E3209" s="6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5279</v>
      </c>
    </row>
    <row r="3210" spans="3:12" x14ac:dyDescent="0.2">
      <c r="C3210" t="s">
        <v>5280</v>
      </c>
      <c r="D3210" t="s">
        <v>5205</v>
      </c>
      <c r="E3210" s="6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5281</v>
      </c>
    </row>
    <row r="3211" spans="3:12" x14ac:dyDescent="0.2">
      <c r="C3211" t="s">
        <v>5282</v>
      </c>
      <c r="D3211" t="s">
        <v>5205</v>
      </c>
      <c r="E3211" s="6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5283</v>
      </c>
    </row>
    <row r="3212" spans="3:12" x14ac:dyDescent="0.2">
      <c r="C3212" t="s">
        <v>5284</v>
      </c>
      <c r="D3212" t="s">
        <v>5205</v>
      </c>
      <c r="E3212" s="6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5285</v>
      </c>
    </row>
    <row r="3213" spans="3:12" x14ac:dyDescent="0.2">
      <c r="C3213" t="s">
        <v>5286</v>
      </c>
      <c r="D3213" t="s">
        <v>5205</v>
      </c>
      <c r="E3213" s="6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5287</v>
      </c>
    </row>
    <row r="3214" spans="3:12" x14ac:dyDescent="0.2">
      <c r="C3214" t="s">
        <v>5288</v>
      </c>
      <c r="D3214" t="s">
        <v>5200</v>
      </c>
      <c r="E3214" s="6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5289</v>
      </c>
    </row>
    <row r="3215" spans="3:12" x14ac:dyDescent="0.2">
      <c r="C3215" t="s">
        <v>5290</v>
      </c>
      <c r="D3215" t="s">
        <v>5235</v>
      </c>
      <c r="E3215" s="6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5291</v>
      </c>
    </row>
    <row r="3216" spans="3:12" x14ac:dyDescent="0.2">
      <c r="C3216" t="s">
        <v>5292</v>
      </c>
      <c r="D3216" t="s">
        <v>5235</v>
      </c>
      <c r="E3216" s="6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5293</v>
      </c>
    </row>
    <row r="3217" spans="1:12" x14ac:dyDescent="0.2">
      <c r="C3217" t="s">
        <v>5294</v>
      </c>
      <c r="D3217" t="s">
        <v>5216</v>
      </c>
      <c r="E3217" s="6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5295</v>
      </c>
    </row>
    <row r="3218" spans="1:12" x14ac:dyDescent="0.2">
      <c r="C3218" t="s">
        <v>5296</v>
      </c>
      <c r="D3218" t="s">
        <v>5200</v>
      </c>
      <c r="E3218" s="6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5297</v>
      </c>
    </row>
    <row r="3219" spans="1:12" x14ac:dyDescent="0.2">
      <c r="C3219" t="s">
        <v>5298</v>
      </c>
      <c r="D3219" t="s">
        <v>5235</v>
      </c>
      <c r="E3219" s="6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5299</v>
      </c>
    </row>
    <row r="3220" spans="1:12" x14ac:dyDescent="0.2">
      <c r="C3220" t="s">
        <v>5300</v>
      </c>
      <c r="D3220" t="s">
        <v>5211</v>
      </c>
      <c r="E3220" s="6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5301</v>
      </c>
    </row>
    <row r="3221" spans="1:12" x14ac:dyDescent="0.2">
      <c r="C3221" t="s">
        <v>5302</v>
      </c>
      <c r="D3221" t="s">
        <v>5200</v>
      </c>
      <c r="E3221" s="6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5303</v>
      </c>
    </row>
    <row r="3222" spans="1:12" x14ac:dyDescent="0.2">
      <c r="C3222" t="s">
        <v>5304</v>
      </c>
      <c r="D3222" t="s">
        <v>5205</v>
      </c>
      <c r="E3222" s="6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5305</v>
      </c>
    </row>
    <row r="3223" spans="1:12" x14ac:dyDescent="0.2">
      <c r="A3223">
        <v>69000</v>
      </c>
      <c r="C3223" t="s">
        <v>5306</v>
      </c>
      <c r="D3223" t="s">
        <v>166</v>
      </c>
      <c r="E3223" s="6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5307</v>
      </c>
    </row>
    <row r="3224" spans="1:12" x14ac:dyDescent="0.2">
      <c r="C3224" t="s">
        <v>5308</v>
      </c>
      <c r="D3224" t="s">
        <v>5211</v>
      </c>
      <c r="E3224" s="6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5309</v>
      </c>
    </row>
    <row r="3225" spans="1:12" x14ac:dyDescent="0.2">
      <c r="C3225" t="s">
        <v>5310</v>
      </c>
      <c r="D3225" t="s">
        <v>5200</v>
      </c>
      <c r="E3225" s="6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5311</v>
      </c>
    </row>
    <row r="3226" spans="1:12" x14ac:dyDescent="0.2">
      <c r="C3226" t="s">
        <v>3525</v>
      </c>
      <c r="D3226" t="s">
        <v>5200</v>
      </c>
      <c r="E3226" s="6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5312</v>
      </c>
    </row>
    <row r="3227" spans="1:12" x14ac:dyDescent="0.2">
      <c r="C3227" t="s">
        <v>5313</v>
      </c>
      <c r="D3227" t="s">
        <v>5200</v>
      </c>
      <c r="E3227" s="6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5314</v>
      </c>
    </row>
    <row r="3228" spans="1:12" x14ac:dyDescent="0.2">
      <c r="C3228" t="s">
        <v>5315</v>
      </c>
      <c r="D3228" t="s">
        <v>166</v>
      </c>
      <c r="E3228" s="6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5316</v>
      </c>
    </row>
    <row r="3229" spans="1:12" x14ac:dyDescent="0.2">
      <c r="C3229" t="s">
        <v>5317</v>
      </c>
      <c r="D3229" t="s">
        <v>5205</v>
      </c>
      <c r="E3229" s="6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5318</v>
      </c>
    </row>
    <row r="3230" spans="1:12" x14ac:dyDescent="0.2">
      <c r="C3230" t="s">
        <v>5319</v>
      </c>
      <c r="D3230" t="s">
        <v>5200</v>
      </c>
      <c r="E3230" s="6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5320</v>
      </c>
    </row>
    <row r="3231" spans="1:12" x14ac:dyDescent="0.2">
      <c r="C3231" t="s">
        <v>5321</v>
      </c>
      <c r="D3231" t="s">
        <v>5211</v>
      </c>
      <c r="E3231" s="6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5322</v>
      </c>
    </row>
    <row r="3232" spans="1:12" x14ac:dyDescent="0.2">
      <c r="C3232" t="s">
        <v>161</v>
      </c>
      <c r="D3232" t="s">
        <v>5200</v>
      </c>
      <c r="E3232" s="6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5323</v>
      </c>
    </row>
    <row r="3233" spans="3:12" x14ac:dyDescent="0.2">
      <c r="C3233" t="s">
        <v>161</v>
      </c>
      <c r="D3233" t="s">
        <v>166</v>
      </c>
      <c r="E3233" s="6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5324</v>
      </c>
    </row>
    <row r="3234" spans="3:12" x14ac:dyDescent="0.2">
      <c r="C3234" t="s">
        <v>5325</v>
      </c>
      <c r="D3234" t="s">
        <v>5235</v>
      </c>
      <c r="E3234" s="6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5326</v>
      </c>
    </row>
    <row r="3235" spans="3:12" x14ac:dyDescent="0.2">
      <c r="C3235" t="s">
        <v>5327</v>
      </c>
      <c r="D3235" t="s">
        <v>5235</v>
      </c>
      <c r="E3235" s="6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5328</v>
      </c>
    </row>
    <row r="3236" spans="3:12" x14ac:dyDescent="0.2">
      <c r="C3236" t="s">
        <v>5329</v>
      </c>
      <c r="D3236" t="s">
        <v>5200</v>
      </c>
      <c r="E3236" s="6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5330</v>
      </c>
    </row>
    <row r="3237" spans="3:12" x14ac:dyDescent="0.2">
      <c r="C3237" t="s">
        <v>5331</v>
      </c>
      <c r="D3237" t="s">
        <v>5205</v>
      </c>
      <c r="E3237" s="6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5332</v>
      </c>
    </row>
    <row r="3238" spans="3:12" x14ac:dyDescent="0.2">
      <c r="C3238" t="s">
        <v>5333</v>
      </c>
      <c r="D3238" t="s">
        <v>5205</v>
      </c>
      <c r="E3238" s="6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5334</v>
      </c>
    </row>
    <row r="3239" spans="3:12" x14ac:dyDescent="0.2">
      <c r="C3239" t="s">
        <v>5335</v>
      </c>
      <c r="D3239" t="s">
        <v>5205</v>
      </c>
      <c r="E3239" s="6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5336</v>
      </c>
    </row>
    <row r="3240" spans="3:12" x14ac:dyDescent="0.2">
      <c r="C3240" t="s">
        <v>5337</v>
      </c>
      <c r="D3240" t="s">
        <v>5205</v>
      </c>
      <c r="E3240" s="6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5338</v>
      </c>
    </row>
    <row r="3241" spans="3:12" x14ac:dyDescent="0.2">
      <c r="C3241" t="s">
        <v>5339</v>
      </c>
      <c r="D3241" t="s">
        <v>5205</v>
      </c>
      <c r="E3241" s="6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5340</v>
      </c>
    </row>
    <row r="3242" spans="3:12" x14ac:dyDescent="0.2">
      <c r="C3242" t="s">
        <v>5341</v>
      </c>
      <c r="D3242" t="s">
        <v>5208</v>
      </c>
      <c r="E3242" s="6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5342</v>
      </c>
    </row>
    <row r="3243" spans="3:12" x14ac:dyDescent="0.2">
      <c r="C3243" t="s">
        <v>5343</v>
      </c>
      <c r="D3243" t="s">
        <v>5211</v>
      </c>
      <c r="E3243" s="6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5344</v>
      </c>
    </row>
    <row r="3244" spans="3:12" x14ac:dyDescent="0.2">
      <c r="C3244" t="s">
        <v>5345</v>
      </c>
      <c r="D3244" t="s">
        <v>5235</v>
      </c>
      <c r="E3244" s="6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5346</v>
      </c>
    </row>
    <row r="3245" spans="3:12" x14ac:dyDescent="0.2">
      <c r="C3245" t="s">
        <v>5347</v>
      </c>
      <c r="D3245" t="s">
        <v>5211</v>
      </c>
      <c r="E3245" s="6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5348</v>
      </c>
    </row>
    <row r="3246" spans="3:12" x14ac:dyDescent="0.2">
      <c r="C3246" t="s">
        <v>5349</v>
      </c>
      <c r="D3246" t="s">
        <v>5205</v>
      </c>
      <c r="E3246" s="6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5350</v>
      </c>
    </row>
    <row r="3247" spans="3:12" x14ac:dyDescent="0.2">
      <c r="C3247" t="s">
        <v>5351</v>
      </c>
      <c r="D3247" t="s">
        <v>5205</v>
      </c>
      <c r="E3247" s="6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5352</v>
      </c>
    </row>
    <row r="3248" spans="3:12" x14ac:dyDescent="0.2">
      <c r="C3248" t="s">
        <v>4779</v>
      </c>
      <c r="D3248" t="s">
        <v>5211</v>
      </c>
      <c r="E3248" s="6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5353</v>
      </c>
    </row>
    <row r="3249" spans="1:12" x14ac:dyDescent="0.2">
      <c r="A3249">
        <v>78000</v>
      </c>
      <c r="C3249" t="s">
        <v>5354</v>
      </c>
      <c r="D3249" t="s">
        <v>166</v>
      </c>
      <c r="E3249" s="6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5355</v>
      </c>
    </row>
    <row r="3250" spans="1:12" x14ac:dyDescent="0.2">
      <c r="C3250" t="s">
        <v>5356</v>
      </c>
      <c r="D3250" t="s">
        <v>5211</v>
      </c>
      <c r="E3250" s="6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5357</v>
      </c>
    </row>
    <row r="3251" spans="1:12" x14ac:dyDescent="0.2">
      <c r="C3251" t="s">
        <v>5358</v>
      </c>
      <c r="D3251" t="s">
        <v>5205</v>
      </c>
      <c r="E3251" s="6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5359</v>
      </c>
    </row>
    <row r="3252" spans="1:12" x14ac:dyDescent="0.2">
      <c r="C3252" t="s">
        <v>5360</v>
      </c>
      <c r="D3252" t="s">
        <v>5205</v>
      </c>
      <c r="E3252" s="6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5361</v>
      </c>
    </row>
    <row r="3253" spans="1:12" x14ac:dyDescent="0.2">
      <c r="C3253" t="s">
        <v>5362</v>
      </c>
      <c r="D3253" t="s">
        <v>5205</v>
      </c>
      <c r="E3253" s="6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5363</v>
      </c>
    </row>
    <row r="3254" spans="1:12" x14ac:dyDescent="0.2">
      <c r="D3254" t="s">
        <v>5364</v>
      </c>
      <c r="E3254" s="6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5364</v>
      </c>
    </row>
    <row r="3255" spans="1:12" x14ac:dyDescent="0.2">
      <c r="D3255" t="s">
        <v>5365</v>
      </c>
      <c r="E3255" s="6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5365</v>
      </c>
    </row>
    <row r="3256" spans="1:12" x14ac:dyDescent="0.2">
      <c r="D3256" t="s">
        <v>5366</v>
      </c>
      <c r="E3256" s="6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5366</v>
      </c>
    </row>
    <row r="3257" spans="1:12" x14ac:dyDescent="0.2">
      <c r="D3257" t="s">
        <v>5367</v>
      </c>
      <c r="E3257" s="6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5367</v>
      </c>
    </row>
    <row r="3258" spans="1:12" x14ac:dyDescent="0.2">
      <c r="D3258" t="s">
        <v>5368</v>
      </c>
      <c r="E3258" s="6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5368</v>
      </c>
    </row>
    <row r="3259" spans="1:12" x14ac:dyDescent="0.2">
      <c r="D3259" t="s">
        <v>5369</v>
      </c>
      <c r="E3259" s="6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5369</v>
      </c>
    </row>
    <row r="3260" spans="1:12" x14ac:dyDescent="0.2">
      <c r="D3260" t="s">
        <v>5370</v>
      </c>
      <c r="E3260" s="6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5370</v>
      </c>
    </row>
    <row r="3261" spans="1:12" x14ac:dyDescent="0.2">
      <c r="D3261" t="s">
        <v>5371</v>
      </c>
      <c r="E3261" s="6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5371</v>
      </c>
    </row>
    <row r="3262" spans="1:12" x14ac:dyDescent="0.2">
      <c r="D3262" t="s">
        <v>5372</v>
      </c>
      <c r="E3262" s="6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5372</v>
      </c>
    </row>
    <row r="3263" spans="1:12" x14ac:dyDescent="0.2">
      <c r="D3263" t="s">
        <v>5373</v>
      </c>
      <c r="E3263" s="6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5373</v>
      </c>
    </row>
    <row r="3264" spans="1:12" x14ac:dyDescent="0.2">
      <c r="D3264" t="s">
        <v>5374</v>
      </c>
      <c r="E3264" s="6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5374</v>
      </c>
    </row>
    <row r="3265" spans="4:12" x14ac:dyDescent="0.2">
      <c r="D3265" t="s">
        <v>5375</v>
      </c>
      <c r="E3265" s="6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5375</v>
      </c>
    </row>
    <row r="3266" spans="4:12" x14ac:dyDescent="0.2">
      <c r="D3266" t="s">
        <v>5376</v>
      </c>
      <c r="E3266" s="6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5376</v>
      </c>
    </row>
    <row r="3267" spans="4:12" x14ac:dyDescent="0.2">
      <c r="D3267" t="s">
        <v>5377</v>
      </c>
      <c r="E3267" s="6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5377</v>
      </c>
    </row>
    <row r="3268" spans="4:12" x14ac:dyDescent="0.2">
      <c r="D3268" t="s">
        <v>5378</v>
      </c>
      <c r="E3268" s="6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5378</v>
      </c>
    </row>
    <row r="3269" spans="4:12" x14ac:dyDescent="0.2">
      <c r="D3269" t="s">
        <v>5379</v>
      </c>
      <c r="E3269" s="6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5379</v>
      </c>
    </row>
    <row r="3270" spans="4:12" x14ac:dyDescent="0.2">
      <c r="D3270" t="s">
        <v>5380</v>
      </c>
      <c r="E3270" s="6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5380</v>
      </c>
    </row>
    <row r="3271" spans="4:12" x14ac:dyDescent="0.2">
      <c r="D3271" t="s">
        <v>5381</v>
      </c>
      <c r="E3271" s="6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5381</v>
      </c>
    </row>
    <row r="3272" spans="4:12" x14ac:dyDescent="0.2">
      <c r="D3272" t="s">
        <v>5382</v>
      </c>
      <c r="E3272" s="6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5382</v>
      </c>
    </row>
    <row r="3273" spans="4:12" x14ac:dyDescent="0.2">
      <c r="D3273" t="s">
        <v>5383</v>
      </c>
      <c r="E3273" s="6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5383</v>
      </c>
    </row>
    <row r="3274" spans="4:12" x14ac:dyDescent="0.2">
      <c r="D3274" t="s">
        <v>5384</v>
      </c>
      <c r="E3274" s="6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5384</v>
      </c>
    </row>
    <row r="3275" spans="4:12" x14ac:dyDescent="0.2">
      <c r="D3275" t="s">
        <v>5385</v>
      </c>
      <c r="E3275" s="6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5385</v>
      </c>
    </row>
    <row r="3276" spans="4:12" x14ac:dyDescent="0.2">
      <c r="D3276" t="s">
        <v>5386</v>
      </c>
      <c r="E3276" s="6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5386</v>
      </c>
    </row>
    <row r="3277" spans="4:12" x14ac:dyDescent="0.2">
      <c r="D3277" t="s">
        <v>5387</v>
      </c>
      <c r="E3277" s="6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5387</v>
      </c>
    </row>
    <row r="3278" spans="4:12" x14ac:dyDescent="0.2">
      <c r="D3278" t="s">
        <v>5388</v>
      </c>
      <c r="E3278" s="6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5388</v>
      </c>
    </row>
    <row r="3279" spans="4:12" x14ac:dyDescent="0.2">
      <c r="D3279" t="s">
        <v>5389</v>
      </c>
      <c r="E3279" s="6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5389</v>
      </c>
    </row>
    <row r="3280" spans="4:12" x14ac:dyDescent="0.2">
      <c r="D3280" t="s">
        <v>5390</v>
      </c>
      <c r="E3280" s="6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5390</v>
      </c>
    </row>
    <row r="3281" spans="4:12" x14ac:dyDescent="0.2">
      <c r="D3281" t="s">
        <v>5391</v>
      </c>
      <c r="E3281" s="6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5391</v>
      </c>
    </row>
    <row r="3282" spans="4:12" x14ac:dyDescent="0.2">
      <c r="D3282" t="s">
        <v>5392</v>
      </c>
      <c r="E3282" s="6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5392</v>
      </c>
    </row>
    <row r="3283" spans="4:12" x14ac:dyDescent="0.2">
      <c r="D3283" t="s">
        <v>5393</v>
      </c>
      <c r="E3283" s="6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5393</v>
      </c>
    </row>
    <row r="3284" spans="4:12" x14ac:dyDescent="0.2">
      <c r="D3284" t="s">
        <v>5394</v>
      </c>
      <c r="E3284" s="6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5394</v>
      </c>
    </row>
    <row r="3285" spans="4:12" x14ac:dyDescent="0.2">
      <c r="D3285" t="s">
        <v>5395</v>
      </c>
      <c r="E3285" s="6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5395</v>
      </c>
    </row>
    <row r="3286" spans="4:12" x14ac:dyDescent="0.2">
      <c r="D3286" t="s">
        <v>5396</v>
      </c>
      <c r="E3286" s="6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5396</v>
      </c>
    </row>
    <row r="3287" spans="4:12" x14ac:dyDescent="0.2">
      <c r="D3287" t="s">
        <v>5397</v>
      </c>
      <c r="E3287" s="6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5397</v>
      </c>
    </row>
    <row r="3288" spans="4:12" x14ac:dyDescent="0.2">
      <c r="D3288" t="s">
        <v>5398</v>
      </c>
      <c r="E3288" s="6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5398</v>
      </c>
    </row>
    <row r="3289" spans="4:12" x14ac:dyDescent="0.2">
      <c r="D3289" t="s">
        <v>5399</v>
      </c>
      <c r="E3289" s="6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5399</v>
      </c>
    </row>
    <row r="3290" spans="4:12" x14ac:dyDescent="0.2">
      <c r="D3290" t="s">
        <v>5400</v>
      </c>
      <c r="E3290" s="6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5400</v>
      </c>
    </row>
    <row r="3291" spans="4:12" x14ac:dyDescent="0.2">
      <c r="D3291" t="s">
        <v>5401</v>
      </c>
      <c r="E3291" s="6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5401</v>
      </c>
    </row>
    <row r="3292" spans="4:12" x14ac:dyDescent="0.2">
      <c r="D3292" t="s">
        <v>5402</v>
      </c>
      <c r="E3292" s="6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5402</v>
      </c>
    </row>
    <row r="3293" spans="4:12" x14ac:dyDescent="0.2">
      <c r="D3293" t="s">
        <v>5403</v>
      </c>
      <c r="E3293" s="6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5403</v>
      </c>
    </row>
    <row r="3294" spans="4:12" x14ac:dyDescent="0.2">
      <c r="D3294" t="s">
        <v>5232</v>
      </c>
      <c r="E3294" s="6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5232</v>
      </c>
    </row>
    <row r="3295" spans="4:12" x14ac:dyDescent="0.2">
      <c r="D3295" t="s">
        <v>5404</v>
      </c>
      <c r="E3295" s="6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5404</v>
      </c>
    </row>
    <row r="3296" spans="4:12" x14ac:dyDescent="0.2">
      <c r="D3296" t="s">
        <v>5405</v>
      </c>
      <c r="E3296" s="6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5405</v>
      </c>
    </row>
    <row r="3297" spans="4:12" x14ac:dyDescent="0.2">
      <c r="D3297" t="s">
        <v>5406</v>
      </c>
      <c r="E3297" s="6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5406</v>
      </c>
    </row>
    <row r="3298" spans="4:12" x14ac:dyDescent="0.2">
      <c r="D3298" t="s">
        <v>5407</v>
      </c>
      <c r="E3298" s="6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5407</v>
      </c>
    </row>
    <row r="3299" spans="4:12" x14ac:dyDescent="0.2">
      <c r="D3299" t="s">
        <v>5408</v>
      </c>
      <c r="E3299" s="6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5408</v>
      </c>
    </row>
    <row r="3300" spans="4:12" x14ac:dyDescent="0.2">
      <c r="D3300" t="s">
        <v>5409</v>
      </c>
      <c r="E3300" s="6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5409</v>
      </c>
    </row>
    <row r="3301" spans="4:12" x14ac:dyDescent="0.2">
      <c r="D3301" t="s">
        <v>5410</v>
      </c>
      <c r="E3301" s="6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5410</v>
      </c>
    </row>
    <row r="3302" spans="4:12" x14ac:dyDescent="0.2">
      <c r="D3302" t="s">
        <v>5411</v>
      </c>
      <c r="E3302" s="6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5411</v>
      </c>
    </row>
    <row r="3303" spans="4:12" x14ac:dyDescent="0.2">
      <c r="D3303" t="s">
        <v>5412</v>
      </c>
      <c r="E3303" s="6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5412</v>
      </c>
    </row>
    <row r="3304" spans="4:12" x14ac:dyDescent="0.2">
      <c r="D3304" t="s">
        <v>5413</v>
      </c>
      <c r="E3304" s="6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5413</v>
      </c>
    </row>
    <row r="3305" spans="4:12" x14ac:dyDescent="0.2">
      <c r="D3305" t="s">
        <v>5414</v>
      </c>
      <c r="E3305" s="6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5414</v>
      </c>
    </row>
    <row r="3306" spans="4:12" x14ac:dyDescent="0.2">
      <c r="D3306" t="s">
        <v>5415</v>
      </c>
      <c r="E3306" s="6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5415</v>
      </c>
    </row>
    <row r="3307" spans="4:12" x14ac:dyDescent="0.2">
      <c r="D3307" t="s">
        <v>5416</v>
      </c>
      <c r="E3307" s="6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5416</v>
      </c>
    </row>
    <row r="3308" spans="4:12" x14ac:dyDescent="0.2">
      <c r="D3308" t="s">
        <v>5235</v>
      </c>
      <c r="E3308" s="6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5235</v>
      </c>
    </row>
    <row r="3309" spans="4:12" x14ac:dyDescent="0.2">
      <c r="D3309" t="s">
        <v>5417</v>
      </c>
      <c r="E3309" s="6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5417</v>
      </c>
    </row>
    <row r="3310" spans="4:12" x14ac:dyDescent="0.2">
      <c r="D3310" t="s">
        <v>5418</v>
      </c>
      <c r="E3310" s="6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5418</v>
      </c>
    </row>
    <row r="3311" spans="4:12" x14ac:dyDescent="0.2">
      <c r="D3311" t="s">
        <v>317</v>
      </c>
      <c r="E3311" s="6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317</v>
      </c>
    </row>
    <row r="3312" spans="4:12" x14ac:dyDescent="0.2">
      <c r="D3312" t="s">
        <v>5419</v>
      </c>
      <c r="E3312" s="6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5419</v>
      </c>
    </row>
    <row r="3313" spans="4:12" x14ac:dyDescent="0.2">
      <c r="D3313" t="s">
        <v>5420</v>
      </c>
      <c r="E3313" s="6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5420</v>
      </c>
    </row>
    <row r="3314" spans="4:12" x14ac:dyDescent="0.2">
      <c r="D3314" t="s">
        <v>5421</v>
      </c>
      <c r="E3314" s="6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5421</v>
      </c>
    </row>
    <row r="3315" spans="4:12" x14ac:dyDescent="0.2">
      <c r="D3315" t="s">
        <v>2003</v>
      </c>
      <c r="E3315" s="6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2003</v>
      </c>
    </row>
    <row r="3316" spans="4:12" x14ac:dyDescent="0.2">
      <c r="D3316" t="s">
        <v>5422</v>
      </c>
      <c r="E3316" s="6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5422</v>
      </c>
    </row>
    <row r="3317" spans="4:12" x14ac:dyDescent="0.2">
      <c r="D3317" t="s">
        <v>5423</v>
      </c>
      <c r="E3317" s="6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5423</v>
      </c>
    </row>
    <row r="3318" spans="4:12" x14ac:dyDescent="0.2">
      <c r="D3318" t="s">
        <v>5424</v>
      </c>
      <c r="E3318" s="6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5424</v>
      </c>
    </row>
    <row r="3319" spans="4:12" x14ac:dyDescent="0.2">
      <c r="D3319" t="s">
        <v>5425</v>
      </c>
      <c r="E3319" s="6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5425</v>
      </c>
    </row>
    <row r="3320" spans="4:12" x14ac:dyDescent="0.2">
      <c r="D3320" t="s">
        <v>5426</v>
      </c>
      <c r="E3320" s="6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5426</v>
      </c>
    </row>
    <row r="3321" spans="4:12" x14ac:dyDescent="0.2">
      <c r="D3321" t="s">
        <v>5427</v>
      </c>
      <c r="E3321" s="6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5427</v>
      </c>
    </row>
    <row r="3322" spans="4:12" x14ac:dyDescent="0.2">
      <c r="D3322" t="s">
        <v>5428</v>
      </c>
      <c r="E3322" s="6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5428</v>
      </c>
    </row>
    <row r="3323" spans="4:12" x14ac:dyDescent="0.2">
      <c r="D3323" t="s">
        <v>5429</v>
      </c>
      <c r="E3323" s="6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5429</v>
      </c>
    </row>
    <row r="3324" spans="4:12" x14ac:dyDescent="0.2">
      <c r="D3324" t="s">
        <v>5430</v>
      </c>
      <c r="E3324" s="6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5430</v>
      </c>
    </row>
    <row r="3325" spans="4:12" x14ac:dyDescent="0.2">
      <c r="D3325" t="s">
        <v>5431</v>
      </c>
      <c r="E3325" s="6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5431</v>
      </c>
    </row>
    <row r="3326" spans="4:12" x14ac:dyDescent="0.2">
      <c r="D3326" t="s">
        <v>5432</v>
      </c>
      <c r="E3326" s="6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5432</v>
      </c>
    </row>
    <row r="3327" spans="4:12" x14ac:dyDescent="0.2">
      <c r="D3327" t="s">
        <v>5433</v>
      </c>
      <c r="E3327" s="6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5433</v>
      </c>
    </row>
    <row r="3328" spans="4:12" x14ac:dyDescent="0.2">
      <c r="D3328" t="s">
        <v>5434</v>
      </c>
      <c r="E3328" s="6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5434</v>
      </c>
    </row>
    <row r="3329" spans="4:12" x14ac:dyDescent="0.2">
      <c r="D3329" t="s">
        <v>5435</v>
      </c>
      <c r="E3329" s="6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5435</v>
      </c>
    </row>
    <row r="3330" spans="4:12" x14ac:dyDescent="0.2">
      <c r="D3330" t="s">
        <v>5436</v>
      </c>
      <c r="E3330" s="6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5436</v>
      </c>
    </row>
    <row r="3331" spans="4:12" x14ac:dyDescent="0.2">
      <c r="D3331" t="s">
        <v>5437</v>
      </c>
      <c r="E3331" s="6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5437</v>
      </c>
    </row>
    <row r="3332" spans="4:12" x14ac:dyDescent="0.2">
      <c r="D3332" t="s">
        <v>5438</v>
      </c>
      <c r="E3332" s="6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5438</v>
      </c>
    </row>
    <row r="3333" spans="4:12" x14ac:dyDescent="0.2">
      <c r="D3333" t="s">
        <v>5439</v>
      </c>
      <c r="E3333" s="6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5439</v>
      </c>
    </row>
    <row r="3334" spans="4:12" x14ac:dyDescent="0.2">
      <c r="D3334" t="s">
        <v>5440</v>
      </c>
      <c r="E3334" s="6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5440</v>
      </c>
    </row>
    <row r="3335" spans="4:12" x14ac:dyDescent="0.2">
      <c r="D3335" t="s">
        <v>5441</v>
      </c>
      <c r="E3335" s="6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5441</v>
      </c>
    </row>
    <row r="3336" spans="4:12" x14ac:dyDescent="0.2">
      <c r="D3336" t="s">
        <v>5442</v>
      </c>
      <c r="E3336" s="6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5442</v>
      </c>
    </row>
    <row r="3337" spans="4:12" x14ac:dyDescent="0.2">
      <c r="D3337" t="s">
        <v>5443</v>
      </c>
      <c r="E3337" s="6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5443</v>
      </c>
    </row>
    <row r="3338" spans="4:12" x14ac:dyDescent="0.2">
      <c r="D3338" t="s">
        <v>5444</v>
      </c>
      <c r="E3338" s="6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5444</v>
      </c>
    </row>
    <row r="3339" spans="4:12" x14ac:dyDescent="0.2">
      <c r="D3339" t="s">
        <v>5445</v>
      </c>
      <c r="E3339" s="6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5445</v>
      </c>
    </row>
    <row r="3340" spans="4:12" x14ac:dyDescent="0.2">
      <c r="D3340" t="s">
        <v>5446</v>
      </c>
      <c r="E3340" s="6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5446</v>
      </c>
    </row>
    <row r="3341" spans="4:12" x14ac:dyDescent="0.2">
      <c r="D3341" t="s">
        <v>2747</v>
      </c>
      <c r="E3341" s="6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2747</v>
      </c>
    </row>
    <row r="3342" spans="4:12" x14ac:dyDescent="0.2">
      <c r="D3342" t="s">
        <v>5447</v>
      </c>
      <c r="E3342" s="6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5447</v>
      </c>
    </row>
    <row r="3343" spans="4:12" x14ac:dyDescent="0.2">
      <c r="D3343" t="s">
        <v>5448</v>
      </c>
      <c r="E3343" s="6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5448</v>
      </c>
    </row>
    <row r="3344" spans="4:12" x14ac:dyDescent="0.2">
      <c r="D3344" t="s">
        <v>5449</v>
      </c>
      <c r="E3344" s="6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5449</v>
      </c>
    </row>
    <row r="3345" spans="4:12" x14ac:dyDescent="0.2">
      <c r="D3345" t="s">
        <v>5450</v>
      </c>
      <c r="E3345" s="6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5450</v>
      </c>
    </row>
    <row r="3346" spans="4:12" x14ac:dyDescent="0.2">
      <c r="D3346" t="s">
        <v>5451</v>
      </c>
      <c r="E3346" s="6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5451</v>
      </c>
    </row>
    <row r="3347" spans="4:12" x14ac:dyDescent="0.2">
      <c r="D3347" t="s">
        <v>5452</v>
      </c>
      <c r="E3347" s="6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5452</v>
      </c>
    </row>
    <row r="3348" spans="4:12" x14ac:dyDescent="0.2">
      <c r="D3348" t="s">
        <v>5453</v>
      </c>
      <c r="E3348" s="6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5453</v>
      </c>
    </row>
    <row r="3349" spans="4:12" x14ac:dyDescent="0.2">
      <c r="D3349" t="s">
        <v>5454</v>
      </c>
      <c r="E3349" s="6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5454</v>
      </c>
    </row>
    <row r="3350" spans="4:12" x14ac:dyDescent="0.2">
      <c r="D3350" t="s">
        <v>5455</v>
      </c>
      <c r="E3350" s="6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5455</v>
      </c>
    </row>
    <row r="3351" spans="4:12" x14ac:dyDescent="0.2">
      <c r="D3351" t="s">
        <v>5456</v>
      </c>
      <c r="E3351" s="6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5456</v>
      </c>
    </row>
    <row r="3352" spans="4:12" x14ac:dyDescent="0.2">
      <c r="D3352" t="s">
        <v>5457</v>
      </c>
      <c r="E3352" s="6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5457</v>
      </c>
    </row>
    <row r="3353" spans="4:12" x14ac:dyDescent="0.2">
      <c r="D3353" t="s">
        <v>5458</v>
      </c>
      <c r="E3353" s="6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5458</v>
      </c>
    </row>
    <row r="3354" spans="4:12" x14ac:dyDescent="0.2">
      <c r="D3354" t="s">
        <v>5459</v>
      </c>
      <c r="E3354" s="6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5459</v>
      </c>
    </row>
    <row r="3355" spans="4:12" x14ac:dyDescent="0.2">
      <c r="D3355" t="s">
        <v>5460</v>
      </c>
      <c r="E3355" s="6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5460</v>
      </c>
    </row>
    <row r="3356" spans="4:12" x14ac:dyDescent="0.2">
      <c r="D3356" t="s">
        <v>5461</v>
      </c>
      <c r="E3356" s="6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5461</v>
      </c>
    </row>
    <row r="3357" spans="4:12" x14ac:dyDescent="0.2">
      <c r="D3357" t="s">
        <v>5462</v>
      </c>
      <c r="E3357" s="6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5462</v>
      </c>
    </row>
    <row r="3358" spans="4:12" x14ac:dyDescent="0.2">
      <c r="D3358" t="s">
        <v>5463</v>
      </c>
      <c r="E3358" s="6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5463</v>
      </c>
    </row>
    <row r="3359" spans="4:12" x14ac:dyDescent="0.2">
      <c r="D3359" t="s">
        <v>5464</v>
      </c>
      <c r="E3359" s="6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5464</v>
      </c>
    </row>
    <row r="3360" spans="4:12" x14ac:dyDescent="0.2">
      <c r="D3360" t="s">
        <v>5465</v>
      </c>
      <c r="E3360" s="6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5465</v>
      </c>
    </row>
    <row r="3361" spans="4:12" x14ac:dyDescent="0.2">
      <c r="D3361" t="s">
        <v>5466</v>
      </c>
      <c r="E3361" s="6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5466</v>
      </c>
    </row>
    <row r="3362" spans="4:12" x14ac:dyDescent="0.2">
      <c r="D3362" t="s">
        <v>5208</v>
      </c>
      <c r="E3362" s="6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5208</v>
      </c>
    </row>
    <row r="3363" spans="4:12" x14ac:dyDescent="0.2">
      <c r="D3363" t="s">
        <v>5467</v>
      </c>
      <c r="E3363" s="6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5467</v>
      </c>
    </row>
    <row r="3364" spans="4:12" x14ac:dyDescent="0.2">
      <c r="D3364" t="s">
        <v>5468</v>
      </c>
      <c r="E3364" s="6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5468</v>
      </c>
    </row>
    <row r="3365" spans="4:12" x14ac:dyDescent="0.2">
      <c r="D3365" t="s">
        <v>5469</v>
      </c>
      <c r="E3365" s="6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5469</v>
      </c>
    </row>
    <row r="3366" spans="4:12" x14ac:dyDescent="0.2">
      <c r="D3366" t="s">
        <v>5470</v>
      </c>
      <c r="E3366" s="6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5470</v>
      </c>
    </row>
    <row r="3367" spans="4:12" x14ac:dyDescent="0.2">
      <c r="D3367" t="s">
        <v>5471</v>
      </c>
      <c r="E3367" s="6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5471</v>
      </c>
    </row>
    <row r="3368" spans="4:12" x14ac:dyDescent="0.2">
      <c r="D3368" t="s">
        <v>5472</v>
      </c>
      <c r="E3368" s="6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5472</v>
      </c>
    </row>
    <row r="3369" spans="4:12" x14ac:dyDescent="0.2">
      <c r="D3369" t="s">
        <v>5473</v>
      </c>
      <c r="E3369" s="6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5473</v>
      </c>
    </row>
    <row r="3370" spans="4:12" x14ac:dyDescent="0.2">
      <c r="D3370" t="s">
        <v>5474</v>
      </c>
      <c r="E3370" s="6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5474</v>
      </c>
    </row>
    <row r="3371" spans="4:12" x14ac:dyDescent="0.2">
      <c r="D3371" t="s">
        <v>5475</v>
      </c>
      <c r="E3371" s="6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5475</v>
      </c>
    </row>
    <row r="3372" spans="4:12" x14ac:dyDescent="0.2">
      <c r="D3372" t="s">
        <v>5476</v>
      </c>
      <c r="E3372" s="6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5476</v>
      </c>
    </row>
    <row r="3373" spans="4:12" x14ac:dyDescent="0.2">
      <c r="D3373" t="s">
        <v>5477</v>
      </c>
      <c r="E3373" s="6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5477</v>
      </c>
    </row>
    <row r="3374" spans="4:12" x14ac:dyDescent="0.2">
      <c r="D3374" t="s">
        <v>5478</v>
      </c>
      <c r="E3374" s="6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5478</v>
      </c>
    </row>
    <row r="3375" spans="4:12" x14ac:dyDescent="0.2">
      <c r="D3375" t="s">
        <v>5479</v>
      </c>
      <c r="E3375" s="6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5479</v>
      </c>
    </row>
    <row r="3376" spans="4:12" x14ac:dyDescent="0.2">
      <c r="D3376" t="s">
        <v>5480</v>
      </c>
      <c r="E3376" s="6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5480</v>
      </c>
    </row>
    <row r="3377" spans="4:12" x14ac:dyDescent="0.2">
      <c r="D3377" t="s">
        <v>5481</v>
      </c>
      <c r="E3377" s="6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5481</v>
      </c>
    </row>
    <row r="3378" spans="4:12" x14ac:dyDescent="0.2">
      <c r="D3378" t="s">
        <v>5482</v>
      </c>
      <c r="E3378" s="6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5482</v>
      </c>
    </row>
    <row r="3379" spans="4:12" x14ac:dyDescent="0.2">
      <c r="D3379" t="s">
        <v>5483</v>
      </c>
      <c r="E3379" s="6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5483</v>
      </c>
    </row>
    <row r="3380" spans="4:12" x14ac:dyDescent="0.2">
      <c r="D3380" t="s">
        <v>5484</v>
      </c>
      <c r="E3380" s="6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5484</v>
      </c>
    </row>
    <row r="3381" spans="4:12" x14ac:dyDescent="0.2">
      <c r="D3381" t="s">
        <v>5485</v>
      </c>
      <c r="E3381" s="6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5485</v>
      </c>
    </row>
    <row r="3382" spans="4:12" x14ac:dyDescent="0.2">
      <c r="D3382" t="s">
        <v>5486</v>
      </c>
      <c r="E3382" s="6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5486</v>
      </c>
    </row>
    <row r="3383" spans="4:12" x14ac:dyDescent="0.2">
      <c r="D3383" t="s">
        <v>5487</v>
      </c>
      <c r="E3383" s="6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5487</v>
      </c>
    </row>
    <row r="3384" spans="4:12" x14ac:dyDescent="0.2">
      <c r="D3384" t="s">
        <v>5488</v>
      </c>
      <c r="E3384" s="6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5488</v>
      </c>
    </row>
    <row r="3385" spans="4:12" x14ac:dyDescent="0.2">
      <c r="D3385" t="s">
        <v>5489</v>
      </c>
      <c r="E3385" s="6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5489</v>
      </c>
    </row>
    <row r="3386" spans="4:12" x14ac:dyDescent="0.2">
      <c r="D3386" t="s">
        <v>5490</v>
      </c>
      <c r="E3386" s="6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5490</v>
      </c>
    </row>
    <row r="3387" spans="4:12" x14ac:dyDescent="0.2">
      <c r="D3387" t="s">
        <v>5491</v>
      </c>
      <c r="E3387" s="6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5491</v>
      </c>
    </row>
    <row r="3388" spans="4:12" x14ac:dyDescent="0.2">
      <c r="D3388" t="s">
        <v>5492</v>
      </c>
      <c r="E3388" s="6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5492</v>
      </c>
    </row>
    <row r="3389" spans="4:12" x14ac:dyDescent="0.2">
      <c r="D3389" t="s">
        <v>5493</v>
      </c>
      <c r="E3389" s="6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5493</v>
      </c>
    </row>
    <row r="3390" spans="4:12" x14ac:dyDescent="0.2">
      <c r="D3390" t="s">
        <v>5494</v>
      </c>
      <c r="E3390" s="6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5494</v>
      </c>
    </row>
    <row r="3391" spans="4:12" x14ac:dyDescent="0.2">
      <c r="D3391" t="s">
        <v>5495</v>
      </c>
      <c r="E3391" s="6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5495</v>
      </c>
    </row>
    <row r="3392" spans="4:12" x14ac:dyDescent="0.2">
      <c r="D3392" t="s">
        <v>5496</v>
      </c>
      <c r="E3392" s="6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5496</v>
      </c>
    </row>
    <row r="3393" spans="4:12" x14ac:dyDescent="0.2">
      <c r="D3393" t="s">
        <v>5497</v>
      </c>
      <c r="E3393" s="6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5497</v>
      </c>
    </row>
    <row r="3394" spans="4:12" x14ac:dyDescent="0.2">
      <c r="D3394" t="s">
        <v>5498</v>
      </c>
      <c r="E3394" s="6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5498</v>
      </c>
    </row>
    <row r="3395" spans="4:12" x14ac:dyDescent="0.2">
      <c r="D3395" t="s">
        <v>5499</v>
      </c>
      <c r="E3395" s="6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5499</v>
      </c>
    </row>
    <row r="3396" spans="4:12" x14ac:dyDescent="0.2">
      <c r="D3396" t="s">
        <v>5500</v>
      </c>
      <c r="E3396" s="6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5500</v>
      </c>
    </row>
    <row r="3397" spans="4:12" x14ac:dyDescent="0.2">
      <c r="D3397" t="s">
        <v>5501</v>
      </c>
      <c r="E3397" s="6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5501</v>
      </c>
    </row>
    <row r="3398" spans="4:12" x14ac:dyDescent="0.2">
      <c r="D3398" t="s">
        <v>5502</v>
      </c>
      <c r="E3398" s="6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5502</v>
      </c>
    </row>
    <row r="3399" spans="4:12" x14ac:dyDescent="0.2">
      <c r="D3399" t="s">
        <v>4516</v>
      </c>
      <c r="E3399" s="6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4516</v>
      </c>
    </row>
    <row r="3400" spans="4:12" x14ac:dyDescent="0.2">
      <c r="D3400" t="s">
        <v>5503</v>
      </c>
      <c r="E3400" s="6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5503</v>
      </c>
    </row>
    <row r="3401" spans="4:12" x14ac:dyDescent="0.2">
      <c r="D3401" t="s">
        <v>5504</v>
      </c>
      <c r="E3401" s="6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5504</v>
      </c>
    </row>
    <row r="3402" spans="4:12" x14ac:dyDescent="0.2">
      <c r="D3402" t="s">
        <v>5505</v>
      </c>
      <c r="E3402" s="6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5505</v>
      </c>
    </row>
    <row r="3403" spans="4:12" x14ac:dyDescent="0.2">
      <c r="D3403" t="s">
        <v>5506</v>
      </c>
      <c r="E3403" s="6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5506</v>
      </c>
    </row>
    <row r="3404" spans="4:12" x14ac:dyDescent="0.2">
      <c r="D3404" t="s">
        <v>5507</v>
      </c>
      <c r="E3404" s="6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5507</v>
      </c>
    </row>
    <row r="3405" spans="4:12" x14ac:dyDescent="0.2">
      <c r="D3405" t="s">
        <v>5508</v>
      </c>
      <c r="E3405" s="6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5508</v>
      </c>
    </row>
    <row r="3406" spans="4:12" x14ac:dyDescent="0.2">
      <c r="D3406" t="s">
        <v>5509</v>
      </c>
      <c r="E3406" s="6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5509</v>
      </c>
    </row>
    <row r="3407" spans="4:12" x14ac:dyDescent="0.2">
      <c r="D3407" t="s">
        <v>5510</v>
      </c>
      <c r="E3407" s="6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5510</v>
      </c>
    </row>
    <row r="3408" spans="4:12" x14ac:dyDescent="0.2">
      <c r="D3408" t="s">
        <v>5511</v>
      </c>
      <c r="E3408" s="6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5511</v>
      </c>
    </row>
    <row r="3409" spans="4:12" x14ac:dyDescent="0.2">
      <c r="D3409" t="s">
        <v>5512</v>
      </c>
      <c r="E3409" s="6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5512</v>
      </c>
    </row>
    <row r="3410" spans="4:12" x14ac:dyDescent="0.2">
      <c r="D3410" t="s">
        <v>5513</v>
      </c>
      <c r="E3410" s="6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5513</v>
      </c>
    </row>
    <row r="3411" spans="4:12" x14ac:dyDescent="0.2">
      <c r="D3411" t="s">
        <v>5514</v>
      </c>
      <c r="E3411" s="6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5514</v>
      </c>
    </row>
    <row r="3412" spans="4:12" x14ac:dyDescent="0.2">
      <c r="D3412" t="s">
        <v>5216</v>
      </c>
      <c r="E3412" s="6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5216</v>
      </c>
    </row>
    <row r="3413" spans="4:12" x14ac:dyDescent="0.2">
      <c r="D3413" t="s">
        <v>5515</v>
      </c>
      <c r="E3413" s="6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5515</v>
      </c>
    </row>
    <row r="3414" spans="4:12" x14ac:dyDescent="0.2">
      <c r="D3414" t="s">
        <v>5516</v>
      </c>
      <c r="E3414" s="6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5516</v>
      </c>
    </row>
    <row r="3415" spans="4:12" x14ac:dyDescent="0.2">
      <c r="D3415" t="s">
        <v>5517</v>
      </c>
      <c r="E3415" s="6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5517</v>
      </c>
    </row>
    <row r="3416" spans="4:12" x14ac:dyDescent="0.2">
      <c r="D3416" t="s">
        <v>5518</v>
      </c>
      <c r="E3416" s="6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5518</v>
      </c>
    </row>
    <row r="3417" spans="4:12" x14ac:dyDescent="0.2">
      <c r="D3417" t="s">
        <v>5519</v>
      </c>
      <c r="E3417" s="6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5519</v>
      </c>
    </row>
    <row r="3418" spans="4:12" x14ac:dyDescent="0.2">
      <c r="D3418" t="s">
        <v>5520</v>
      </c>
      <c r="E3418" s="6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5520</v>
      </c>
    </row>
  </sheetData>
  <autoFilter ref="A1:L1" xr:uid="{2D4FDE7C-C67D-408E-8B66-F24A0F7DF7C4}">
    <sortState ref="A2:L3173">
      <sortCondition descending="1" ref="K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2EB3-D493-44C3-877B-15C5CF5858B4}">
  <dimension ref="A2:D1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5" bestFit="1" customWidth="1"/>
    <col min="2" max="3" width="10.5" bestFit="1" customWidth="1"/>
  </cols>
  <sheetData>
    <row r="2" spans="1:4" x14ac:dyDescent="0.2">
      <c r="A2" s="5" t="s">
        <v>146</v>
      </c>
    </row>
    <row r="3" spans="1:4" x14ac:dyDescent="0.2">
      <c r="A3">
        <v>1</v>
      </c>
      <c r="B3" s="4" t="s">
        <v>144</v>
      </c>
    </row>
    <row r="4" spans="1:4" x14ac:dyDescent="0.2">
      <c r="A4">
        <f>A3+1</f>
        <v>2</v>
      </c>
      <c r="B4" s="4" t="s">
        <v>145</v>
      </c>
    </row>
    <row r="5" spans="1:4" x14ac:dyDescent="0.2">
      <c r="A5">
        <f t="shared" ref="A5:A10" si="0">A4+1</f>
        <v>3</v>
      </c>
      <c r="B5" t="s">
        <v>147</v>
      </c>
    </row>
    <row r="6" spans="1:4" x14ac:dyDescent="0.2">
      <c r="A6">
        <f t="shared" si="0"/>
        <v>4</v>
      </c>
      <c r="B6" t="s">
        <v>148</v>
      </c>
    </row>
    <row r="7" spans="1:4" x14ac:dyDescent="0.2">
      <c r="A7">
        <f t="shared" si="0"/>
        <v>5</v>
      </c>
      <c r="B7" t="s">
        <v>149</v>
      </c>
    </row>
    <row r="8" spans="1:4" x14ac:dyDescent="0.2">
      <c r="A8">
        <f t="shared" si="0"/>
        <v>6</v>
      </c>
      <c r="B8" t="s">
        <v>150</v>
      </c>
    </row>
    <row r="9" spans="1:4" x14ac:dyDescent="0.2">
      <c r="A9">
        <f t="shared" si="0"/>
        <v>7</v>
      </c>
      <c r="B9" t="s">
        <v>151</v>
      </c>
    </row>
    <row r="10" spans="1:4" x14ac:dyDescent="0.2">
      <c r="A10">
        <f t="shared" si="0"/>
        <v>8</v>
      </c>
      <c r="B10" t="s">
        <v>5157</v>
      </c>
    </row>
    <row r="13" spans="1:4" x14ac:dyDescent="0.2">
      <c r="A13" t="s">
        <v>5184</v>
      </c>
    </row>
    <row r="14" spans="1:4" x14ac:dyDescent="0.2">
      <c r="B14" t="s">
        <v>5186</v>
      </c>
      <c r="C14" s="21" t="s">
        <v>5185</v>
      </c>
      <c r="D14" t="s">
        <v>5188</v>
      </c>
    </row>
    <row r="15" spans="1:4" x14ac:dyDescent="0.2">
      <c r="B15" s="11">
        <f>'COVID Tracker'!G67</f>
        <v>2474</v>
      </c>
      <c r="C15" s="21">
        <v>43913</v>
      </c>
      <c r="D15" t="s">
        <v>5531</v>
      </c>
    </row>
    <row r="16" spans="1:4" x14ac:dyDescent="0.2">
      <c r="B16" s="22">
        <f>'COVID Tracker'!H67</f>
        <v>3213</v>
      </c>
      <c r="C16" s="21">
        <v>43914</v>
      </c>
      <c r="D16" t="s">
        <v>5531</v>
      </c>
    </row>
    <row r="17" spans="1:2" x14ac:dyDescent="0.2">
      <c r="A17" t="s">
        <v>5187</v>
      </c>
      <c r="B17" s="14">
        <f>B16-B15</f>
        <v>739</v>
      </c>
    </row>
    <row r="18" spans="1:2" x14ac:dyDescent="0.2">
      <c r="A18" t="s">
        <v>5189</v>
      </c>
      <c r="B18" s="15">
        <f>B17/B15</f>
        <v>0.2987065481002425</v>
      </c>
    </row>
  </sheetData>
  <hyperlinks>
    <hyperlink ref="B3" r:id="rId1" xr:uid="{E660F327-3388-4155-97DC-3695B92F723C}"/>
    <hyperlink ref="B4" r:id="rId2" xr:uid="{AF910541-5075-4BCE-B39A-148C65DB1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Tracker</vt:lpstr>
      <vt:lpstr>Raw 03-24-2020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McMullan</dc:creator>
  <cp:lastModifiedBy>Andy Taylor</cp:lastModifiedBy>
  <dcterms:created xsi:type="dcterms:W3CDTF">2020-03-24T16:25:29Z</dcterms:created>
  <dcterms:modified xsi:type="dcterms:W3CDTF">2020-03-30T17:50:44Z</dcterms:modified>
</cp:coreProperties>
</file>