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61FC3A1E-9713-6D47-ACF3-B021C4C07296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1-2020" sheetId="19" r:id="rId2"/>
    <sheet name="Raw 03-31-2020" sheetId="18" r:id="rId3"/>
    <sheet name="Raw 03-30-2020" sheetId="17" r:id="rId4"/>
    <sheet name="Raw 03-29-2020" sheetId="16" r:id="rId5"/>
    <sheet name="Raw 03-24-2020" sheetId="4" r:id="rId6"/>
    <sheet name="Source" sheetId="2" r:id="rId7"/>
  </sheets>
  <definedNames>
    <definedName name="_xlnm._FilterDatabase" localSheetId="5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X72" i="1" l="1"/>
  <c r="X73" i="1" s="1"/>
  <c r="X74" i="1" s="1"/>
  <c r="X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A21" i="1" l="1"/>
  <c r="AA36" i="1"/>
  <c r="AA35" i="1"/>
  <c r="AA14" i="1"/>
  <c r="AA63" i="1"/>
  <c r="AA33" i="1"/>
  <c r="AA40" i="1"/>
  <c r="AA11" i="1"/>
  <c r="AA39" i="1"/>
  <c r="AA55" i="1"/>
  <c r="AA46" i="1"/>
  <c r="AA50" i="1"/>
  <c r="AA26" i="1"/>
  <c r="AA52" i="1"/>
  <c r="AA45" i="1"/>
  <c r="AA17" i="1"/>
  <c r="AA16" i="1"/>
  <c r="AA15" i="1"/>
  <c r="AA34" i="1"/>
  <c r="AA60" i="1"/>
  <c r="AA62" i="1"/>
  <c r="AA32" i="1"/>
  <c r="AA59" i="1"/>
  <c r="AA20" i="1"/>
  <c r="AA56" i="1"/>
  <c r="AA28" i="1"/>
  <c r="AA64" i="1"/>
  <c r="AA38" i="1"/>
  <c r="AA25" i="1"/>
  <c r="AA23" i="1"/>
  <c r="AA8" i="1"/>
  <c r="AA43" i="1"/>
  <c r="AA42" i="1"/>
  <c r="AA51" i="1"/>
  <c r="AA49" i="1"/>
  <c r="AA31" i="1"/>
  <c r="AA58" i="1"/>
  <c r="AA30" i="1"/>
  <c r="AA48" i="1"/>
  <c r="AA19" i="1"/>
  <c r="AA61" i="1"/>
  <c r="AA37" i="1"/>
  <c r="AA24" i="1"/>
  <c r="AA65" i="1"/>
  <c r="AA53" i="1"/>
  <c r="AA22" i="1"/>
  <c r="AA7" i="1"/>
  <c r="AA44" i="1"/>
  <c r="AA41" i="1"/>
  <c r="AA66" i="1"/>
  <c r="AA13" i="1"/>
  <c r="AA12" i="1"/>
  <c r="AA57" i="1"/>
  <c r="AA29" i="1"/>
  <c r="AA47" i="1"/>
  <c r="AA18" i="1"/>
  <c r="AA54" i="1"/>
  <c r="AA27" i="1"/>
  <c r="AA10" i="1"/>
  <c r="AA9" i="1"/>
  <c r="B128" i="1"/>
  <c r="B3" i="1"/>
  <c r="P6" i="1" s="1"/>
  <c r="Q6" i="1" s="1"/>
  <c r="R6" i="1" s="1"/>
  <c r="S6" i="1" s="1"/>
  <c r="T6" i="1" s="1"/>
  <c r="U6" i="1" s="1"/>
  <c r="V6" i="1" s="1"/>
  <c r="D41" i="1"/>
  <c r="D43" i="1"/>
  <c r="D17" i="1"/>
  <c r="D16" i="1"/>
  <c r="D14" i="1"/>
  <c r="D11" i="1"/>
  <c r="D13" i="1"/>
  <c r="D12" i="1"/>
  <c r="D9" i="1"/>
  <c r="D10" i="1"/>
  <c r="D15" i="1"/>
  <c r="AB31" i="1" l="1"/>
  <c r="AB33" i="1"/>
  <c r="AB37" i="1"/>
  <c r="AB15" i="1"/>
  <c r="AB50" i="1"/>
  <c r="AB10" i="1"/>
  <c r="AB57" i="1"/>
  <c r="AB7" i="1"/>
  <c r="AB25" i="1"/>
  <c r="AB59" i="1"/>
  <c r="AB16" i="1"/>
  <c r="AB46" i="1"/>
  <c r="AB61" i="1"/>
  <c r="AB49" i="1"/>
  <c r="AB63" i="1"/>
  <c r="AB23" i="1"/>
  <c r="AB27" i="1"/>
  <c r="AB12" i="1"/>
  <c r="AB22" i="1"/>
  <c r="AB19" i="1"/>
  <c r="AB32" i="1"/>
  <c r="AB17" i="1"/>
  <c r="AB55" i="1"/>
  <c r="AB20" i="1"/>
  <c r="AB51" i="1"/>
  <c r="AB38" i="1"/>
  <c r="AB14" i="1"/>
  <c r="AB53" i="1"/>
  <c r="AB48" i="1"/>
  <c r="AB42" i="1"/>
  <c r="AB62" i="1"/>
  <c r="AB45" i="1"/>
  <c r="AB35" i="1"/>
  <c r="AB29" i="1"/>
  <c r="AB54" i="1"/>
  <c r="AB13" i="1"/>
  <c r="AB64" i="1"/>
  <c r="AB39" i="1"/>
  <c r="AB44" i="1"/>
  <c r="AB18" i="1"/>
  <c r="AB65" i="1"/>
  <c r="AB28" i="1"/>
  <c r="AB60" i="1"/>
  <c r="AB52" i="1"/>
  <c r="AB11" i="1"/>
  <c r="AB36" i="1"/>
  <c r="AB66" i="1"/>
  <c r="AB30" i="1"/>
  <c r="AB43" i="1"/>
  <c r="AB9" i="1"/>
  <c r="AB47" i="1"/>
  <c r="AB41" i="1"/>
  <c r="AB24" i="1"/>
  <c r="AB58" i="1"/>
  <c r="AB8" i="1"/>
  <c r="AB56" i="1"/>
  <c r="AB34" i="1"/>
  <c r="AB21" i="1"/>
  <c r="AB26" i="1"/>
  <c r="AB40" i="1"/>
  <c r="Q37" i="1"/>
  <c r="R37" i="1" s="1"/>
  <c r="S37" i="1" s="1"/>
  <c r="T37" i="1" s="1"/>
  <c r="U37" i="1" s="1"/>
  <c r="V37" i="1" s="1"/>
  <c r="X42" i="1"/>
  <c r="G67" i="1" l="1"/>
  <c r="B15" i="2" s="1"/>
  <c r="Z66" i="1"/>
  <c r="AC66" i="1" s="1"/>
  <c r="Z46" i="1"/>
  <c r="AC46" i="1" s="1"/>
  <c r="Z29" i="1"/>
  <c r="AC29" i="1" s="1"/>
  <c r="Z11" i="1"/>
  <c r="AC11" i="1" s="1"/>
  <c r="Z14" i="1"/>
  <c r="AC14" i="1" s="1"/>
  <c r="Z48" i="1"/>
  <c r="AC48" i="1" s="1"/>
  <c r="Z9" i="1"/>
  <c r="AC9" i="1" s="1"/>
  <c r="Z12" i="1"/>
  <c r="AC12" i="1" s="1"/>
  <c r="Z59" i="1"/>
  <c r="AC59" i="1" s="1"/>
  <c r="Z31" i="1"/>
  <c r="AC31" i="1" s="1"/>
  <c r="Z18" i="1"/>
  <c r="AC18" i="1" s="1"/>
  <c r="Z20" i="1"/>
  <c r="AC20" i="1" s="1"/>
  <c r="Z60" i="1"/>
  <c r="AC60" i="1" s="1"/>
  <c r="Z34" i="1"/>
  <c r="AC34" i="1" s="1"/>
  <c r="Z21" i="1"/>
  <c r="AC21" i="1" s="1"/>
  <c r="Z37" i="1"/>
  <c r="AC37" i="1" s="1"/>
  <c r="Z45" i="1"/>
  <c r="AC45" i="1" s="1"/>
  <c r="Z30" i="1"/>
  <c r="AC30" i="1" s="1"/>
  <c r="Z56" i="1"/>
  <c r="AC56" i="1" s="1"/>
  <c r="Z35" i="1"/>
  <c r="AC35" i="1" s="1"/>
  <c r="Z50" i="1"/>
  <c r="AC50" i="1" s="1"/>
  <c r="Z27" i="1"/>
  <c r="AC27" i="1" s="1"/>
  <c r="Z62" i="1"/>
  <c r="AC62" i="1" s="1"/>
  <c r="Z19" i="1"/>
  <c r="AC19" i="1" s="1"/>
  <c r="Z61" i="1"/>
  <c r="AC61" i="1" s="1"/>
  <c r="Z51" i="1"/>
  <c r="AC51" i="1" s="1"/>
  <c r="Z55" i="1"/>
  <c r="AC55" i="1" s="1"/>
  <c r="Z44" i="1"/>
  <c r="AC44" i="1" s="1"/>
  <c r="Z8" i="1"/>
  <c r="AC8" i="1" s="1"/>
  <c r="Z28" i="1"/>
  <c r="AC28" i="1" s="1"/>
  <c r="Z52" i="1"/>
  <c r="AC52" i="1" s="1"/>
  <c r="Z13" i="1"/>
  <c r="AC13" i="1" s="1"/>
  <c r="Z64" i="1"/>
  <c r="AC64" i="1" s="1"/>
  <c r="Z47" i="1"/>
  <c r="AC47" i="1" s="1"/>
  <c r="Z25" i="1"/>
  <c r="AC25" i="1" s="1"/>
  <c r="Z15" i="1"/>
  <c r="AC15" i="1" s="1"/>
  <c r="Z33" i="1"/>
  <c r="AC33" i="1" s="1"/>
  <c r="Z22" i="1"/>
  <c r="AC22" i="1" s="1"/>
  <c r="Z23" i="1"/>
  <c r="AC23" i="1" s="1"/>
  <c r="Z24" i="1"/>
  <c r="AC24" i="1" s="1"/>
  <c r="Z40" i="1"/>
  <c r="AC40" i="1" s="1"/>
  <c r="Z39" i="1"/>
  <c r="AC39" i="1" s="1"/>
  <c r="Z43" i="1"/>
  <c r="AC43" i="1" s="1"/>
  <c r="Z58" i="1"/>
  <c r="AC58" i="1" s="1"/>
  <c r="Z42" i="1"/>
  <c r="AC42" i="1" s="1"/>
  <c r="Z38" i="1"/>
  <c r="AC38" i="1" s="1"/>
  <c r="Z49" i="1"/>
  <c r="AC49" i="1" s="1"/>
  <c r="Z53" i="1"/>
  <c r="AC53" i="1" s="1"/>
  <c r="Z36" i="1"/>
  <c r="AC36" i="1" s="1"/>
  <c r="Z17" i="1"/>
  <c r="AC17" i="1" s="1"/>
  <c r="Z26" i="1"/>
  <c r="AC26" i="1" s="1"/>
  <c r="Z63" i="1"/>
  <c r="AC63" i="1" s="1"/>
  <c r="Z65" i="1"/>
  <c r="AC65" i="1" s="1"/>
  <c r="Z41" i="1"/>
  <c r="AC41" i="1" s="1"/>
  <c r="Z32" i="1"/>
  <c r="AC32" i="1" s="1"/>
  <c r="Z54" i="1"/>
  <c r="AC54" i="1" s="1"/>
  <c r="Z16" i="1"/>
  <c r="AC16" i="1" s="1"/>
  <c r="Z57" i="1"/>
  <c r="AC57" i="1" s="1"/>
  <c r="Z7" i="1"/>
  <c r="AC7" i="1" s="1"/>
  <c r="Z10" i="1"/>
  <c r="AC10" i="1" s="1"/>
  <c r="Q44" i="1"/>
  <c r="R44" i="1" s="1"/>
  <c r="S44" i="1" s="1"/>
  <c r="T44" i="1" s="1"/>
  <c r="U44" i="1" s="1"/>
  <c r="V44" i="1" s="1"/>
  <c r="Q66" i="1"/>
  <c r="R66" i="1" s="1"/>
  <c r="S66" i="1" s="1"/>
  <c r="T66" i="1" s="1"/>
  <c r="U66" i="1" s="1"/>
  <c r="V66" i="1" s="1"/>
  <c r="Q49" i="1"/>
  <c r="R49" i="1" s="1"/>
  <c r="S49" i="1" s="1"/>
  <c r="T49" i="1" s="1"/>
  <c r="U49" i="1" s="1"/>
  <c r="V49" i="1" s="1"/>
  <c r="Q8" i="1"/>
  <c r="R8" i="1" s="1"/>
  <c r="S8" i="1" s="1"/>
  <c r="T8" i="1" s="1"/>
  <c r="U8" i="1" s="1"/>
  <c r="V8" i="1" s="1"/>
  <c r="X20" i="1"/>
  <c r="X60" i="1"/>
  <c r="X30" i="1"/>
  <c r="X66" i="1"/>
  <c r="X15" i="1"/>
  <c r="X14" i="1"/>
  <c r="X24" i="1"/>
  <c r="X7" i="1"/>
  <c r="X28" i="1"/>
  <c r="X44" i="1"/>
  <c r="X37" i="1"/>
  <c r="X45" i="1"/>
  <c r="X52" i="1"/>
  <c r="X55" i="1"/>
  <c r="X25" i="1"/>
  <c r="X12" i="1"/>
  <c r="X51" i="1"/>
  <c r="X46" i="1"/>
  <c r="X40" i="1"/>
  <c r="X9" i="1"/>
  <c r="X50" i="1"/>
  <c r="X10" i="1"/>
  <c r="X65" i="1"/>
  <c r="X11" i="1"/>
  <c r="X56" i="1"/>
  <c r="X39" i="1"/>
  <c r="X57" i="1"/>
  <c r="X67" i="1"/>
  <c r="X41" i="1"/>
  <c r="X32" i="1"/>
  <c r="X18" i="1"/>
  <c r="X58" i="1"/>
  <c r="X19" i="1"/>
  <c r="X31" i="1"/>
  <c r="X63" i="1"/>
  <c r="X8" i="1"/>
  <c r="X13" i="1"/>
  <c r="X27" i="1"/>
  <c r="X49" i="1"/>
  <c r="X43" i="1"/>
  <c r="X34" i="1"/>
  <c r="X22" i="1"/>
  <c r="X48" i="1"/>
  <c r="X62" i="1"/>
  <c r="X53" i="1"/>
  <c r="X38" i="1"/>
  <c r="X29" i="1"/>
  <c r="X59" i="1"/>
  <c r="X64" i="1"/>
  <c r="X36" i="1"/>
  <c r="X21" i="1"/>
  <c r="X23" i="1"/>
  <c r="X47" i="1"/>
  <c r="X61" i="1"/>
  <c r="X17" i="1"/>
  <c r="X26" i="1"/>
  <c r="X33" i="1"/>
  <c r="X54" i="1"/>
  <c r="X16" i="1"/>
  <c r="X35" i="1"/>
  <c r="AD26" i="1" l="1"/>
  <c r="AD55" i="1"/>
  <c r="AD10" i="1"/>
  <c r="AD53" i="1"/>
  <c r="AD15" i="1"/>
  <c r="AD19" i="1"/>
  <c r="AD20" i="1"/>
  <c r="AD7" i="1"/>
  <c r="AD49" i="1"/>
  <c r="AD25" i="1"/>
  <c r="AD62" i="1"/>
  <c r="AD18" i="1"/>
  <c r="AD47" i="1"/>
  <c r="AD27" i="1"/>
  <c r="AD31" i="1"/>
  <c r="AD42" i="1"/>
  <c r="AD50" i="1"/>
  <c r="AD59" i="1"/>
  <c r="AD13" i="1"/>
  <c r="AD35" i="1"/>
  <c r="AD12" i="1"/>
  <c r="AD16" i="1"/>
  <c r="AD32" i="1"/>
  <c r="AD43" i="1"/>
  <c r="AD52" i="1"/>
  <c r="AD56" i="1"/>
  <c r="AD9" i="1"/>
  <c r="AD57" i="1"/>
  <c r="AD54" i="1"/>
  <c r="AD41" i="1"/>
  <c r="AD39" i="1"/>
  <c r="AD28" i="1"/>
  <c r="AD30" i="1"/>
  <c r="AD48" i="1"/>
  <c r="AD64" i="1"/>
  <c r="AD65" i="1"/>
  <c r="AD40" i="1"/>
  <c r="AD8" i="1"/>
  <c r="AD45" i="1"/>
  <c r="AD14" i="1"/>
  <c r="AD38" i="1"/>
  <c r="AD58" i="1"/>
  <c r="AD63" i="1"/>
  <c r="AD24" i="1"/>
  <c r="AD44" i="1"/>
  <c r="AD37" i="1"/>
  <c r="AD11" i="1"/>
  <c r="AD23" i="1"/>
  <c r="AD21" i="1"/>
  <c r="AD29" i="1"/>
  <c r="AD17" i="1"/>
  <c r="AD22" i="1"/>
  <c r="AD51" i="1"/>
  <c r="AD34" i="1"/>
  <c r="AD46" i="1"/>
  <c r="AD36" i="1"/>
  <c r="AD33" i="1"/>
  <c r="AD61" i="1"/>
  <c r="AD60" i="1"/>
  <c r="AD66" i="1"/>
  <c r="A10" i="2" l="1"/>
  <c r="H67" i="1"/>
  <c r="Y9" i="1" l="1"/>
  <c r="B16" i="2"/>
  <c r="B17" i="2" s="1"/>
  <c r="B18" i="2" s="1"/>
  <c r="B4" i="1" s="1"/>
  <c r="Y67" i="1"/>
  <c r="Y21" i="1"/>
  <c r="Y62" i="1"/>
  <c r="Y48" i="1"/>
  <c r="Y33" i="1"/>
  <c r="Y53" i="1"/>
  <c r="Y63" i="1"/>
  <c r="Y49" i="1"/>
  <c r="Y30" i="1"/>
  <c r="Y23" i="1"/>
  <c r="Y7" i="1"/>
  <c r="Y43" i="1"/>
  <c r="Y51" i="1"/>
  <c r="Y37" i="1"/>
  <c r="Y20" i="1"/>
  <c r="Y15" i="1"/>
  <c r="Y34" i="1"/>
  <c r="Y40" i="1"/>
  <c r="Y28" i="1"/>
  <c r="Y16" i="1"/>
  <c r="Y58" i="1"/>
  <c r="Y10" i="1"/>
  <c r="Y36" i="1"/>
  <c r="Y11" i="1"/>
  <c r="Y60" i="1"/>
  <c r="Y44" i="1"/>
  <c r="Y12" i="1"/>
  <c r="Y38" i="1"/>
  <c r="Y56" i="1"/>
  <c r="Y29" i="1"/>
  <c r="Y66" i="1"/>
  <c r="Y26" i="1"/>
  <c r="Y54" i="1"/>
  <c r="Y46" i="1"/>
  <c r="Y22" i="1"/>
  <c r="Y64" i="1"/>
  <c r="Y61" i="1"/>
  <c r="Y47" i="1"/>
  <c r="Y27" i="1"/>
  <c r="Y8" i="1"/>
  <c r="Y65" i="1"/>
  <c r="Y52" i="1"/>
  <c r="Y31" i="1"/>
  <c r="Y19" i="1"/>
  <c r="Y57" i="1"/>
  <c r="Y50" i="1"/>
  <c r="Y42" i="1"/>
  <c r="Y24" i="1"/>
  <c r="Y17" i="1"/>
  <c r="Y41" i="1"/>
  <c r="Y39" i="1"/>
  <c r="Y25" i="1"/>
  <c r="Y14" i="1"/>
  <c r="Y55" i="1"/>
  <c r="Y32" i="1"/>
  <c r="Y35" i="1"/>
  <c r="Y13" i="1"/>
  <c r="Y59" i="1"/>
  <c r="Y45" i="1"/>
  <c r="Y18" i="1"/>
  <c r="M67" i="1"/>
  <c r="N67" i="1"/>
  <c r="Q24" i="1" l="1"/>
  <c r="R24" i="1" s="1"/>
  <c r="S24" i="1" s="1"/>
  <c r="T24" i="1" s="1"/>
  <c r="U24" i="1" s="1"/>
  <c r="V24" i="1" s="1"/>
  <c r="Q54" i="1"/>
  <c r="R54" i="1" s="1"/>
  <c r="S54" i="1" s="1"/>
  <c r="T54" i="1" s="1"/>
  <c r="U54" i="1" s="1"/>
  <c r="V54" i="1" s="1"/>
  <c r="Q10" i="1"/>
  <c r="R10" i="1" s="1"/>
  <c r="S10" i="1" s="1"/>
  <c r="T10" i="1" s="1"/>
  <c r="U10" i="1" s="1"/>
  <c r="V10" i="1" s="1"/>
  <c r="Q65" i="1"/>
  <c r="R65" i="1" s="1"/>
  <c r="S65" i="1" s="1"/>
  <c r="T65" i="1" s="1"/>
  <c r="U65" i="1" s="1"/>
  <c r="V65" i="1" s="1"/>
  <c r="Q23" i="1"/>
  <c r="R23" i="1" s="1"/>
  <c r="S23" i="1" s="1"/>
  <c r="T23" i="1" s="1"/>
  <c r="U23" i="1" s="1"/>
  <c r="V23" i="1" s="1"/>
  <c r="Q55" i="1"/>
  <c r="R55" i="1" s="1"/>
  <c r="S55" i="1" s="1"/>
  <c r="T55" i="1" s="1"/>
  <c r="U55" i="1" s="1"/>
  <c r="V55" i="1" s="1"/>
  <c r="Q19" i="1"/>
  <c r="R19" i="1" s="1"/>
  <c r="S19" i="1" s="1"/>
  <c r="T19" i="1" s="1"/>
  <c r="U19" i="1" s="1"/>
  <c r="V19" i="1" s="1"/>
  <c r="Q16" i="1"/>
  <c r="R16" i="1" s="1"/>
  <c r="S16" i="1" s="1"/>
  <c r="T16" i="1" s="1"/>
  <c r="U16" i="1" s="1"/>
  <c r="V16" i="1" s="1"/>
  <c r="Q62" i="1"/>
  <c r="R62" i="1" s="1"/>
  <c r="S62" i="1" s="1"/>
  <c r="T62" i="1" s="1"/>
  <c r="U62" i="1" s="1"/>
  <c r="V62" i="1" s="1"/>
  <c r="Q39" i="1"/>
  <c r="R39" i="1" s="1"/>
  <c r="S39" i="1" s="1"/>
  <c r="T39" i="1" s="1"/>
  <c r="U39" i="1" s="1"/>
  <c r="V39" i="1" s="1"/>
  <c r="Q34" i="1"/>
  <c r="R34" i="1" s="1"/>
  <c r="S34" i="1" s="1"/>
  <c r="T34" i="1" s="1"/>
  <c r="U34" i="1" s="1"/>
  <c r="V34" i="1" s="1"/>
  <c r="Q25" i="1"/>
  <c r="R25" i="1" s="1"/>
  <c r="S25" i="1" s="1"/>
  <c r="T25" i="1" s="1"/>
  <c r="U25" i="1" s="1"/>
  <c r="V25" i="1" s="1"/>
  <c r="Q12" i="1"/>
  <c r="R12" i="1" s="1"/>
  <c r="S12" i="1" s="1"/>
  <c r="T12" i="1" s="1"/>
  <c r="U12" i="1" s="1"/>
  <c r="V12" i="1" s="1"/>
  <c r="Q45" i="1"/>
  <c r="R45" i="1" s="1"/>
  <c r="S45" i="1" s="1"/>
  <c r="T45" i="1" s="1"/>
  <c r="U45" i="1" s="1"/>
  <c r="V45" i="1" s="1"/>
  <c r="Q33" i="1"/>
  <c r="R33" i="1" s="1"/>
  <c r="S33" i="1" s="1"/>
  <c r="T33" i="1" s="1"/>
  <c r="U33" i="1" s="1"/>
  <c r="V33" i="1" s="1"/>
  <c r="Q26" i="1"/>
  <c r="R26" i="1" s="1"/>
  <c r="S26" i="1" s="1"/>
  <c r="T26" i="1" s="1"/>
  <c r="U26" i="1" s="1"/>
  <c r="V26" i="1" s="1"/>
  <c r="Q18" i="1"/>
  <c r="R18" i="1" s="1"/>
  <c r="S18" i="1" s="1"/>
  <c r="T18" i="1" s="1"/>
  <c r="U18" i="1" s="1"/>
  <c r="V18" i="1" s="1"/>
  <c r="Q52" i="1"/>
  <c r="R52" i="1" s="1"/>
  <c r="S52" i="1" s="1"/>
  <c r="T52" i="1" s="1"/>
  <c r="U52" i="1" s="1"/>
  <c r="V52" i="1" s="1"/>
  <c r="Q43" i="1"/>
  <c r="R43" i="1" s="1"/>
  <c r="S43" i="1" s="1"/>
  <c r="T43" i="1" s="1"/>
  <c r="U43" i="1" s="1"/>
  <c r="V43" i="1" s="1"/>
  <c r="Q27" i="1"/>
  <c r="R27" i="1" s="1"/>
  <c r="S27" i="1" s="1"/>
  <c r="T27" i="1" s="1"/>
  <c r="U27" i="1" s="1"/>
  <c r="V27" i="1" s="1"/>
  <c r="Q20" i="1"/>
  <c r="R20" i="1" s="1"/>
  <c r="S20" i="1" s="1"/>
  <c r="T20" i="1" s="1"/>
  <c r="U20" i="1" s="1"/>
  <c r="V20" i="1" s="1"/>
  <c r="Q17" i="1"/>
  <c r="R17" i="1" s="1"/>
  <c r="S17" i="1" s="1"/>
  <c r="T17" i="1" s="1"/>
  <c r="U17" i="1" s="1"/>
  <c r="V17" i="1" s="1"/>
  <c r="Q35" i="1"/>
  <c r="R35" i="1" s="1"/>
  <c r="S35" i="1" s="1"/>
  <c r="T35" i="1" s="1"/>
  <c r="U35" i="1" s="1"/>
  <c r="V35" i="1" s="1"/>
  <c r="Q13" i="1"/>
  <c r="R13" i="1" s="1"/>
  <c r="S13" i="1" s="1"/>
  <c r="T13" i="1" s="1"/>
  <c r="U13" i="1" s="1"/>
  <c r="V13" i="1" s="1"/>
  <c r="Q29" i="1"/>
  <c r="R29" i="1" s="1"/>
  <c r="S29" i="1" s="1"/>
  <c r="T29" i="1" s="1"/>
  <c r="U29" i="1" s="1"/>
  <c r="V29" i="1" s="1"/>
  <c r="Q64" i="1"/>
  <c r="R64" i="1" s="1"/>
  <c r="S64" i="1" s="1"/>
  <c r="T64" i="1" s="1"/>
  <c r="U64" i="1" s="1"/>
  <c r="V64" i="1" s="1"/>
  <c r="Q28" i="1"/>
  <c r="R28" i="1" s="1"/>
  <c r="S28" i="1" s="1"/>
  <c r="T28" i="1" s="1"/>
  <c r="U28" i="1" s="1"/>
  <c r="V28" i="1" s="1"/>
  <c r="Q60" i="1"/>
  <c r="R60" i="1" s="1"/>
  <c r="S60" i="1" s="1"/>
  <c r="T60" i="1" s="1"/>
  <c r="U60" i="1" s="1"/>
  <c r="V60" i="1" s="1"/>
  <c r="Q42" i="1"/>
  <c r="R42" i="1" s="1"/>
  <c r="S42" i="1" s="1"/>
  <c r="T42" i="1" s="1"/>
  <c r="U42" i="1" s="1"/>
  <c r="V42" i="1" s="1"/>
  <c r="Q36" i="1"/>
  <c r="R36" i="1" s="1"/>
  <c r="S36" i="1" s="1"/>
  <c r="T36" i="1" s="1"/>
  <c r="U36" i="1" s="1"/>
  <c r="V36" i="1" s="1"/>
  <c r="Q56" i="1"/>
  <c r="R56" i="1" s="1"/>
  <c r="S56" i="1" s="1"/>
  <c r="T56" i="1" s="1"/>
  <c r="U56" i="1" s="1"/>
  <c r="V56" i="1" s="1"/>
  <c r="Q38" i="1"/>
  <c r="R38" i="1" s="1"/>
  <c r="S38" i="1" s="1"/>
  <c r="T38" i="1" s="1"/>
  <c r="U38" i="1" s="1"/>
  <c r="V38" i="1" s="1"/>
  <c r="Q32" i="1"/>
  <c r="R32" i="1" s="1"/>
  <c r="S32" i="1" s="1"/>
  <c r="T32" i="1" s="1"/>
  <c r="U32" i="1" s="1"/>
  <c r="V32" i="1" s="1"/>
  <c r="Q61" i="1"/>
  <c r="R61" i="1" s="1"/>
  <c r="S61" i="1" s="1"/>
  <c r="T61" i="1" s="1"/>
  <c r="U61" i="1" s="1"/>
  <c r="V61" i="1" s="1"/>
  <c r="Q48" i="1"/>
  <c r="R48" i="1" s="1"/>
  <c r="S48" i="1" s="1"/>
  <c r="T48" i="1" s="1"/>
  <c r="U48" i="1" s="1"/>
  <c r="V48" i="1" s="1"/>
  <c r="Q30" i="1"/>
  <c r="R30" i="1" s="1"/>
  <c r="S30" i="1" s="1"/>
  <c r="T30" i="1" s="1"/>
  <c r="U30" i="1" s="1"/>
  <c r="V30" i="1" s="1"/>
  <c r="Q59" i="1"/>
  <c r="R59" i="1" s="1"/>
  <c r="S59" i="1" s="1"/>
  <c r="T59" i="1" s="1"/>
  <c r="U59" i="1" s="1"/>
  <c r="V59" i="1" s="1"/>
  <c r="Q50" i="1"/>
  <c r="R50" i="1" s="1"/>
  <c r="S50" i="1" s="1"/>
  <c r="T50" i="1" s="1"/>
  <c r="U50" i="1" s="1"/>
  <c r="V50" i="1" s="1"/>
  <c r="Q40" i="1"/>
  <c r="R40" i="1" s="1"/>
  <c r="S40" i="1" s="1"/>
  <c r="T40" i="1" s="1"/>
  <c r="U40" i="1" s="1"/>
  <c r="V40" i="1" s="1"/>
  <c r="Q11" i="1"/>
  <c r="R11" i="1" s="1"/>
  <c r="S11" i="1" s="1"/>
  <c r="T11" i="1" s="1"/>
  <c r="U11" i="1" s="1"/>
  <c r="V11" i="1" s="1"/>
  <c r="Q47" i="1"/>
  <c r="R47" i="1" s="1"/>
  <c r="S47" i="1" s="1"/>
  <c r="T47" i="1" s="1"/>
  <c r="U47" i="1" s="1"/>
  <c r="V47" i="1" s="1"/>
  <c r="Q53" i="1"/>
  <c r="R53" i="1" s="1"/>
  <c r="S53" i="1" s="1"/>
  <c r="T53" i="1" s="1"/>
  <c r="U53" i="1" s="1"/>
  <c r="V53" i="1" s="1"/>
  <c r="Q21" i="1"/>
  <c r="R21" i="1" s="1"/>
  <c r="S21" i="1" s="1"/>
  <c r="T21" i="1" s="1"/>
  <c r="U21" i="1" s="1"/>
  <c r="V21" i="1" s="1"/>
  <c r="Q31" i="1"/>
  <c r="R31" i="1" s="1"/>
  <c r="S31" i="1" s="1"/>
  <c r="T31" i="1" s="1"/>
  <c r="U31" i="1" s="1"/>
  <c r="V31" i="1" s="1"/>
  <c r="Q46" i="1"/>
  <c r="R46" i="1" s="1"/>
  <c r="S46" i="1" s="1"/>
  <c r="T46" i="1" s="1"/>
  <c r="U46" i="1" s="1"/>
  <c r="V46" i="1" s="1"/>
  <c r="Q51" i="1"/>
  <c r="R51" i="1" s="1"/>
  <c r="S51" i="1" s="1"/>
  <c r="T51" i="1" s="1"/>
  <c r="U51" i="1" s="1"/>
  <c r="V51" i="1" s="1"/>
  <c r="Q14" i="1"/>
  <c r="R14" i="1" s="1"/>
  <c r="S14" i="1" s="1"/>
  <c r="T14" i="1" s="1"/>
  <c r="U14" i="1" s="1"/>
  <c r="V14" i="1" s="1"/>
  <c r="Q57" i="1"/>
  <c r="R57" i="1" s="1"/>
  <c r="S57" i="1" s="1"/>
  <c r="T57" i="1" s="1"/>
  <c r="U57" i="1" s="1"/>
  <c r="V57" i="1" s="1"/>
  <c r="Q22" i="1"/>
  <c r="R22" i="1" s="1"/>
  <c r="S22" i="1" s="1"/>
  <c r="T22" i="1" s="1"/>
  <c r="U22" i="1" s="1"/>
  <c r="V22" i="1" s="1"/>
  <c r="Q15" i="1"/>
  <c r="R15" i="1" s="1"/>
  <c r="S15" i="1" s="1"/>
  <c r="T15" i="1" s="1"/>
  <c r="U15" i="1" s="1"/>
  <c r="V15" i="1" s="1"/>
  <c r="Q63" i="1"/>
  <c r="R63" i="1" s="1"/>
  <c r="S63" i="1" s="1"/>
  <c r="T63" i="1" s="1"/>
  <c r="U63" i="1" s="1"/>
  <c r="V63" i="1" s="1"/>
  <c r="Q58" i="1"/>
  <c r="R58" i="1" s="1"/>
  <c r="S58" i="1" s="1"/>
  <c r="T58" i="1" s="1"/>
  <c r="U58" i="1" s="1"/>
  <c r="V58" i="1" s="1"/>
  <c r="Q41" i="1"/>
  <c r="R41" i="1" s="1"/>
  <c r="S41" i="1" s="1"/>
  <c r="T41" i="1" s="1"/>
  <c r="U41" i="1" s="1"/>
  <c r="V41" i="1" s="1"/>
  <c r="Q9" i="1"/>
  <c r="R9" i="1" s="1"/>
  <c r="S9" i="1" s="1"/>
  <c r="T9" i="1" s="1"/>
  <c r="U9" i="1" s="1"/>
  <c r="V9" i="1" s="1"/>
  <c r="O67" i="1"/>
  <c r="Q7" i="1"/>
  <c r="A4" i="2"/>
  <c r="A5" i="2" s="1"/>
  <c r="A6" i="2" s="1"/>
  <c r="A7" i="2" s="1"/>
  <c r="A8" i="2" s="1"/>
  <c r="A9" i="2" s="1"/>
  <c r="P67" i="1" l="1"/>
  <c r="R7" i="1"/>
  <c r="Q67" i="1"/>
  <c r="S7" i="1" l="1"/>
  <c r="R67" i="1"/>
  <c r="T7" i="1" l="1"/>
  <c r="S67" i="1"/>
  <c r="U7" i="1" l="1"/>
  <c r="T67" i="1"/>
  <c r="V7" i="1" l="1"/>
  <c r="V67" i="1" s="1"/>
  <c r="U67" i="1"/>
</calcChain>
</file>

<file path=xl/sharedStrings.xml><?xml version="1.0" encoding="utf-8"?>
<sst xmlns="http://schemas.openxmlformats.org/spreadsheetml/2006/main" count="59079" uniqueCount="5608">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</sst>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D129"/>
  <sheetViews>
    <sheetView topLeftCell="I1" zoomScale="160" zoomScaleNormal="160" workbookViewId="0">
      <selection activeCell="N7" sqref="N7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0" x14ac:dyDescent="0.2">
      <c r="A1" s="1" t="s">
        <v>5150</v>
      </c>
      <c r="B1" s="1"/>
      <c r="C1" s="1"/>
      <c r="D1" s="1"/>
      <c r="E1" s="1"/>
    </row>
    <row r="2" spans="1:30" x14ac:dyDescent="0.2">
      <c r="A2" s="1"/>
      <c r="B2" s="1"/>
      <c r="C2" s="1"/>
      <c r="D2" s="1"/>
      <c r="E2" s="1"/>
    </row>
    <row r="3" spans="1:30" x14ac:dyDescent="0.2">
      <c r="A3" s="1" t="s">
        <v>5185</v>
      </c>
      <c r="B3" s="23">
        <f ca="1">TODAY()</f>
        <v>43923</v>
      </c>
      <c r="C3" s="1"/>
      <c r="D3" s="1"/>
      <c r="E3" s="1"/>
      <c r="G3" s="43"/>
    </row>
    <row r="4" spans="1:30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0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6"/>
      <c r="N5" s="26"/>
      <c r="O5" s="26"/>
      <c r="P5" s="44" t="s">
        <v>5191</v>
      </c>
      <c r="Q5" s="44"/>
      <c r="R5" s="44"/>
      <c r="S5" s="44"/>
      <c r="T5" s="44"/>
      <c r="U5" s="44"/>
      <c r="V5" s="44"/>
      <c r="Y5" s="28"/>
      <c r="Z5" s="24"/>
      <c r="AA5" s="24"/>
      <c r="AB5" s="24"/>
      <c r="AC5" s="25"/>
      <c r="AD5" s="25"/>
    </row>
    <row r="6" spans="1:30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160</v>
      </c>
      <c r="N6" s="7" t="s">
        <v>161</v>
      </c>
      <c r="O6" s="7" t="s">
        <v>5184</v>
      </c>
      <c r="P6" s="27">
        <f ca="1">$B$3+1</f>
        <v>43924</v>
      </c>
      <c r="Q6" s="27">
        <f ca="1">P6+1</f>
        <v>43925</v>
      </c>
      <c r="R6" s="27">
        <f t="shared" ref="R6:V6" ca="1" si="0">Q6+1</f>
        <v>43926</v>
      </c>
      <c r="S6" s="27">
        <f t="shared" ca="1" si="0"/>
        <v>43927</v>
      </c>
      <c r="T6" s="27">
        <f t="shared" ca="1" si="0"/>
        <v>43928</v>
      </c>
      <c r="U6" s="27">
        <f t="shared" ca="1" si="0"/>
        <v>43929</v>
      </c>
      <c r="V6" s="27">
        <f t="shared" ca="1" si="0"/>
        <v>43930</v>
      </c>
      <c r="W6" s="9"/>
      <c r="X6" s="7" t="s">
        <v>5528</v>
      </c>
      <c r="Y6" s="7" t="s">
        <v>5529</v>
      </c>
      <c r="Z6" s="34" t="s">
        <v>5192</v>
      </c>
      <c r="AA6" s="34" t="s">
        <v>5193</v>
      </c>
      <c r="AB6" s="34" t="s">
        <v>5194</v>
      </c>
      <c r="AC6" s="34" t="s">
        <v>5521</v>
      </c>
      <c r="AD6" s="34" t="s">
        <v>5522</v>
      </c>
    </row>
    <row r="7" spans="1:30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04-01-2020'!$L:$L,$E7,'Raw 04-01-2020'!I:I)</f>
        <v>3</v>
      </c>
      <c r="N7" s="16">
        <f>SUMIF('Raw 04-01-2020'!$L:$L,$E7,'Raw 04-01-2020'!J:J)</f>
        <v>0</v>
      </c>
      <c r="O7" s="36">
        <f>IFERROR((L7-K7)/K7/1+1,0)</f>
        <v>1.054945054945055</v>
      </c>
      <c r="P7" s="35">
        <f>L7*O7</f>
        <v>303.82417582417582</v>
      </c>
      <c r="Q7" s="35">
        <f t="shared" ref="Q7:V16" si="1">P7*$O7</f>
        <v>320.51781185847119</v>
      </c>
      <c r="R7" s="35">
        <f t="shared" si="1"/>
        <v>338.12868064190366</v>
      </c>
      <c r="S7" s="35">
        <f t="shared" si="1"/>
        <v>356.70717957827202</v>
      </c>
      <c r="T7" s="35">
        <f t="shared" si="1"/>
        <v>376.30647515949579</v>
      </c>
      <c r="U7" s="35">
        <f t="shared" si="1"/>
        <v>396.98265511331425</v>
      </c>
      <c r="V7" s="35">
        <f t="shared" si="1"/>
        <v>418.79488891074914</v>
      </c>
      <c r="W7" s="17"/>
      <c r="X7" s="17">
        <f>F7/$F$67</f>
        <v>3.9377895433487756E-2</v>
      </c>
      <c r="Y7" s="17">
        <f>H7/$H$67</f>
        <v>2.209772798008092E-2</v>
      </c>
      <c r="Z7" s="35">
        <f>_xlfn.RANK.AVG(F7,$F$7:$F$66,1)</f>
        <v>50.5</v>
      </c>
      <c r="AA7" s="35">
        <f>_xlfn.RANK.AVG(H7,$H$7:$H$66,1)</f>
        <v>51.5</v>
      </c>
      <c r="AB7" s="35">
        <f>_xlfn.RANK.AVG(O7,$O$7:$O$66,1)</f>
        <v>23.5</v>
      </c>
      <c r="AC7" s="35">
        <f>Z7+(AA7*2)+(AB7)</f>
        <v>177</v>
      </c>
      <c r="AD7" s="35">
        <f>_xlfn.RANK.AVG(AC7,$AC$7:$AC$66,0)</f>
        <v>10.5</v>
      </c>
    </row>
    <row r="8" spans="1:30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04-01-2020'!$L:$L,$E8,'Raw 04-01-2020'!I:I)</f>
        <v>0</v>
      </c>
      <c r="N8" s="16">
        <f>SUMIF('Raw 04-01-2020'!$L:$L,$E8,'Raw 04-01-2020'!J:J)</f>
        <v>0</v>
      </c>
      <c r="O8" s="36">
        <f>IFERROR((L8-K8)/K8/1+1,0)</f>
        <v>1</v>
      </c>
      <c r="P8" s="35">
        <f>L8*O8</f>
        <v>3</v>
      </c>
      <c r="Q8" s="35">
        <f t="shared" si="1"/>
        <v>3</v>
      </c>
      <c r="R8" s="35">
        <f t="shared" si="1"/>
        <v>3</v>
      </c>
      <c r="S8" s="35">
        <f t="shared" si="1"/>
        <v>3</v>
      </c>
      <c r="T8" s="35">
        <f t="shared" si="1"/>
        <v>3</v>
      </c>
      <c r="U8" s="35">
        <f t="shared" si="1"/>
        <v>3</v>
      </c>
      <c r="V8" s="35">
        <f t="shared" si="1"/>
        <v>3</v>
      </c>
      <c r="W8" s="17"/>
      <c r="X8" s="17">
        <f>F8/$F$67</f>
        <v>3.9377895433487756E-2</v>
      </c>
      <c r="Y8" s="17">
        <f>H8/$H$67</f>
        <v>6.2247121070650485E-4</v>
      </c>
      <c r="Z8" s="35">
        <f>_xlfn.RANK.AVG(F8,$F$7:$F$66,1)</f>
        <v>50.5</v>
      </c>
      <c r="AA8" s="35">
        <f>_xlfn.RANK.AVG(H8,$H$7:$H$66,1)</f>
        <v>21</v>
      </c>
      <c r="AB8" s="35">
        <f t="shared" ref="AB8:AB66" si="2">_xlfn.RANK.AVG(O8,$O$7:$O$66,1)</f>
        <v>16</v>
      </c>
      <c r="AC8" s="35">
        <f t="shared" ref="AC8:AC66" si="3">Z8+(AA8*2)+(AB8)</f>
        <v>108.5</v>
      </c>
      <c r="AD8" s="35">
        <f t="shared" ref="AD8:AD66" si="4">_xlfn.RANK.AVG(AC8,$AC$7:$AC$66,0)</f>
        <v>37.5</v>
      </c>
    </row>
    <row r="9" spans="1:30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04-01-2020'!$L:$L,$E9,'Raw 04-01-2020'!I:I)</f>
        <v>0</v>
      </c>
      <c r="N9" s="16">
        <f>SUMIF('Raw 04-01-2020'!$L:$L,$E9,'Raw 04-01-2020'!J:J)</f>
        <v>0</v>
      </c>
      <c r="O9" s="36">
        <f>IFERROR((L9-K9)/K9/1+1,0)</f>
        <v>1</v>
      </c>
      <c r="P9" s="35">
        <f>L9*O9</f>
        <v>3</v>
      </c>
      <c r="Q9" s="35">
        <f t="shared" si="1"/>
        <v>3</v>
      </c>
      <c r="R9" s="35">
        <f t="shared" si="1"/>
        <v>3</v>
      </c>
      <c r="S9" s="35">
        <f t="shared" si="1"/>
        <v>3</v>
      </c>
      <c r="T9" s="35">
        <f t="shared" si="1"/>
        <v>3</v>
      </c>
      <c r="U9" s="35">
        <f t="shared" si="1"/>
        <v>3</v>
      </c>
      <c r="V9" s="35">
        <f t="shared" si="1"/>
        <v>3</v>
      </c>
      <c r="W9" s="17"/>
      <c r="X9" s="17">
        <f>F9/$F$67</f>
        <v>0</v>
      </c>
      <c r="Y9" s="17">
        <f>H9/$H$67</f>
        <v>3.1123560535325243E-4</v>
      </c>
      <c r="Z9" s="35">
        <f>_xlfn.RANK.AVG(F9,$F$7:$F$66,1)</f>
        <v>6.5</v>
      </c>
      <c r="AA9" s="35">
        <f>_xlfn.RANK.AVG(H9,$H$7:$H$66,1)</f>
        <v>16.5</v>
      </c>
      <c r="AB9" s="35">
        <f t="shared" si="2"/>
        <v>16</v>
      </c>
      <c r="AC9" s="35">
        <f t="shared" si="3"/>
        <v>55.5</v>
      </c>
      <c r="AD9" s="35">
        <f t="shared" si="4"/>
        <v>52.5</v>
      </c>
    </row>
    <row r="10" spans="1:30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04-01-2020'!$L:$L,$E10,'Raw 04-01-2020'!I:I)</f>
        <v>0</v>
      </c>
      <c r="N10" s="16">
        <f>SUMIF('Raw 04-01-2020'!$L:$L,$E10,'Raw 04-01-2020'!J:J)</f>
        <v>0</v>
      </c>
      <c r="O10" s="36">
        <f>IFERROR((L10-K10)/K10/1+1,0)</f>
        <v>0</v>
      </c>
      <c r="P10" s="35">
        <f>L10*O10</f>
        <v>0</v>
      </c>
      <c r="Q10" s="35">
        <f t="shared" si="1"/>
        <v>0</v>
      </c>
      <c r="R10" s="35">
        <f t="shared" si="1"/>
        <v>0</v>
      </c>
      <c r="S10" s="35">
        <f t="shared" si="1"/>
        <v>0</v>
      </c>
      <c r="T10" s="35">
        <f t="shared" si="1"/>
        <v>0</v>
      </c>
      <c r="U10" s="35">
        <f t="shared" si="1"/>
        <v>0</v>
      </c>
      <c r="V10" s="35">
        <f t="shared" si="1"/>
        <v>0</v>
      </c>
      <c r="W10" s="17"/>
      <c r="X10" s="17">
        <f>F10/$F$67</f>
        <v>0</v>
      </c>
      <c r="Y10" s="17">
        <f>H10/$H$67</f>
        <v>0</v>
      </c>
      <c r="Z10" s="35">
        <f>_xlfn.RANK.AVG(F10,$F$7:$F$66,1)</f>
        <v>6.5</v>
      </c>
      <c r="AA10" s="35">
        <f>_xlfn.RANK.AVG(H10,$H$7:$H$66,1)</f>
        <v>7</v>
      </c>
      <c r="AB10" s="35">
        <f t="shared" si="2"/>
        <v>5.5</v>
      </c>
      <c r="AC10" s="35">
        <f t="shared" si="3"/>
        <v>26</v>
      </c>
      <c r="AD10" s="35">
        <f t="shared" si="4"/>
        <v>60</v>
      </c>
    </row>
    <row r="11" spans="1:30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04-01-2020'!$L:$L,$E11,'Raw 04-01-2020'!I:I)</f>
        <v>2</v>
      </c>
      <c r="N11" s="16">
        <f>SUMIF('Raw 04-01-2020'!$L:$L,$E11,'Raw 04-01-2020'!J:J)</f>
        <v>0</v>
      </c>
      <c r="O11" s="36">
        <f>IFERROR((L11-K11)/K11/1+1,0)</f>
        <v>1</v>
      </c>
      <c r="P11" s="35">
        <f>L11*O11</f>
        <v>163</v>
      </c>
      <c r="Q11" s="35">
        <f t="shared" si="1"/>
        <v>163</v>
      </c>
      <c r="R11" s="35">
        <f t="shared" si="1"/>
        <v>163</v>
      </c>
      <c r="S11" s="35">
        <f t="shared" si="1"/>
        <v>163</v>
      </c>
      <c r="T11" s="35">
        <f t="shared" si="1"/>
        <v>163</v>
      </c>
      <c r="U11" s="35">
        <f t="shared" si="1"/>
        <v>163</v>
      </c>
      <c r="V11" s="35">
        <f t="shared" si="1"/>
        <v>163</v>
      </c>
      <c r="W11" s="17"/>
      <c r="X11" s="17">
        <f>F11/$F$67</f>
        <v>1.1912640635340834E-2</v>
      </c>
      <c r="Y11" s="17">
        <f>H11/$H$67</f>
        <v>1.4316837846249611E-2</v>
      </c>
      <c r="Z11" s="35">
        <f>_xlfn.RANK.AVG(F11,$F$7:$F$66,1)</f>
        <v>25</v>
      </c>
      <c r="AA11" s="35">
        <f>_xlfn.RANK.AVG(H11,$H$7:$H$66,1)</f>
        <v>46</v>
      </c>
      <c r="AB11" s="35">
        <f t="shared" si="2"/>
        <v>16</v>
      </c>
      <c r="AC11" s="35">
        <f t="shared" si="3"/>
        <v>133</v>
      </c>
      <c r="AD11" s="35">
        <f t="shared" si="4"/>
        <v>27</v>
      </c>
    </row>
    <row r="12" spans="1:30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04-01-2020'!$L:$L,$E12,'Raw 04-01-2020'!I:I)</f>
        <v>9</v>
      </c>
      <c r="N12" s="16">
        <f>SUMIF('Raw 04-01-2020'!$L:$L,$E12,'Raw 04-01-2020'!J:J)</f>
        <v>0</v>
      </c>
      <c r="O12" s="36">
        <f>IFERROR((L12-K12)/K12/1+1,0)</f>
        <v>1.2321428571428572</v>
      </c>
      <c r="P12" s="35">
        <f>L12*O12</f>
        <v>255.05357142857144</v>
      </c>
      <c r="Q12" s="35">
        <f t="shared" si="1"/>
        <v>314.26243622448982</v>
      </c>
      <c r="R12" s="35">
        <f t="shared" si="1"/>
        <v>387.21621606231781</v>
      </c>
      <c r="S12" s="35">
        <f t="shared" si="1"/>
        <v>477.10569479107016</v>
      </c>
      <c r="T12" s="35">
        <f t="shared" si="1"/>
        <v>587.86237393899717</v>
      </c>
      <c r="U12" s="35">
        <f t="shared" si="1"/>
        <v>724.33042503197873</v>
      </c>
      <c r="V12" s="35">
        <f t="shared" si="1"/>
        <v>892.47855941440241</v>
      </c>
      <c r="W12" s="17"/>
      <c r="X12" s="17">
        <f>F12/$F$67</f>
        <v>1.3567174056915949E-2</v>
      </c>
      <c r="Y12" s="17">
        <f>H12/$H$67</f>
        <v>2.1475256769374416E-2</v>
      </c>
      <c r="Z12" s="35">
        <f>_xlfn.RANK.AVG(F12,$F$7:$F$66,1)</f>
        <v>30</v>
      </c>
      <c r="AA12" s="35">
        <f>_xlfn.RANK.AVG(H12,$H$7:$H$66,1)</f>
        <v>50</v>
      </c>
      <c r="AB12" s="35">
        <f t="shared" si="2"/>
        <v>48</v>
      </c>
      <c r="AC12" s="35">
        <f t="shared" si="3"/>
        <v>178</v>
      </c>
      <c r="AD12" s="35">
        <f t="shared" si="4"/>
        <v>9</v>
      </c>
    </row>
    <row r="13" spans="1:30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04-01-2020'!$L:$L,$E13,'Raw 04-01-2020'!I:I)</f>
        <v>2</v>
      </c>
      <c r="N13" s="16">
        <f>SUMIF('Raw 04-01-2020'!$L:$L,$E13,'Raw 04-01-2020'!J:J)</f>
        <v>0</v>
      </c>
      <c r="O13" s="36">
        <f>IFERROR((L13-K13)/K13/1+1,0)</f>
        <v>1</v>
      </c>
      <c r="P13" s="35">
        <f>L13*O13</f>
        <v>45</v>
      </c>
      <c r="Q13" s="35">
        <f t="shared" si="1"/>
        <v>45</v>
      </c>
      <c r="R13" s="35">
        <f t="shared" si="1"/>
        <v>45</v>
      </c>
      <c r="S13" s="35">
        <f t="shared" si="1"/>
        <v>45</v>
      </c>
      <c r="T13" s="35">
        <f t="shared" si="1"/>
        <v>45</v>
      </c>
      <c r="U13" s="35">
        <f t="shared" si="1"/>
        <v>45</v>
      </c>
      <c r="V13" s="35">
        <f t="shared" si="1"/>
        <v>45</v>
      </c>
      <c r="W13" s="17"/>
      <c r="X13" s="17">
        <f>F13/$F$67</f>
        <v>1.6876240900066182E-2</v>
      </c>
      <c r="Y13" s="17">
        <f>H13/$H$67</f>
        <v>1.2449424214130097E-3</v>
      </c>
      <c r="Z13" s="35">
        <f>_xlfn.RANK.AVG(F13,$F$7:$F$66,1)</f>
        <v>34.5</v>
      </c>
      <c r="AA13" s="35">
        <f>_xlfn.RANK.AVG(H13,$H$7:$H$66,1)</f>
        <v>25</v>
      </c>
      <c r="AB13" s="35">
        <f t="shared" si="2"/>
        <v>16</v>
      </c>
      <c r="AC13" s="35">
        <f t="shared" si="3"/>
        <v>100.5</v>
      </c>
      <c r="AD13" s="35">
        <f t="shared" si="4"/>
        <v>41</v>
      </c>
    </row>
    <row r="14" spans="1:30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04-01-2020'!$L:$L,$E14,'Raw 04-01-2020'!I:I)</f>
        <v>0</v>
      </c>
      <c r="N14" s="16">
        <f>SUMIF('Raw 04-01-2020'!$L:$L,$E14,'Raw 04-01-2020'!J:J)</f>
        <v>0</v>
      </c>
      <c r="O14" s="36">
        <f>IFERROR((L14-K14)/K14/1+1,0)</f>
        <v>0</v>
      </c>
      <c r="P14" s="35">
        <f>L14*O14</f>
        <v>0</v>
      </c>
      <c r="Q14" s="35">
        <f t="shared" si="1"/>
        <v>0</v>
      </c>
      <c r="R14" s="35">
        <f t="shared" si="1"/>
        <v>0</v>
      </c>
      <c r="S14" s="35">
        <f t="shared" si="1"/>
        <v>0</v>
      </c>
      <c r="T14" s="35">
        <f t="shared" si="1"/>
        <v>0</v>
      </c>
      <c r="U14" s="35">
        <f t="shared" si="1"/>
        <v>0</v>
      </c>
      <c r="V14" s="35">
        <f t="shared" si="1"/>
        <v>0</v>
      </c>
      <c r="W14" s="17"/>
      <c r="X14" s="17">
        <f>F14/$F$67</f>
        <v>2.2501654533421574E-2</v>
      </c>
      <c r="Y14" s="17">
        <f>H14/$H$67</f>
        <v>4.1705571117335825E-2</v>
      </c>
      <c r="Z14" s="35">
        <f>_xlfn.RANK.AVG(F14,$F$7:$F$66,1)</f>
        <v>41</v>
      </c>
      <c r="AA14" s="35">
        <f>_xlfn.RANK.AVG(H14,$H$7:$H$66,1)</f>
        <v>55</v>
      </c>
      <c r="AB14" s="35">
        <f t="shared" si="2"/>
        <v>5.5</v>
      </c>
      <c r="AC14" s="35">
        <f t="shared" si="3"/>
        <v>156.5</v>
      </c>
      <c r="AD14" s="35">
        <f t="shared" si="4"/>
        <v>16</v>
      </c>
    </row>
    <row r="15" spans="1:30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04-01-2020'!$L:$L,$E15,'Raw 04-01-2020'!I:I)</f>
        <v>1</v>
      </c>
      <c r="N15" s="16">
        <f>SUMIF('Raw 04-01-2020'!$L:$L,$E15,'Raw 04-01-2020'!J:J)</f>
        <v>0</v>
      </c>
      <c r="O15" s="36">
        <f>IFERROR((L15-K15)/K15/1+1,0)</f>
        <v>1.1904761904761905</v>
      </c>
      <c r="P15" s="35">
        <f>L15*O15</f>
        <v>59.523809523809526</v>
      </c>
      <c r="Q15" s="35">
        <f t="shared" si="1"/>
        <v>70.86167800453515</v>
      </c>
      <c r="R15" s="35">
        <f t="shared" si="1"/>
        <v>84.359140481589463</v>
      </c>
      <c r="S15" s="35">
        <f t="shared" si="1"/>
        <v>100.42754819236841</v>
      </c>
      <c r="T15" s="35">
        <f t="shared" si="1"/>
        <v>119.55660499091476</v>
      </c>
      <c r="U15" s="35">
        <f t="shared" si="1"/>
        <v>142.32929165585091</v>
      </c>
      <c r="V15" s="35">
        <f t="shared" si="1"/>
        <v>169.43963292363205</v>
      </c>
      <c r="W15" s="17"/>
      <c r="X15" s="17">
        <f>F15/$F$67</f>
        <v>3.3752481800132364E-2</v>
      </c>
      <c r="Y15" s="17">
        <f>H15/$H$67</f>
        <v>4.3572984749455342E-3</v>
      </c>
      <c r="Z15" s="35">
        <f>_xlfn.RANK.AVG(F15,$F$7:$F$66,1)</f>
        <v>48</v>
      </c>
      <c r="AA15" s="35">
        <f>_xlfn.RANK.AVG(H15,$H$7:$H$66,1)</f>
        <v>36</v>
      </c>
      <c r="AB15" s="35">
        <f t="shared" si="2"/>
        <v>40</v>
      </c>
      <c r="AC15" s="35">
        <f t="shared" si="3"/>
        <v>160</v>
      </c>
      <c r="AD15" s="35">
        <f t="shared" si="4"/>
        <v>15</v>
      </c>
    </row>
    <row r="16" spans="1:30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04-01-2020'!$L:$L,$E16,'Raw 04-01-2020'!I:I)</f>
        <v>0</v>
      </c>
      <c r="N16" s="16">
        <f>SUMIF('Raw 04-01-2020'!$L:$L,$E16,'Raw 04-01-2020'!J:J)</f>
        <v>0</v>
      </c>
      <c r="O16" s="36">
        <f>IFERROR((L16-K16)/K16/1+1,0)</f>
        <v>1</v>
      </c>
      <c r="P16" s="35">
        <f>L16*O16</f>
        <v>34</v>
      </c>
      <c r="Q16" s="35">
        <f t="shared" si="1"/>
        <v>34</v>
      </c>
      <c r="R16" s="35">
        <f t="shared" si="1"/>
        <v>34</v>
      </c>
      <c r="S16" s="35">
        <f t="shared" si="1"/>
        <v>34</v>
      </c>
      <c r="T16" s="35">
        <f t="shared" si="1"/>
        <v>34</v>
      </c>
      <c r="U16" s="35">
        <f t="shared" si="1"/>
        <v>34</v>
      </c>
      <c r="V16" s="35">
        <f t="shared" si="1"/>
        <v>34</v>
      </c>
      <c r="W16" s="17"/>
      <c r="X16" s="17">
        <f>F16/$F$67</f>
        <v>3.9708802117802783E-2</v>
      </c>
      <c r="Y16" s="17">
        <f>H16/$H$67</f>
        <v>1.8674136321195146E-3</v>
      </c>
      <c r="Z16" s="35">
        <f>_xlfn.RANK.AVG(F16,$F$7:$F$66,1)</f>
        <v>52</v>
      </c>
      <c r="AA16" s="35">
        <f>_xlfn.RANK.AVG(H16,$H$7:$H$66,1)</f>
        <v>28.5</v>
      </c>
      <c r="AB16" s="35">
        <f t="shared" si="2"/>
        <v>16</v>
      </c>
      <c r="AC16" s="35">
        <f t="shared" si="3"/>
        <v>125</v>
      </c>
      <c r="AD16" s="35">
        <f t="shared" si="4"/>
        <v>31.5</v>
      </c>
    </row>
    <row r="17" spans="1:30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04-01-2020'!$L:$L,$E17,'Raw 04-01-2020'!I:I)</f>
        <v>1</v>
      </c>
      <c r="N17" s="16">
        <f>SUMIF('Raw 04-01-2020'!$L:$L,$E17,'Raw 04-01-2020'!J:J)</f>
        <v>0</v>
      </c>
      <c r="O17" s="36">
        <f>IFERROR((L17-K17)/K17/1+1,0)</f>
        <v>1.5</v>
      </c>
      <c r="P17" s="35">
        <f>L17*O17</f>
        <v>40.5</v>
      </c>
      <c r="Q17" s="35">
        <f t="shared" ref="Q17:V26" si="6">P17*$O17</f>
        <v>60.75</v>
      </c>
      <c r="R17" s="35">
        <f t="shared" si="6"/>
        <v>91.125</v>
      </c>
      <c r="S17" s="35">
        <f t="shared" si="6"/>
        <v>136.6875</v>
      </c>
      <c r="T17" s="35">
        <f t="shared" si="6"/>
        <v>205.03125</v>
      </c>
      <c r="U17" s="35">
        <f t="shared" si="6"/>
        <v>307.546875</v>
      </c>
      <c r="V17" s="35">
        <f t="shared" si="6"/>
        <v>461.3203125</v>
      </c>
      <c r="W17" s="17"/>
      <c r="X17" s="17">
        <f>F17/$F$67</f>
        <v>4.367968232958306E-2</v>
      </c>
      <c r="Y17" s="17">
        <f>H17/$H$67</f>
        <v>1.8674136321195146E-3</v>
      </c>
      <c r="Z17" s="35">
        <f>_xlfn.RANK.AVG(F17,$F$7:$F$66,1)</f>
        <v>56</v>
      </c>
      <c r="AA17" s="35">
        <f>_xlfn.RANK.AVG(H17,$H$7:$H$66,1)</f>
        <v>28.5</v>
      </c>
      <c r="AB17" s="35">
        <f t="shared" si="2"/>
        <v>57.5</v>
      </c>
      <c r="AC17" s="35">
        <f t="shared" si="3"/>
        <v>170.5</v>
      </c>
      <c r="AD17" s="35">
        <f t="shared" si="4"/>
        <v>14</v>
      </c>
    </row>
    <row r="18" spans="1:30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04-01-2020'!$L:$L,$E18,'Raw 04-01-2020'!I:I)</f>
        <v>15</v>
      </c>
      <c r="N18" s="16">
        <f>SUMIF('Raw 04-01-2020'!$L:$L,$E18,'Raw 04-01-2020'!J:J)</f>
        <v>0</v>
      </c>
      <c r="O18" s="36">
        <f>IFERROR((L18-K18)/K18/1+1,0)</f>
        <v>1.1233062330623307</v>
      </c>
      <c r="P18" s="35">
        <f>L18*O18</f>
        <v>931.22086720867219</v>
      </c>
      <c r="Q18" s="35">
        <f t="shared" si="6"/>
        <v>1046.0462044932103</v>
      </c>
      <c r="R18" s="35">
        <f t="shared" si="6"/>
        <v>1175.0302215784166</v>
      </c>
      <c r="S18" s="35">
        <f t="shared" si="6"/>
        <v>1319.9187719356469</v>
      </c>
      <c r="T18" s="35">
        <f t="shared" si="6"/>
        <v>1482.6729836512891</v>
      </c>
      <c r="U18" s="35">
        <f t="shared" si="6"/>
        <v>1665.4958041286161</v>
      </c>
      <c r="V18" s="35">
        <f t="shared" si="6"/>
        <v>1870.8618179168332</v>
      </c>
      <c r="W18" s="17"/>
      <c r="X18" s="17">
        <f>F18/$F$67</f>
        <v>1.9854401058901389E-3</v>
      </c>
      <c r="Y18" s="17">
        <f>H18/$H$67</f>
        <v>4.0149393090569564E-2</v>
      </c>
      <c r="Z18" s="35">
        <f>_xlfn.RANK.AVG(F18,$F$7:$F$66,1)</f>
        <v>14</v>
      </c>
      <c r="AA18" s="35">
        <f>_xlfn.RANK.AVG(H18,$H$7:$H$66,1)</f>
        <v>54</v>
      </c>
      <c r="AB18" s="35">
        <f t="shared" si="2"/>
        <v>28</v>
      </c>
      <c r="AC18" s="35">
        <f t="shared" si="3"/>
        <v>150</v>
      </c>
      <c r="AD18" s="35">
        <f t="shared" si="4"/>
        <v>19</v>
      </c>
    </row>
    <row r="19" spans="1:30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04-01-2020'!$L:$L,$E19,'Raw 04-01-2020'!I:I)</f>
        <v>0</v>
      </c>
      <c r="N19" s="16">
        <f>SUMIF('Raw 04-01-2020'!$L:$L,$E19,'Raw 04-01-2020'!J:J)</f>
        <v>0</v>
      </c>
      <c r="O19" s="36">
        <f>IFERROR((L19-K19)/K19/1+1,0)</f>
        <v>0</v>
      </c>
      <c r="P19" s="35">
        <f>L19*O19</f>
        <v>0</v>
      </c>
      <c r="Q19" s="35">
        <f t="shared" si="6"/>
        <v>0</v>
      </c>
      <c r="R19" s="35">
        <f t="shared" si="6"/>
        <v>0</v>
      </c>
      <c r="S19" s="35">
        <f t="shared" si="6"/>
        <v>0</v>
      </c>
      <c r="T19" s="35">
        <f t="shared" si="6"/>
        <v>0</v>
      </c>
      <c r="U19" s="35">
        <f t="shared" si="6"/>
        <v>0</v>
      </c>
      <c r="V19" s="35">
        <f t="shared" si="6"/>
        <v>0</v>
      </c>
      <c r="W19" s="17"/>
      <c r="X19" s="17">
        <f>F19/$F$67</f>
        <v>2.6472534745201853E-3</v>
      </c>
      <c r="Y19" s="17">
        <f>H19/$H$67</f>
        <v>0</v>
      </c>
      <c r="Z19" s="35">
        <f>_xlfn.RANK.AVG(F19,$F$7:$F$66,1)</f>
        <v>15</v>
      </c>
      <c r="AA19" s="35">
        <f>_xlfn.RANK.AVG(H19,$H$7:$H$66,1)</f>
        <v>7</v>
      </c>
      <c r="AB19" s="35">
        <f t="shared" si="2"/>
        <v>5.5</v>
      </c>
      <c r="AC19" s="35">
        <f t="shared" si="3"/>
        <v>34.5</v>
      </c>
      <c r="AD19" s="35">
        <f t="shared" si="4"/>
        <v>59</v>
      </c>
    </row>
    <row r="20" spans="1:30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04-01-2020'!$L:$L,$E20,'Raw 04-01-2020'!I:I)</f>
        <v>0</v>
      </c>
      <c r="N20" s="16">
        <f>SUMIF('Raw 04-01-2020'!$L:$L,$E20,'Raw 04-01-2020'!J:J)</f>
        <v>0</v>
      </c>
      <c r="O20" s="36">
        <f>IFERROR((L20-K20)/K20/1+1,0)</f>
        <v>0</v>
      </c>
      <c r="P20" s="35">
        <f>L20*O20</f>
        <v>0</v>
      </c>
      <c r="Q20" s="35">
        <f t="shared" si="6"/>
        <v>0</v>
      </c>
      <c r="R20" s="35">
        <f t="shared" si="6"/>
        <v>0</v>
      </c>
      <c r="S20" s="35">
        <f t="shared" si="6"/>
        <v>0</v>
      </c>
      <c r="T20" s="35">
        <f t="shared" si="6"/>
        <v>0</v>
      </c>
      <c r="U20" s="35">
        <f t="shared" si="6"/>
        <v>0</v>
      </c>
      <c r="V20" s="35">
        <f t="shared" si="6"/>
        <v>0</v>
      </c>
      <c r="W20" s="17"/>
      <c r="X20" s="17">
        <f>F20/$F$67</f>
        <v>9.9272005294506957E-3</v>
      </c>
      <c r="Y20" s="17">
        <f>H20/$H$67</f>
        <v>0</v>
      </c>
      <c r="Z20" s="35">
        <f>_xlfn.RANK.AVG(F20,$F$7:$F$66,1)</f>
        <v>24</v>
      </c>
      <c r="AA20" s="35">
        <f>_xlfn.RANK.AVG(H20,$H$7:$H$66,1)</f>
        <v>7</v>
      </c>
      <c r="AB20" s="35">
        <f t="shared" si="2"/>
        <v>5.5</v>
      </c>
      <c r="AC20" s="35">
        <f t="shared" si="3"/>
        <v>43.5</v>
      </c>
      <c r="AD20" s="35">
        <f t="shared" si="4"/>
        <v>56</v>
      </c>
    </row>
    <row r="21" spans="1:30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04-01-2020'!$L:$L,$E21,'Raw 04-01-2020'!I:I)</f>
        <v>9</v>
      </c>
      <c r="N21" s="16">
        <f>SUMIF('Raw 04-01-2020'!$L:$L,$E21,'Raw 04-01-2020'!J:J)</f>
        <v>0</v>
      </c>
      <c r="O21" s="36">
        <f>IFERROR((L21-K21)/K21/1+1,0)</f>
        <v>1.3002309468822171</v>
      </c>
      <c r="P21" s="35">
        <f>L21*O21</f>
        <v>732.0300230946882</v>
      </c>
      <c r="Q21" s="35">
        <f t="shared" si="6"/>
        <v>951.80809007461767</v>
      </c>
      <c r="R21" s="35">
        <f t="shared" si="6"/>
        <v>1237.5703342078748</v>
      </c>
      <c r="S21" s="35">
        <f t="shared" si="6"/>
        <v>1609.1272474804468</v>
      </c>
      <c r="T21" s="35">
        <f t="shared" si="6"/>
        <v>2092.237044645477</v>
      </c>
      <c r="U21" s="35">
        <f t="shared" si="6"/>
        <v>2720.39135366144</v>
      </c>
      <c r="V21" s="35">
        <f t="shared" si="6"/>
        <v>3537.1370256614105</v>
      </c>
      <c r="W21" s="17"/>
      <c r="X21" s="17">
        <f>F21/$F$67</f>
        <v>4.070152217074785E-2</v>
      </c>
      <c r="Y21" s="17">
        <f>H21/$H$67</f>
        <v>2.2720199190787427E-2</v>
      </c>
      <c r="Z21" s="35">
        <f>_xlfn.RANK.AVG(F21,$F$7:$F$66,1)</f>
        <v>54</v>
      </c>
      <c r="AA21" s="35">
        <f>_xlfn.RANK.AVG(H21,$H$7:$H$66,1)</f>
        <v>53</v>
      </c>
      <c r="AB21" s="35">
        <f t="shared" si="2"/>
        <v>51</v>
      </c>
      <c r="AC21" s="35">
        <f t="shared" si="3"/>
        <v>211</v>
      </c>
      <c r="AD21" s="35">
        <f t="shared" si="4"/>
        <v>1</v>
      </c>
    </row>
    <row r="22" spans="1:30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04-01-2020'!$L:$L,$E22,'Raw 04-01-2020'!I:I)</f>
        <v>5</v>
      </c>
      <c r="N22" s="16">
        <f>SUMIF('Raw 04-01-2020'!$L:$L,$E22,'Raw 04-01-2020'!J:J)</f>
        <v>0</v>
      </c>
      <c r="O22" s="36">
        <f>IFERROR((L22-K22)/K22/1+1,0)</f>
        <v>1.2222222222222223</v>
      </c>
      <c r="P22" s="35">
        <f>L22*O22</f>
        <v>685.66666666666674</v>
      </c>
      <c r="Q22" s="35">
        <f t="shared" si="6"/>
        <v>838.03703703703718</v>
      </c>
      <c r="R22" s="35">
        <f t="shared" si="6"/>
        <v>1024.2674897119343</v>
      </c>
      <c r="S22" s="35">
        <f t="shared" si="6"/>
        <v>1251.8824874256977</v>
      </c>
      <c r="T22" s="35">
        <f t="shared" si="6"/>
        <v>1530.0785957425196</v>
      </c>
      <c r="U22" s="35">
        <f t="shared" si="6"/>
        <v>1870.0960614630796</v>
      </c>
      <c r="V22" s="35">
        <f t="shared" si="6"/>
        <v>2285.6729640104309</v>
      </c>
      <c r="W22" s="17"/>
      <c r="X22" s="17">
        <f>F22/$F$67</f>
        <v>4.070152217074785E-2</v>
      </c>
      <c r="Y22" s="17">
        <f>H22/$H$67</f>
        <v>1.9919078742608155E-2</v>
      </c>
      <c r="Z22" s="35">
        <f>_xlfn.RANK.AVG(F22,$F$7:$F$66,1)</f>
        <v>54</v>
      </c>
      <c r="AA22" s="35">
        <f>_xlfn.RANK.AVG(H22,$H$7:$H$66,1)</f>
        <v>49</v>
      </c>
      <c r="AB22" s="35">
        <f t="shared" si="2"/>
        <v>45.5</v>
      </c>
      <c r="AC22" s="35">
        <f t="shared" si="3"/>
        <v>197.5</v>
      </c>
      <c r="AD22" s="35">
        <f t="shared" si="4"/>
        <v>4</v>
      </c>
    </row>
    <row r="23" spans="1:30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04-01-2020'!$L:$L,$E23,'Raw 04-01-2020'!I:I)</f>
        <v>20</v>
      </c>
      <c r="N23" s="16">
        <f>SUMIF('Raw 04-01-2020'!$L:$L,$E23,'Raw 04-01-2020'!J:J)</f>
        <v>0</v>
      </c>
      <c r="O23" s="36">
        <f>IFERROR((L23-K23)/K23/1+1,0)</f>
        <v>1.1805970149253731</v>
      </c>
      <c r="P23" s="35">
        <f>L23*O23</f>
        <v>1867.7044776119401</v>
      </c>
      <c r="Q23" s="35">
        <f t="shared" si="6"/>
        <v>2205.0063310314099</v>
      </c>
      <c r="R23" s="35">
        <f t="shared" si="6"/>
        <v>2603.2238923072314</v>
      </c>
      <c r="S23" s="35">
        <f t="shared" si="6"/>
        <v>3073.3583564403284</v>
      </c>
      <c r="T23" s="35">
        <f t="shared" si="6"/>
        <v>3628.3977014094025</v>
      </c>
      <c r="U23" s="35">
        <f t="shared" si="6"/>
        <v>4283.675495246026</v>
      </c>
      <c r="V23" s="35">
        <f t="shared" si="6"/>
        <v>5057.2945025964273</v>
      </c>
      <c r="W23" s="17"/>
      <c r="X23" s="17">
        <f>F23/$F$67</f>
        <v>4.070152217074785E-2</v>
      </c>
      <c r="Y23" s="17">
        <f>H23/$H$67</f>
        <v>9.4615624027388739E-2</v>
      </c>
      <c r="Z23" s="35">
        <f>_xlfn.RANK.AVG(F23,$F$7:$F$66,1)</f>
        <v>54</v>
      </c>
      <c r="AA23" s="35">
        <f>_xlfn.RANK.AVG(H23,$H$7:$H$66,1)</f>
        <v>59</v>
      </c>
      <c r="AB23" s="35">
        <f t="shared" si="2"/>
        <v>37</v>
      </c>
      <c r="AC23" s="35">
        <f t="shared" si="3"/>
        <v>209</v>
      </c>
      <c r="AD23" s="35">
        <f t="shared" si="4"/>
        <v>3</v>
      </c>
    </row>
    <row r="24" spans="1:30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04-01-2020'!$L:$L,$E24,'Raw 04-01-2020'!I:I)</f>
        <v>1</v>
      </c>
      <c r="N24" s="16">
        <f>SUMIF('Raw 04-01-2020'!$L:$L,$E24,'Raw 04-01-2020'!J:J)</f>
        <v>0</v>
      </c>
      <c r="O24" s="36">
        <f>IFERROR((L24-K24)/K24/1+1,0)</f>
        <v>1.3846153846153846</v>
      </c>
      <c r="P24" s="35">
        <f>L24*O24</f>
        <v>24.923076923076923</v>
      </c>
      <c r="Q24" s="35">
        <f t="shared" si="6"/>
        <v>34.508875739644971</v>
      </c>
      <c r="R24" s="35">
        <f t="shared" si="6"/>
        <v>47.781520254893039</v>
      </c>
      <c r="S24" s="35">
        <f t="shared" si="6"/>
        <v>66.159028045236511</v>
      </c>
      <c r="T24" s="35">
        <f t="shared" si="6"/>
        <v>91.604808062635172</v>
      </c>
      <c r="U24" s="35">
        <f t="shared" si="6"/>
        <v>126.83742654826408</v>
      </c>
      <c r="V24" s="35">
        <f t="shared" si="6"/>
        <v>175.62105214375026</v>
      </c>
      <c r="W24" s="17"/>
      <c r="X24" s="17">
        <f>F24/$F$67</f>
        <v>0</v>
      </c>
      <c r="Y24" s="17">
        <f>H24/$H$67</f>
        <v>6.2247121070650485E-4</v>
      </c>
      <c r="Z24" s="35">
        <f>_xlfn.RANK.AVG(F24,$F$7:$F$66,1)</f>
        <v>6.5</v>
      </c>
      <c r="AA24" s="35">
        <f>_xlfn.RANK.AVG(H24,$H$7:$H$66,1)</f>
        <v>21</v>
      </c>
      <c r="AB24" s="35">
        <f t="shared" si="2"/>
        <v>56</v>
      </c>
      <c r="AC24" s="35">
        <f t="shared" si="3"/>
        <v>104.5</v>
      </c>
      <c r="AD24" s="35">
        <f t="shared" si="4"/>
        <v>39</v>
      </c>
    </row>
    <row r="25" spans="1:30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04-01-2020'!$L:$L,$E25,'Raw 04-01-2020'!I:I)</f>
        <v>0</v>
      </c>
      <c r="N25" s="16">
        <f>SUMIF('Raw 04-01-2020'!$L:$L,$E25,'Raw 04-01-2020'!J:J)</f>
        <v>0</v>
      </c>
      <c r="O25" s="36">
        <f>IFERROR((L25-K25)/K25/1+1,0)</f>
        <v>1</v>
      </c>
      <c r="P25" s="35">
        <f>L25*O25</f>
        <v>2</v>
      </c>
      <c r="Q25" s="35">
        <f t="shared" si="6"/>
        <v>2</v>
      </c>
      <c r="R25" s="35">
        <f t="shared" si="6"/>
        <v>2</v>
      </c>
      <c r="S25" s="35">
        <f t="shared" si="6"/>
        <v>2</v>
      </c>
      <c r="T25" s="35">
        <f t="shared" si="6"/>
        <v>2</v>
      </c>
      <c r="U25" s="35">
        <f t="shared" si="6"/>
        <v>2</v>
      </c>
      <c r="V25" s="35">
        <f t="shared" si="6"/>
        <v>2</v>
      </c>
      <c r="W25" s="17"/>
      <c r="X25" s="17">
        <f>F25/$F$67</f>
        <v>0</v>
      </c>
      <c r="Y25" s="17">
        <f>H25/$H$67</f>
        <v>3.1123560535325243E-4</v>
      </c>
      <c r="Z25" s="35">
        <f>_xlfn.RANK.AVG(F25,$F$7:$F$66,1)</f>
        <v>6.5</v>
      </c>
      <c r="AA25" s="35">
        <f>_xlfn.RANK.AVG(H25,$H$7:$H$66,1)</f>
        <v>16.5</v>
      </c>
      <c r="AB25" s="35">
        <f t="shared" si="2"/>
        <v>16</v>
      </c>
      <c r="AC25" s="35">
        <f t="shared" si="3"/>
        <v>55.5</v>
      </c>
      <c r="AD25" s="35">
        <f t="shared" si="4"/>
        <v>52.5</v>
      </c>
    </row>
    <row r="26" spans="1:30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04-01-2020'!$L:$L,$E26,'Raw 04-01-2020'!I:I)</f>
        <v>1</v>
      </c>
      <c r="N26" s="16">
        <f>SUMIF('Raw 04-01-2020'!$L:$L,$E26,'Raw 04-01-2020'!J:J)</f>
        <v>0</v>
      </c>
      <c r="O26" s="36">
        <f>IFERROR((L26-K26)/K26/1+1,0)</f>
        <v>1.2169811320754718</v>
      </c>
      <c r="P26" s="35">
        <f>L26*O26</f>
        <v>156.99056603773585</v>
      </c>
      <c r="Q26" s="35">
        <f t="shared" si="6"/>
        <v>191.05455678177287</v>
      </c>
      <c r="R26" s="35">
        <f t="shared" si="6"/>
        <v>232.50979080045946</v>
      </c>
      <c r="S26" s="35">
        <f t="shared" si="6"/>
        <v>282.96002842697425</v>
      </c>
      <c r="T26" s="35">
        <f t="shared" si="6"/>
        <v>344.35701572716681</v>
      </c>
      <c r="U26" s="35">
        <f t="shared" si="6"/>
        <v>419.07599083777848</v>
      </c>
      <c r="V26" s="35">
        <f t="shared" si="6"/>
        <v>510.00757375540968</v>
      </c>
      <c r="W26" s="17"/>
      <c r="X26" s="17">
        <f>F26/$F$67</f>
        <v>0</v>
      </c>
      <c r="Y26" s="17">
        <f>H26/$H$67</f>
        <v>1.2138188608776844E-2</v>
      </c>
      <c r="Z26" s="35">
        <f>_xlfn.RANK.AVG(F26,$F$7:$F$66,1)</f>
        <v>6.5</v>
      </c>
      <c r="AA26" s="35">
        <f>_xlfn.RANK.AVG(H26,$H$7:$H$66,1)</f>
        <v>43</v>
      </c>
      <c r="AB26" s="35">
        <f t="shared" si="2"/>
        <v>44</v>
      </c>
      <c r="AC26" s="35">
        <f t="shared" si="3"/>
        <v>136.5</v>
      </c>
      <c r="AD26" s="35">
        <f t="shared" si="4"/>
        <v>23.5</v>
      </c>
    </row>
    <row r="27" spans="1:30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04-01-2020'!$L:$L,$E27,'Raw 04-01-2020'!I:I)</f>
        <v>1</v>
      </c>
      <c r="N27" s="16">
        <f>SUMIF('Raw 04-01-2020'!$L:$L,$E27,'Raw 04-01-2020'!J:J)</f>
        <v>0</v>
      </c>
      <c r="O27" s="36">
        <f>IFERROR((L27-K27)/K27/1+1,0)</f>
        <v>1.1785714285714286</v>
      </c>
      <c r="P27" s="35">
        <f>L27*O27</f>
        <v>77.785714285714292</v>
      </c>
      <c r="Q27" s="35">
        <f t="shared" ref="Q27:V36" si="7">P27*$O27</f>
        <v>91.676020408163268</v>
      </c>
      <c r="R27" s="35">
        <f t="shared" si="7"/>
        <v>108.04673833819243</v>
      </c>
      <c r="S27" s="35">
        <f t="shared" si="7"/>
        <v>127.34079875572679</v>
      </c>
      <c r="T27" s="35">
        <f t="shared" si="7"/>
        <v>150.08022710496374</v>
      </c>
      <c r="U27" s="35">
        <f t="shared" si="7"/>
        <v>176.88026765942155</v>
      </c>
      <c r="V27" s="35">
        <f t="shared" si="7"/>
        <v>208.46602974146111</v>
      </c>
      <c r="W27" s="17"/>
      <c r="X27" s="17">
        <f>F27/$F$67</f>
        <v>0</v>
      </c>
      <c r="Y27" s="17">
        <f>H27/$H$67</f>
        <v>3.4235916588857764E-3</v>
      </c>
      <c r="Z27" s="35">
        <f>_xlfn.RANK.AVG(F27,$F$7:$F$66,1)</f>
        <v>6.5</v>
      </c>
      <c r="AA27" s="35">
        <f>_xlfn.RANK.AVG(H27,$H$7:$H$66,1)</f>
        <v>34</v>
      </c>
      <c r="AB27" s="35">
        <f t="shared" si="2"/>
        <v>34</v>
      </c>
      <c r="AC27" s="35">
        <f t="shared" si="3"/>
        <v>108.5</v>
      </c>
      <c r="AD27" s="35">
        <f t="shared" si="4"/>
        <v>37.5</v>
      </c>
    </row>
    <row r="28" spans="1:30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04-01-2020'!$L:$L,$E28,'Raw 04-01-2020'!I:I)</f>
        <v>2</v>
      </c>
      <c r="N28" s="16">
        <f>SUMIF('Raw 04-01-2020'!$L:$L,$E28,'Raw 04-01-2020'!J:J)</f>
        <v>0</v>
      </c>
      <c r="O28" s="36">
        <f>IFERROR((L28-K28)/K28/1+1,0)</f>
        <v>1.2051282051282051</v>
      </c>
      <c r="P28" s="35">
        <f>L28*O28</f>
        <v>56.641025641025635</v>
      </c>
      <c r="Q28" s="35">
        <f t="shared" si="7"/>
        <v>68.259697567389864</v>
      </c>
      <c r="R28" s="35">
        <f t="shared" si="7"/>
        <v>82.261686811982656</v>
      </c>
      <c r="S28" s="35">
        <f t="shared" si="7"/>
        <v>99.13587897854319</v>
      </c>
      <c r="T28" s="35">
        <f t="shared" si="7"/>
        <v>119.47144389721871</v>
      </c>
      <c r="U28" s="35">
        <f t="shared" si="7"/>
        <v>143.97840674793022</v>
      </c>
      <c r="V28" s="35">
        <f t="shared" si="7"/>
        <v>173.5124389013518</v>
      </c>
      <c r="W28" s="17"/>
      <c r="X28" s="17">
        <f>F28/$F$67</f>
        <v>3.639973527465255E-3</v>
      </c>
      <c r="Y28" s="17">
        <f>H28/$H$67</f>
        <v>4.9797696856520388E-3</v>
      </c>
      <c r="Z28" s="35">
        <f>_xlfn.RANK.AVG(F28,$F$7:$F$66,1)</f>
        <v>16</v>
      </c>
      <c r="AA28" s="35">
        <f>_xlfn.RANK.AVG(H28,$H$7:$H$66,1)</f>
        <v>37</v>
      </c>
      <c r="AB28" s="35">
        <f t="shared" si="2"/>
        <v>42</v>
      </c>
      <c r="AC28" s="35">
        <f t="shared" si="3"/>
        <v>132</v>
      </c>
      <c r="AD28" s="35">
        <f t="shared" si="4"/>
        <v>28</v>
      </c>
    </row>
    <row r="29" spans="1:30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04-01-2020'!$L:$L,$E29,'Raw 04-01-2020'!I:I)</f>
        <v>0</v>
      </c>
      <c r="N29" s="16">
        <f>SUMIF('Raw 04-01-2020'!$L:$L,$E29,'Raw 04-01-2020'!J:J)</f>
        <v>0</v>
      </c>
      <c r="O29" s="36">
        <f>IFERROR((L29-K29)/K29/1+1,0)</f>
        <v>1</v>
      </c>
      <c r="P29" s="35">
        <f>L29*O29</f>
        <v>11</v>
      </c>
      <c r="Q29" s="35">
        <f t="shared" si="7"/>
        <v>11</v>
      </c>
      <c r="R29" s="35">
        <f t="shared" si="7"/>
        <v>11</v>
      </c>
      <c r="S29" s="35">
        <f t="shared" si="7"/>
        <v>11</v>
      </c>
      <c r="T29" s="35">
        <f t="shared" si="7"/>
        <v>11</v>
      </c>
      <c r="U29" s="35">
        <f t="shared" si="7"/>
        <v>11</v>
      </c>
      <c r="V29" s="35">
        <f t="shared" si="7"/>
        <v>11</v>
      </c>
      <c r="W29" s="17"/>
      <c r="X29" s="17">
        <f>F29/$F$67</f>
        <v>9.2653871608206484E-3</v>
      </c>
      <c r="Y29" s="17">
        <f>H29/$H$67</f>
        <v>2.4898848428260194E-3</v>
      </c>
      <c r="Z29" s="35">
        <f>_xlfn.RANK.AVG(F29,$F$7:$F$66,1)</f>
        <v>22.5</v>
      </c>
      <c r="AA29" s="35">
        <f>_xlfn.RANK.AVG(H29,$H$7:$H$66,1)</f>
        <v>30.5</v>
      </c>
      <c r="AB29" s="35">
        <f t="shared" si="2"/>
        <v>16</v>
      </c>
      <c r="AC29" s="35">
        <f t="shared" si="3"/>
        <v>99.5</v>
      </c>
      <c r="AD29" s="35">
        <f t="shared" si="4"/>
        <v>43.5</v>
      </c>
    </row>
    <row r="30" spans="1:30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04-01-2020'!$L:$L,$E30,'Raw 04-01-2020'!I:I)</f>
        <v>2</v>
      </c>
      <c r="N30" s="16">
        <f>SUMIF('Raw 04-01-2020'!$L:$L,$E30,'Raw 04-01-2020'!J:J)</f>
        <v>0</v>
      </c>
      <c r="O30" s="36">
        <f>IFERROR((L30-K30)/K30/1+1,0)</f>
        <v>1.2307692307692308</v>
      </c>
      <c r="P30" s="35">
        <f>L30*O30</f>
        <v>59.07692307692308</v>
      </c>
      <c r="Q30" s="35">
        <f t="shared" si="7"/>
        <v>72.710059171597635</v>
      </c>
      <c r="R30" s="35">
        <f t="shared" si="7"/>
        <v>89.489303595812473</v>
      </c>
      <c r="S30" s="35">
        <f t="shared" si="7"/>
        <v>110.14068134869228</v>
      </c>
      <c r="T30" s="35">
        <f t="shared" si="7"/>
        <v>135.55776165992896</v>
      </c>
      <c r="U30" s="35">
        <f t="shared" si="7"/>
        <v>166.8403220429895</v>
      </c>
      <c r="V30" s="35">
        <f t="shared" si="7"/>
        <v>205.34193482214093</v>
      </c>
      <c r="W30" s="17"/>
      <c r="X30" s="17">
        <f>F30/$F$67</f>
        <v>9.2653871608206484E-3</v>
      </c>
      <c r="Y30" s="17">
        <f>H30/$H$67</f>
        <v>2.4898848428260194E-3</v>
      </c>
      <c r="Z30" s="35">
        <f>_xlfn.RANK.AVG(F30,$F$7:$F$66,1)</f>
        <v>22.5</v>
      </c>
      <c r="AA30" s="35">
        <f>_xlfn.RANK.AVG(H30,$H$7:$H$66,1)</f>
        <v>30.5</v>
      </c>
      <c r="AB30" s="35">
        <f t="shared" si="2"/>
        <v>47</v>
      </c>
      <c r="AC30" s="35">
        <f t="shared" si="3"/>
        <v>130.5</v>
      </c>
      <c r="AD30" s="35">
        <f t="shared" si="4"/>
        <v>29</v>
      </c>
    </row>
    <row r="31" spans="1:30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04-01-2020'!$L:$L,$E31,'Raw 04-01-2020'!I:I)</f>
        <v>0</v>
      </c>
      <c r="N31" s="16">
        <f>SUMIF('Raw 04-01-2020'!$L:$L,$E31,'Raw 04-01-2020'!J:J)</f>
        <v>0</v>
      </c>
      <c r="O31" s="36">
        <f>IFERROR((L31-K31)/K31/1+1,0)</f>
        <v>1</v>
      </c>
      <c r="P31" s="35">
        <f>L31*O31</f>
        <v>3</v>
      </c>
      <c r="Q31" s="35">
        <f t="shared" si="7"/>
        <v>3</v>
      </c>
      <c r="R31" s="35">
        <f t="shared" si="7"/>
        <v>3</v>
      </c>
      <c r="S31" s="35">
        <f t="shared" si="7"/>
        <v>3</v>
      </c>
      <c r="T31" s="35">
        <f t="shared" si="7"/>
        <v>3</v>
      </c>
      <c r="U31" s="35">
        <f t="shared" si="7"/>
        <v>3</v>
      </c>
      <c r="V31" s="35">
        <f t="shared" si="7"/>
        <v>3</v>
      </c>
      <c r="W31" s="17"/>
      <c r="X31" s="17">
        <f>F31/$F$67</f>
        <v>1.4228987425545996E-2</v>
      </c>
      <c r="Y31" s="17">
        <f>H31/$H$67</f>
        <v>0</v>
      </c>
      <c r="Z31" s="35">
        <f>_xlfn.RANK.AVG(F31,$F$7:$F$66,1)</f>
        <v>31</v>
      </c>
      <c r="AA31" s="35">
        <f>_xlfn.RANK.AVG(H31,$H$7:$H$66,1)</f>
        <v>7</v>
      </c>
      <c r="AB31" s="35">
        <f t="shared" si="2"/>
        <v>16</v>
      </c>
      <c r="AC31" s="35">
        <f t="shared" si="3"/>
        <v>61</v>
      </c>
      <c r="AD31" s="35">
        <f t="shared" si="4"/>
        <v>50</v>
      </c>
    </row>
    <row r="32" spans="1:30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04-01-2020'!$L:$L,$E32,'Raw 04-01-2020'!I:I)</f>
        <v>0</v>
      </c>
      <c r="N32" s="16">
        <f>SUMIF('Raw 04-01-2020'!$L:$L,$E32,'Raw 04-01-2020'!J:J)</f>
        <v>0</v>
      </c>
      <c r="O32" s="36">
        <f>IFERROR((L32-K32)/K32/1+1,0)</f>
        <v>1.2162162162162162</v>
      </c>
      <c r="P32" s="35">
        <f>L32*O32</f>
        <v>54.729729729729733</v>
      </c>
      <c r="Q32" s="35">
        <f t="shared" si="7"/>
        <v>66.563184806428055</v>
      </c>
      <c r="R32" s="35">
        <f t="shared" si="7"/>
        <v>80.955224764574666</v>
      </c>
      <c r="S32" s="35">
        <f t="shared" si="7"/>
        <v>98.459057146104328</v>
      </c>
      <c r="T32" s="35">
        <f t="shared" si="7"/>
        <v>119.74750193445121</v>
      </c>
      <c r="U32" s="35">
        <f t="shared" si="7"/>
        <v>145.63885370406229</v>
      </c>
      <c r="V32" s="35">
        <f t="shared" si="7"/>
        <v>177.12833558602171</v>
      </c>
      <c r="W32" s="17"/>
      <c r="X32" s="17">
        <f>F32/$F$67</f>
        <v>1.4890800794176042E-2</v>
      </c>
      <c r="Y32" s="17">
        <f>H32/$H$67</f>
        <v>1.2449424214130097E-3</v>
      </c>
      <c r="Z32" s="35">
        <f>_xlfn.RANK.AVG(F32,$F$7:$F$66,1)</f>
        <v>32</v>
      </c>
      <c r="AA32" s="35">
        <f>_xlfn.RANK.AVG(H32,$H$7:$H$66,1)</f>
        <v>25</v>
      </c>
      <c r="AB32" s="35">
        <f t="shared" si="2"/>
        <v>43</v>
      </c>
      <c r="AC32" s="35">
        <f t="shared" si="3"/>
        <v>125</v>
      </c>
      <c r="AD32" s="35">
        <f t="shared" si="4"/>
        <v>31.5</v>
      </c>
    </row>
    <row r="33" spans="1:30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04-01-2020'!$L:$L,$E33,'Raw 04-01-2020'!I:I)</f>
        <v>0</v>
      </c>
      <c r="N33" s="16">
        <f>SUMIF('Raw 04-01-2020'!$L:$L,$E33,'Raw 04-01-2020'!J:J)</f>
        <v>0</v>
      </c>
      <c r="O33" s="36">
        <f>IFERROR((L33-K33)/K33/1+1,0)</f>
        <v>1.0769230769230769</v>
      </c>
      <c r="P33" s="35">
        <f>L33*O33</f>
        <v>15.076923076923077</v>
      </c>
      <c r="Q33" s="35">
        <f t="shared" si="7"/>
        <v>16.236686390532544</v>
      </c>
      <c r="R33" s="35">
        <f t="shared" si="7"/>
        <v>17.485662266727353</v>
      </c>
      <c r="S33" s="35">
        <f t="shared" si="7"/>
        <v>18.830713210321765</v>
      </c>
      <c r="T33" s="35">
        <f t="shared" si="7"/>
        <v>20.279229611115746</v>
      </c>
      <c r="U33" s="35">
        <f t="shared" si="7"/>
        <v>21.83917035043234</v>
      </c>
      <c r="V33" s="35">
        <f t="shared" si="7"/>
        <v>23.519106531234826</v>
      </c>
      <c r="W33" s="17"/>
      <c r="X33" s="17">
        <f>F33/$F$67</f>
        <v>1.5552614162806089E-2</v>
      </c>
      <c r="Y33" s="17">
        <f>H33/$H$67</f>
        <v>6.2247121070650485E-4</v>
      </c>
      <c r="Z33" s="35">
        <f>_xlfn.RANK.AVG(F33,$F$7:$F$66,1)</f>
        <v>33</v>
      </c>
      <c r="AA33" s="35">
        <f>_xlfn.RANK.AVG(H33,$H$7:$H$66,1)</f>
        <v>21</v>
      </c>
      <c r="AB33" s="35">
        <f t="shared" si="2"/>
        <v>25</v>
      </c>
      <c r="AC33" s="35">
        <f t="shared" si="3"/>
        <v>100</v>
      </c>
      <c r="AD33" s="35">
        <f t="shared" si="4"/>
        <v>42</v>
      </c>
    </row>
    <row r="34" spans="1:30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04-01-2020'!$L:$L,$E34,'Raw 04-01-2020'!I:I)</f>
        <v>3</v>
      </c>
      <c r="N34" s="16">
        <f>SUMIF('Raw 04-01-2020'!$L:$L,$E34,'Raw 04-01-2020'!J:J)</f>
        <v>0</v>
      </c>
      <c r="O34" s="36">
        <f>IFERROR((L34-K34)/K34/1+1,0)</f>
        <v>1.1351351351351351</v>
      </c>
      <c r="P34" s="35">
        <f>L34*O34</f>
        <v>47.675675675675677</v>
      </c>
      <c r="Q34" s="35">
        <f t="shared" si="7"/>
        <v>54.118334550766981</v>
      </c>
      <c r="R34" s="35">
        <f t="shared" si="7"/>
        <v>61.431623003573328</v>
      </c>
      <c r="S34" s="35">
        <f t="shared" si="7"/>
        <v>69.733193679731883</v>
      </c>
      <c r="T34" s="35">
        <f t="shared" si="7"/>
        <v>79.156598231046999</v>
      </c>
      <c r="U34" s="35">
        <f t="shared" si="7"/>
        <v>89.853435829837125</v>
      </c>
      <c r="V34" s="35">
        <f t="shared" si="7"/>
        <v>101.99579202305836</v>
      </c>
      <c r="W34" s="17"/>
      <c r="X34" s="17">
        <f>F34/$F$67</f>
        <v>2.3825281270681668E-2</v>
      </c>
      <c r="Y34" s="17">
        <f>H34/$H$67</f>
        <v>5.9134765017117962E-3</v>
      </c>
      <c r="Z34" s="35">
        <f>_xlfn.RANK.AVG(F34,$F$7:$F$66,1)</f>
        <v>44</v>
      </c>
      <c r="AA34" s="35">
        <f>_xlfn.RANK.AVG(H34,$H$7:$H$66,1)</f>
        <v>38</v>
      </c>
      <c r="AB34" s="35">
        <f t="shared" si="2"/>
        <v>29</v>
      </c>
      <c r="AC34" s="35">
        <f t="shared" si="3"/>
        <v>149</v>
      </c>
      <c r="AD34" s="35">
        <f t="shared" si="4"/>
        <v>20</v>
      </c>
    </row>
    <row r="35" spans="1:30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04-01-2020'!$L:$L,$E35,'Raw 04-01-2020'!I:I)</f>
        <v>3</v>
      </c>
      <c r="N35" s="16">
        <f>SUMIF('Raw 04-01-2020'!$L:$L,$E35,'Raw 04-01-2020'!J:J)</f>
        <v>0</v>
      </c>
      <c r="O35" s="36">
        <f>IFERROR((L35-K35)/K35/1+1,0)</f>
        <v>1.1891891891891893</v>
      </c>
      <c r="P35" s="35">
        <f>L35*O35</f>
        <v>209.29729729729732</v>
      </c>
      <c r="Q35" s="35">
        <f t="shared" si="7"/>
        <v>248.8940832724617</v>
      </c>
      <c r="R35" s="35">
        <f t="shared" si="7"/>
        <v>295.98215308076527</v>
      </c>
      <c r="S35" s="35">
        <f t="shared" si="7"/>
        <v>351.97877663658574</v>
      </c>
      <c r="T35" s="35">
        <f t="shared" si="7"/>
        <v>418.56935600026412</v>
      </c>
      <c r="U35" s="35">
        <f t="shared" si="7"/>
        <v>497.75815308139522</v>
      </c>
      <c r="V35" s="35">
        <f t="shared" si="7"/>
        <v>591.92861447517271</v>
      </c>
      <c r="W35" s="17"/>
      <c r="X35" s="17">
        <f>F35/$F$67</f>
        <v>2.4156187954996692E-2</v>
      </c>
      <c r="Y35" s="17">
        <f>H35/$H$67</f>
        <v>1.4005602240896359E-2</v>
      </c>
      <c r="Z35" s="35">
        <f>_xlfn.RANK.AVG(F35,$F$7:$F$66,1)</f>
        <v>45</v>
      </c>
      <c r="AA35" s="35">
        <f>_xlfn.RANK.AVG(H35,$H$7:$H$66,1)</f>
        <v>45</v>
      </c>
      <c r="AB35" s="35">
        <f t="shared" si="2"/>
        <v>39</v>
      </c>
      <c r="AC35" s="35">
        <f t="shared" si="3"/>
        <v>174</v>
      </c>
      <c r="AD35" s="35">
        <f t="shared" si="4"/>
        <v>12</v>
      </c>
    </row>
    <row r="36" spans="1:30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04-01-2020'!$L:$L,$E36,'Raw 04-01-2020'!I:I)</f>
        <v>1</v>
      </c>
      <c r="N36" s="16">
        <f>SUMIF('Raw 04-01-2020'!$L:$L,$E36,'Raw 04-01-2020'!J:J)</f>
        <v>0</v>
      </c>
      <c r="O36" s="36">
        <f>IFERROR((L36-K36)/K36/1+1,0)</f>
        <v>1.3380281690140845</v>
      </c>
      <c r="P36" s="35">
        <f>L36*O36</f>
        <v>254.22535211267606</v>
      </c>
      <c r="Q36" s="35">
        <f t="shared" si="7"/>
        <v>340.1606824042849</v>
      </c>
      <c r="R36" s="35">
        <f t="shared" si="7"/>
        <v>455.14457504798685</v>
      </c>
      <c r="S36" s="35">
        <f t="shared" si="7"/>
        <v>608.99626238815142</v>
      </c>
      <c r="T36" s="35">
        <f t="shared" si="7"/>
        <v>814.85415389963919</v>
      </c>
      <c r="U36" s="35">
        <f t="shared" si="7"/>
        <v>1090.2978115558553</v>
      </c>
      <c r="V36" s="35">
        <f t="shared" si="7"/>
        <v>1458.8491844761445</v>
      </c>
      <c r="W36" s="17"/>
      <c r="X36" s="17">
        <f>F36/$F$67</f>
        <v>3.5737921906022499E-2</v>
      </c>
      <c r="Y36" s="17">
        <f>H36/$H$67</f>
        <v>1.1204481792717087E-2</v>
      </c>
      <c r="Z36" s="35">
        <f>_xlfn.RANK.AVG(F36,$F$7:$F$66,1)</f>
        <v>49</v>
      </c>
      <c r="AA36" s="35">
        <f>_xlfn.RANK.AVG(H36,$H$7:$H$66,1)</f>
        <v>41</v>
      </c>
      <c r="AB36" s="35">
        <f t="shared" si="2"/>
        <v>53</v>
      </c>
      <c r="AC36" s="35">
        <f t="shared" si="3"/>
        <v>184</v>
      </c>
      <c r="AD36" s="35">
        <f t="shared" si="4"/>
        <v>7</v>
      </c>
    </row>
    <row r="37" spans="1:30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04-01-2020'!$L:$L,$E37,'Raw 04-01-2020'!I:I)</f>
        <v>0</v>
      </c>
      <c r="N37" s="16">
        <f>SUMIF('Raw 04-01-2020'!$L:$L,$E37,'Raw 04-01-2020'!J:J)</f>
        <v>0</v>
      </c>
      <c r="O37" s="36">
        <f>IFERROR((L37-K37)/K37/1+1,0)</f>
        <v>1.7058823529411766</v>
      </c>
      <c r="P37" s="35">
        <f>L37*O37</f>
        <v>49.470588235294123</v>
      </c>
      <c r="Q37" s="35">
        <f t="shared" ref="Q37:V46" si="8">P37*$O37</f>
        <v>84.391003460207628</v>
      </c>
      <c r="R37" s="35">
        <f t="shared" si="8"/>
        <v>143.96112354976597</v>
      </c>
      <c r="S37" s="35">
        <f t="shared" si="8"/>
        <v>245.58074017313021</v>
      </c>
      <c r="T37" s="35">
        <f t="shared" si="8"/>
        <v>418.93185088357512</v>
      </c>
      <c r="U37" s="35">
        <f t="shared" si="8"/>
        <v>714.64845150727524</v>
      </c>
      <c r="V37" s="35">
        <f t="shared" si="8"/>
        <v>1219.106181982999</v>
      </c>
      <c r="W37" s="17"/>
      <c r="X37" s="17">
        <f>F37/$F$67</f>
        <v>0</v>
      </c>
      <c r="Y37" s="17">
        <f>H37/$H$67</f>
        <v>3.1123560535325243E-4</v>
      </c>
      <c r="Z37" s="35">
        <f>_xlfn.RANK.AVG(F37,$F$7:$F$66,1)</f>
        <v>6.5</v>
      </c>
      <c r="AA37" s="35">
        <f>_xlfn.RANK.AVG(H37,$H$7:$H$66,1)</f>
        <v>16.5</v>
      </c>
      <c r="AB37" s="35">
        <f t="shared" si="2"/>
        <v>60</v>
      </c>
      <c r="AC37" s="35">
        <f t="shared" si="3"/>
        <v>99.5</v>
      </c>
      <c r="AD37" s="35">
        <f t="shared" si="4"/>
        <v>43.5</v>
      </c>
    </row>
    <row r="38" spans="1:30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04-01-2020'!$L:$L,$E38,'Raw 04-01-2020'!I:I)</f>
        <v>0</v>
      </c>
      <c r="N38" s="16">
        <f>SUMIF('Raw 04-01-2020'!$L:$L,$E38,'Raw 04-01-2020'!J:J)</f>
        <v>0</v>
      </c>
      <c r="O38" s="36">
        <f>IFERROR((L38-K38)/K38/1+1,0)</f>
        <v>1</v>
      </c>
      <c r="P38" s="35">
        <f>L38*O38</f>
        <v>1</v>
      </c>
      <c r="Q38" s="35">
        <f t="shared" si="8"/>
        <v>1</v>
      </c>
      <c r="R38" s="35">
        <f t="shared" si="8"/>
        <v>1</v>
      </c>
      <c r="S38" s="35">
        <f t="shared" si="8"/>
        <v>1</v>
      </c>
      <c r="T38" s="35">
        <f t="shared" si="8"/>
        <v>1</v>
      </c>
      <c r="U38" s="35">
        <f t="shared" si="8"/>
        <v>1</v>
      </c>
      <c r="V38" s="35">
        <f t="shared" si="8"/>
        <v>1</v>
      </c>
      <c r="W38" s="17"/>
      <c r="X38" s="17">
        <f>F38/$F$67</f>
        <v>0</v>
      </c>
      <c r="Y38" s="17">
        <f>H38/$H$67</f>
        <v>0</v>
      </c>
      <c r="Z38" s="35">
        <f>_xlfn.RANK.AVG(F38,$F$7:$F$66,1)</f>
        <v>6.5</v>
      </c>
      <c r="AA38" s="35">
        <f>_xlfn.RANK.AVG(H38,$H$7:$H$66,1)</f>
        <v>7</v>
      </c>
      <c r="AB38" s="35">
        <f t="shared" si="2"/>
        <v>16</v>
      </c>
      <c r="AC38" s="35">
        <f t="shared" si="3"/>
        <v>36.5</v>
      </c>
      <c r="AD38" s="35">
        <f t="shared" si="4"/>
        <v>58</v>
      </c>
    </row>
    <row r="39" spans="1:30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04-01-2020'!$L:$L,$E39,'Raw 04-01-2020'!I:I)</f>
        <v>0</v>
      </c>
      <c r="N39" s="16">
        <f>SUMIF('Raw 04-01-2020'!$L:$L,$E39,'Raw 04-01-2020'!J:J)</f>
        <v>0</v>
      </c>
      <c r="O39" s="36">
        <f>IFERROR((L39-K39)/K39/1+1,0)</f>
        <v>0</v>
      </c>
      <c r="P39" s="35">
        <f>L39*O39</f>
        <v>0</v>
      </c>
      <c r="Q39" s="35">
        <f t="shared" si="8"/>
        <v>0</v>
      </c>
      <c r="R39" s="35">
        <f t="shared" si="8"/>
        <v>0</v>
      </c>
      <c r="S39" s="35">
        <f t="shared" si="8"/>
        <v>0</v>
      </c>
      <c r="T39" s="35">
        <f t="shared" si="8"/>
        <v>0</v>
      </c>
      <c r="U39" s="35">
        <f t="shared" si="8"/>
        <v>0</v>
      </c>
      <c r="V39" s="35">
        <f t="shared" si="8"/>
        <v>0</v>
      </c>
      <c r="W39" s="17"/>
      <c r="X39" s="17">
        <f>F39/$F$67</f>
        <v>8.6035737921906028E-3</v>
      </c>
      <c r="Y39" s="17">
        <f>H39/$H$67</f>
        <v>0</v>
      </c>
      <c r="Z39" s="35">
        <f>_xlfn.RANK.AVG(F39,$F$7:$F$66,1)</f>
        <v>21</v>
      </c>
      <c r="AA39" s="35">
        <f>_xlfn.RANK.AVG(H39,$H$7:$H$66,1)</f>
        <v>7</v>
      </c>
      <c r="AB39" s="35">
        <f t="shared" si="2"/>
        <v>5.5</v>
      </c>
      <c r="AC39" s="35">
        <f t="shared" si="3"/>
        <v>40.5</v>
      </c>
      <c r="AD39" s="35">
        <f t="shared" si="4"/>
        <v>57</v>
      </c>
    </row>
    <row r="40" spans="1:30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04-01-2020'!$L:$L,$E40,'Raw 04-01-2020'!I:I)</f>
        <v>0</v>
      </c>
      <c r="N40" s="16">
        <f>SUMIF('Raw 04-01-2020'!$L:$L,$E40,'Raw 04-01-2020'!J:J)</f>
        <v>0</v>
      </c>
      <c r="O40" s="36">
        <f>IFERROR((L40-K40)/K40/1+1,0)</f>
        <v>1.375</v>
      </c>
      <c r="P40" s="35">
        <f>L40*O40</f>
        <v>15.125</v>
      </c>
      <c r="Q40" s="35">
        <f t="shared" si="8"/>
        <v>20.796875</v>
      </c>
      <c r="R40" s="35">
        <f t="shared" si="8"/>
        <v>28.595703125</v>
      </c>
      <c r="S40" s="35">
        <f t="shared" si="8"/>
        <v>39.319091796875</v>
      </c>
      <c r="T40" s="35">
        <f t="shared" si="8"/>
        <v>54.063751220703125</v>
      </c>
      <c r="U40" s="35">
        <f t="shared" si="8"/>
        <v>74.337657928466797</v>
      </c>
      <c r="V40" s="35">
        <f t="shared" si="8"/>
        <v>102.21427965164185</v>
      </c>
      <c r="W40" s="17"/>
      <c r="X40" s="17">
        <f>F40/$F$67</f>
        <v>1.2905360688285903E-2</v>
      </c>
      <c r="Y40" s="17">
        <f>H40/$H$67</f>
        <v>1.2449424214130097E-3</v>
      </c>
      <c r="Z40" s="35">
        <f>_xlfn.RANK.AVG(F40,$F$7:$F$66,1)</f>
        <v>29</v>
      </c>
      <c r="AA40" s="35">
        <f>_xlfn.RANK.AVG(H40,$H$7:$H$66,1)</f>
        <v>25</v>
      </c>
      <c r="AB40" s="35">
        <f t="shared" si="2"/>
        <v>55</v>
      </c>
      <c r="AC40" s="35">
        <f t="shared" si="3"/>
        <v>134</v>
      </c>
      <c r="AD40" s="35">
        <f t="shared" si="4"/>
        <v>26</v>
      </c>
    </row>
    <row r="41" spans="1:30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04-01-2020'!$L:$L,$E41,'Raw 04-01-2020'!I:I)</f>
        <v>1</v>
      </c>
      <c r="N41" s="16">
        <f>SUMIF('Raw 04-01-2020'!$L:$L,$E41,'Raw 04-01-2020'!J:J)</f>
        <v>0</v>
      </c>
      <c r="O41" s="36">
        <f>IFERROR((L41-K41)/K41/1+1,0)</f>
        <v>1</v>
      </c>
      <c r="P41" s="35">
        <f>L41*O41</f>
        <v>9</v>
      </c>
      <c r="Q41" s="35">
        <f t="shared" si="8"/>
        <v>9</v>
      </c>
      <c r="R41" s="35">
        <f t="shared" si="8"/>
        <v>9</v>
      </c>
      <c r="S41" s="35">
        <f t="shared" si="8"/>
        <v>9</v>
      </c>
      <c r="T41" s="35">
        <f t="shared" si="8"/>
        <v>9</v>
      </c>
      <c r="U41" s="35">
        <f t="shared" si="8"/>
        <v>9</v>
      </c>
      <c r="V41" s="35">
        <f t="shared" si="8"/>
        <v>9</v>
      </c>
      <c r="W41" s="17"/>
      <c r="X41" s="17">
        <f>F41/$F$67</f>
        <v>2.3163467902051621E-2</v>
      </c>
      <c r="Y41" s="17">
        <f>H41/$H$67</f>
        <v>3.1123560535325243E-4</v>
      </c>
      <c r="Z41" s="35">
        <f>_xlfn.RANK.AVG(F41,$F$7:$F$66,1)</f>
        <v>42</v>
      </c>
      <c r="AA41" s="35">
        <f>_xlfn.RANK.AVG(H41,$H$7:$H$66,1)</f>
        <v>16.5</v>
      </c>
      <c r="AB41" s="35">
        <f t="shared" si="2"/>
        <v>16</v>
      </c>
      <c r="AC41" s="35">
        <f t="shared" si="3"/>
        <v>91</v>
      </c>
      <c r="AD41" s="35">
        <f t="shared" si="4"/>
        <v>45</v>
      </c>
    </row>
    <row r="42" spans="1:30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04-01-2020'!$L:$L,$E42,'Raw 04-01-2020'!I:I)</f>
        <v>0</v>
      </c>
      <c r="N42" s="16">
        <f>SUMIF('Raw 04-01-2020'!$L:$L,$E42,'Raw 04-01-2020'!J:J)</f>
        <v>0</v>
      </c>
      <c r="O42" s="36">
        <f>IFERROR((L42-K42)/K42/1+1,0)</f>
        <v>1.032258064516129</v>
      </c>
      <c r="P42" s="35">
        <f>L42*O42</f>
        <v>33.032258064516128</v>
      </c>
      <c r="Q42" s="35">
        <f t="shared" si="8"/>
        <v>34.09781477627471</v>
      </c>
      <c r="R42" s="35">
        <f t="shared" si="8"/>
        <v>35.197744285186793</v>
      </c>
      <c r="S42" s="35">
        <f t="shared" si="8"/>
        <v>36.33315539116056</v>
      </c>
      <c r="T42" s="35">
        <f t="shared" si="8"/>
        <v>37.505192661843154</v>
      </c>
      <c r="U42" s="35">
        <f t="shared" si="8"/>
        <v>38.715037586418738</v>
      </c>
      <c r="V42" s="35">
        <f t="shared" si="8"/>
        <v>39.96390976662579</v>
      </c>
      <c r="W42" s="17"/>
      <c r="X42" s="17">
        <f>F42/$F$67</f>
        <v>2.3494374586366645E-2</v>
      </c>
      <c r="Y42" s="17">
        <f>H42/$H$67</f>
        <v>3.1123560535325241E-3</v>
      </c>
      <c r="Z42" s="35">
        <f>_xlfn.RANK.AVG(F42,$F$7:$F$66,1)</f>
        <v>43</v>
      </c>
      <c r="AA42" s="35">
        <f>_xlfn.RANK.AVG(H42,$H$7:$H$66,1)</f>
        <v>32</v>
      </c>
      <c r="AB42" s="35">
        <f t="shared" si="2"/>
        <v>22</v>
      </c>
      <c r="AC42" s="35">
        <f t="shared" si="3"/>
        <v>129</v>
      </c>
      <c r="AD42" s="35">
        <f t="shared" si="4"/>
        <v>30</v>
      </c>
    </row>
    <row r="43" spans="1:30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04-01-2020'!$L:$L,$E43,'Raw 04-01-2020'!I:I)</f>
        <v>0</v>
      </c>
      <c r="N43" s="16">
        <f>SUMIF('Raw 04-01-2020'!$L:$L,$E43,'Raw 04-01-2020'!J:J)</f>
        <v>0</v>
      </c>
      <c r="O43" s="36">
        <f>IFERROR((L43-K43)/K43/1+1,0)</f>
        <v>0</v>
      </c>
      <c r="P43" s="35">
        <f>L43*O43</f>
        <v>0</v>
      </c>
      <c r="Q43" s="35">
        <f t="shared" si="8"/>
        <v>0</v>
      </c>
      <c r="R43" s="35">
        <f t="shared" si="8"/>
        <v>0</v>
      </c>
      <c r="S43" s="35">
        <f t="shared" si="8"/>
        <v>0</v>
      </c>
      <c r="T43" s="35">
        <f t="shared" si="8"/>
        <v>0</v>
      </c>
      <c r="U43" s="35">
        <f t="shared" si="8"/>
        <v>0</v>
      </c>
      <c r="V43" s="35">
        <f t="shared" si="8"/>
        <v>0</v>
      </c>
      <c r="W43" s="17"/>
      <c r="X43" s="17">
        <f>F43/$F$67</f>
        <v>3.2759761747187296E-2</v>
      </c>
      <c r="Y43" s="17">
        <f>H43/$H$67</f>
        <v>0</v>
      </c>
      <c r="Z43" s="35">
        <f>_xlfn.RANK.AVG(F43,$F$7:$F$66,1)</f>
        <v>47</v>
      </c>
      <c r="AA43" s="35">
        <f>_xlfn.RANK.AVG(H43,$H$7:$H$66,1)</f>
        <v>7</v>
      </c>
      <c r="AB43" s="35">
        <f t="shared" si="2"/>
        <v>5.5</v>
      </c>
      <c r="AC43" s="35">
        <f t="shared" si="3"/>
        <v>66.5</v>
      </c>
      <c r="AD43" s="35">
        <f t="shared" si="4"/>
        <v>49</v>
      </c>
    </row>
    <row r="44" spans="1:30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04-01-2020'!$L:$L,$E44,'Raw 04-01-2020'!I:I)</f>
        <v>3</v>
      </c>
      <c r="N44" s="16">
        <f>SUMIF('Raw 04-01-2020'!$L:$L,$E44,'Raw 04-01-2020'!J:J)</f>
        <v>0</v>
      </c>
      <c r="O44" s="36">
        <f>IFERROR((L44-K44)/K44/1+1,0)</f>
        <v>1.054945054945055</v>
      </c>
      <c r="P44" s="35">
        <f>L44*O44</f>
        <v>303.82417582417582</v>
      </c>
      <c r="Q44" s="35">
        <f t="shared" si="8"/>
        <v>320.51781185847119</v>
      </c>
      <c r="R44" s="35">
        <f t="shared" si="8"/>
        <v>338.12868064190366</v>
      </c>
      <c r="S44" s="35">
        <f t="shared" si="8"/>
        <v>356.70717957827202</v>
      </c>
      <c r="T44" s="35">
        <f t="shared" si="8"/>
        <v>376.30647515949579</v>
      </c>
      <c r="U44" s="35">
        <f t="shared" si="8"/>
        <v>396.98265511331425</v>
      </c>
      <c r="V44" s="35">
        <f t="shared" si="8"/>
        <v>418.79488891074914</v>
      </c>
      <c r="W44" s="17"/>
      <c r="X44" s="17">
        <f>F44/$F$67</f>
        <v>3.1767041694242222E-2</v>
      </c>
      <c r="Y44" s="17">
        <f>H44/$H$67</f>
        <v>2.209772798008092E-2</v>
      </c>
      <c r="Z44" s="35">
        <f>_xlfn.RANK.AVG(F44,$F$7:$F$66,1)</f>
        <v>46</v>
      </c>
      <c r="AA44" s="35">
        <f>_xlfn.RANK.AVG(H44,$H$7:$H$66,1)</f>
        <v>51.5</v>
      </c>
      <c r="AB44" s="35">
        <f t="shared" si="2"/>
        <v>23.5</v>
      </c>
      <c r="AC44" s="35">
        <f t="shared" si="3"/>
        <v>172.5</v>
      </c>
      <c r="AD44" s="35">
        <f t="shared" si="4"/>
        <v>13</v>
      </c>
    </row>
    <row r="45" spans="1:30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04-01-2020'!$L:$L,$E45,'Raw 04-01-2020'!I:I)</f>
        <v>6</v>
      </c>
      <c r="N45" s="16">
        <f>SUMIF('Raw 04-01-2020'!$L:$L,$E45,'Raw 04-01-2020'!J:J)</f>
        <v>0</v>
      </c>
      <c r="O45" s="36">
        <f>IFERROR((L45-K45)/K45/1+1,0)</f>
        <v>1.3384615384615386</v>
      </c>
      <c r="P45" s="37">
        <f>L45*O45</f>
        <v>116.44615384615386</v>
      </c>
      <c r="Q45" s="37">
        <f t="shared" si="8"/>
        <v>155.85869822485211</v>
      </c>
      <c r="R45" s="37">
        <f t="shared" si="8"/>
        <v>208.61087300864821</v>
      </c>
      <c r="S45" s="37">
        <f t="shared" si="8"/>
        <v>279.21763002695997</v>
      </c>
      <c r="T45" s="37">
        <f t="shared" si="8"/>
        <v>373.72205865146952</v>
      </c>
      <c r="U45" s="37">
        <f t="shared" si="8"/>
        <v>500.21260157965924</v>
      </c>
      <c r="V45" s="37">
        <f t="shared" si="8"/>
        <v>669.51532826815935</v>
      </c>
      <c r="W45" s="31"/>
      <c r="X45" s="31">
        <f>F45/$F$67</f>
        <v>7.0152217074784917E-2</v>
      </c>
      <c r="Y45" s="31">
        <f>H45/$H$67</f>
        <v>6.8471833177715527E-3</v>
      </c>
      <c r="Z45" s="35">
        <f>_xlfn.RANK.AVG(F45,$F$7:$F$66,1)</f>
        <v>60</v>
      </c>
      <c r="AA45" s="35">
        <f>_xlfn.RANK.AVG(H45,$H$7:$H$66,1)</f>
        <v>39.5</v>
      </c>
      <c r="AB45" s="35">
        <f t="shared" si="2"/>
        <v>54</v>
      </c>
      <c r="AC45" s="35">
        <f t="shared" si="3"/>
        <v>193</v>
      </c>
      <c r="AD45" s="35">
        <f t="shared" si="4"/>
        <v>5</v>
      </c>
    </row>
    <row r="46" spans="1:30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04-01-2020'!$L:$L,$E46,'Raw 04-01-2020'!I:I)</f>
        <v>2</v>
      </c>
      <c r="N46" s="16">
        <f>SUMIF('Raw 04-01-2020'!$L:$L,$E46,'Raw 04-01-2020'!J:J)</f>
        <v>0</v>
      </c>
      <c r="O46" s="36">
        <f>IFERROR((L46-K46)/K46/1+1,0)</f>
        <v>1.0953846153846154</v>
      </c>
      <c r="P46" s="35">
        <f>L46*O46</f>
        <v>389.95692307692309</v>
      </c>
      <c r="Q46" s="35">
        <f t="shared" si="8"/>
        <v>427.15281420118345</v>
      </c>
      <c r="R46" s="35">
        <f t="shared" si="8"/>
        <v>467.89662109421943</v>
      </c>
      <c r="S46" s="35">
        <f t="shared" si="8"/>
        <v>512.52676033705268</v>
      </c>
      <c r="T46" s="35">
        <f t="shared" si="8"/>
        <v>561.41392824612535</v>
      </c>
      <c r="U46" s="35">
        <f t="shared" si="8"/>
        <v>614.96417986344807</v>
      </c>
      <c r="V46" s="35">
        <f t="shared" si="8"/>
        <v>673.62230163503853</v>
      </c>
      <c r="W46" s="17"/>
      <c r="X46" s="17">
        <f>F46/$F$67</f>
        <v>6.6181336863004633E-4</v>
      </c>
      <c r="Y46" s="17">
        <f>H46/$H$67</f>
        <v>1.8051665110488641E-2</v>
      </c>
      <c r="Z46" s="35">
        <f>_xlfn.RANK.AVG(F46,$F$7:$F$66,1)</f>
        <v>13</v>
      </c>
      <c r="AA46" s="35">
        <f>_xlfn.RANK.AVG(H46,$H$7:$H$66,1)</f>
        <v>48</v>
      </c>
      <c r="AB46" s="35">
        <f t="shared" si="2"/>
        <v>26</v>
      </c>
      <c r="AC46" s="35">
        <f t="shared" si="3"/>
        <v>135</v>
      </c>
      <c r="AD46" s="35">
        <f t="shared" si="4"/>
        <v>25</v>
      </c>
    </row>
    <row r="47" spans="1:30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04-01-2020'!$L:$L,$E47,'Raw 04-01-2020'!I:I)</f>
        <v>0</v>
      </c>
      <c r="N47" s="16">
        <f>SUMIF('Raw 04-01-2020'!$L:$L,$E47,'Raw 04-01-2020'!J:J)</f>
        <v>0</v>
      </c>
      <c r="O47" s="36">
        <f>IFERROR((L47-K47)/K47/1+1,0)</f>
        <v>1.180327868852459</v>
      </c>
      <c r="P47" s="35">
        <f>L47*O47</f>
        <v>84.983606557377044</v>
      </c>
      <c r="Q47" s="35">
        <f t="shared" ref="Q47:V56" si="9">P47*$O47</f>
        <v>100.30851921526471</v>
      </c>
      <c r="R47" s="35">
        <f t="shared" si="9"/>
        <v>118.39694071309933</v>
      </c>
      <c r="S47" s="35">
        <f t="shared" si="9"/>
        <v>139.74720871054348</v>
      </c>
      <c r="T47" s="35">
        <f t="shared" si="9"/>
        <v>164.94752503539559</v>
      </c>
      <c r="U47" s="35">
        <f t="shared" si="9"/>
        <v>194.6921606975161</v>
      </c>
      <c r="V47" s="35">
        <f t="shared" si="9"/>
        <v>229.80058311837965</v>
      </c>
      <c r="W47" s="17"/>
      <c r="X47" s="17">
        <f>F47/$F$67</f>
        <v>4.9636002647253478E-3</v>
      </c>
      <c r="Y47" s="17">
        <f>H47/$H$67</f>
        <v>3.4235916588857764E-3</v>
      </c>
      <c r="Z47" s="35">
        <f>_xlfn.RANK.AVG(F47,$F$7:$F$66,1)</f>
        <v>18</v>
      </c>
      <c r="AA47" s="35">
        <f>_xlfn.RANK.AVG(H47,$H$7:$H$66,1)</f>
        <v>34</v>
      </c>
      <c r="AB47" s="35">
        <f t="shared" si="2"/>
        <v>35.5</v>
      </c>
      <c r="AC47" s="35">
        <f t="shared" si="3"/>
        <v>121.5</v>
      </c>
      <c r="AD47" s="35">
        <f t="shared" si="4"/>
        <v>33</v>
      </c>
    </row>
    <row r="48" spans="1:30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04-01-2020'!$L:$L,$E48,'Raw 04-01-2020'!I:I)</f>
        <v>0</v>
      </c>
      <c r="N48" s="16">
        <f>SUMIF('Raw 04-01-2020'!$L:$L,$E48,'Raw 04-01-2020'!J:J)</f>
        <v>0</v>
      </c>
      <c r="O48" s="36">
        <f>IFERROR((L48-K48)/K48/1+1,0)</f>
        <v>1.5</v>
      </c>
      <c r="P48" s="35">
        <f>L48*O48</f>
        <v>4.5</v>
      </c>
      <c r="Q48" s="35">
        <f t="shared" si="9"/>
        <v>6.75</v>
      </c>
      <c r="R48" s="35">
        <f t="shared" si="9"/>
        <v>10.125</v>
      </c>
      <c r="S48" s="35">
        <f t="shared" si="9"/>
        <v>15.1875</v>
      </c>
      <c r="T48" s="35">
        <f t="shared" si="9"/>
        <v>22.78125</v>
      </c>
      <c r="U48" s="35">
        <f t="shared" si="9"/>
        <v>34.171875</v>
      </c>
      <c r="V48" s="35">
        <f t="shared" si="9"/>
        <v>51.2578125</v>
      </c>
      <c r="W48" s="17"/>
      <c r="X48" s="17">
        <f>F48/$F$67</f>
        <v>5.2945069490403706E-3</v>
      </c>
      <c r="Y48" s="17">
        <f>H48/$H$67</f>
        <v>3.1123560535325243E-4</v>
      </c>
      <c r="Z48" s="35">
        <f>_xlfn.RANK.AVG(F48,$F$7:$F$66,1)</f>
        <v>19</v>
      </c>
      <c r="AA48" s="35">
        <f>_xlfn.RANK.AVG(H48,$H$7:$H$66,1)</f>
        <v>16.5</v>
      </c>
      <c r="AB48" s="35">
        <f t="shared" si="2"/>
        <v>57.5</v>
      </c>
      <c r="AC48" s="35">
        <f t="shared" si="3"/>
        <v>109.5</v>
      </c>
      <c r="AD48" s="35">
        <f t="shared" si="4"/>
        <v>36</v>
      </c>
    </row>
    <row r="49" spans="1:30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04-01-2020'!$L:$L,$E49,'Raw 04-01-2020'!I:I)</f>
        <v>0</v>
      </c>
      <c r="N49" s="16">
        <f>SUMIF('Raw 04-01-2020'!$L:$L,$E49,'Raw 04-01-2020'!J:J)</f>
        <v>0</v>
      </c>
      <c r="O49" s="36">
        <f>IFERROR((L49-K49)/K49/1+1,0)</f>
        <v>1.180327868852459</v>
      </c>
      <c r="P49" s="35">
        <f>L49*O49</f>
        <v>84.983606557377044</v>
      </c>
      <c r="Q49" s="35">
        <f t="shared" si="9"/>
        <v>100.30851921526471</v>
      </c>
      <c r="R49" s="35">
        <f t="shared" si="9"/>
        <v>118.39694071309933</v>
      </c>
      <c r="S49" s="35">
        <f t="shared" si="9"/>
        <v>139.74720871054348</v>
      </c>
      <c r="T49" s="35">
        <f t="shared" si="9"/>
        <v>164.94752503539559</v>
      </c>
      <c r="U49" s="35">
        <f t="shared" si="9"/>
        <v>194.6921606975161</v>
      </c>
      <c r="V49" s="35">
        <f t="shared" si="9"/>
        <v>229.80058311837965</v>
      </c>
      <c r="W49" s="17"/>
      <c r="X49" s="17">
        <f>F49/$F$67</f>
        <v>1.6876240900066182E-2</v>
      </c>
      <c r="Y49" s="17">
        <f>H49/$H$67</f>
        <v>3.4235916588857764E-3</v>
      </c>
      <c r="Z49" s="35">
        <f>_xlfn.RANK.AVG(F49,$F$7:$F$66,1)</f>
        <v>34.5</v>
      </c>
      <c r="AA49" s="35">
        <f>_xlfn.RANK.AVG(H49,$H$7:$H$66,1)</f>
        <v>34</v>
      </c>
      <c r="AB49" s="35">
        <f t="shared" si="2"/>
        <v>35.5</v>
      </c>
      <c r="AC49" s="35">
        <f t="shared" si="3"/>
        <v>138</v>
      </c>
      <c r="AD49" s="35">
        <f t="shared" si="4"/>
        <v>22</v>
      </c>
    </row>
    <row r="50" spans="1:30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04-01-2020'!$L:$L,$E50,'Raw 04-01-2020'!I:I)</f>
        <v>24</v>
      </c>
      <c r="N50" s="16">
        <f>SUMIF('Raw 04-01-2020'!$L:$L,$E50,'Raw 04-01-2020'!J:J)</f>
        <v>0</v>
      </c>
      <c r="O50" s="36">
        <f>IFERROR((L50-K50)/K50/1+1,0)</f>
        <v>1.1412280701754387</v>
      </c>
      <c r="P50" s="35">
        <f>L50*O50</f>
        <v>1484.7377192982458</v>
      </c>
      <c r="Q50" s="35">
        <f t="shared" si="9"/>
        <v>1694.4243621114192</v>
      </c>
      <c r="R50" s="35">
        <f t="shared" si="9"/>
        <v>1933.7246448306637</v>
      </c>
      <c r="S50" s="35">
        <f t="shared" si="9"/>
        <v>2206.820844670784</v>
      </c>
      <c r="T50" s="35">
        <f t="shared" si="9"/>
        <v>2518.4858937865706</v>
      </c>
      <c r="U50" s="35">
        <f t="shared" si="9"/>
        <v>2874.1667963301129</v>
      </c>
      <c r="V50" s="35">
        <f t="shared" si="9"/>
        <v>3280.079826338138</v>
      </c>
      <c r="W50" s="17"/>
      <c r="X50" s="17">
        <f>F50/$F$67</f>
        <v>0</v>
      </c>
      <c r="Y50" s="17">
        <f>H50/$H$67</f>
        <v>8.9635854341736695E-2</v>
      </c>
      <c r="Z50" s="35">
        <f>_xlfn.RANK.AVG(F50,$F$7:$F$66,1)</f>
        <v>6.5</v>
      </c>
      <c r="AA50" s="35">
        <f>_xlfn.RANK.AVG(H50,$H$7:$H$66,1)</f>
        <v>58</v>
      </c>
      <c r="AB50" s="35">
        <f t="shared" si="2"/>
        <v>30</v>
      </c>
      <c r="AC50" s="35">
        <f t="shared" si="3"/>
        <v>152.5</v>
      </c>
      <c r="AD50" s="35">
        <f t="shared" si="4"/>
        <v>17</v>
      </c>
    </row>
    <row r="51" spans="1:30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04-01-2020'!$L:$L,$E51,'Raw 04-01-2020'!I:I)</f>
        <v>23</v>
      </c>
      <c r="N51" s="16">
        <f>SUMIF('Raw 04-01-2020'!$L:$L,$E51,'Raw 04-01-2020'!J:J)</f>
        <v>0</v>
      </c>
      <c r="O51" s="36">
        <f>IFERROR((L51-K51)/K51/1+1,0)</f>
        <v>1.1829745596868884</v>
      </c>
      <c r="P51" s="35">
        <f>L51*O51</f>
        <v>1430.216242661448</v>
      </c>
      <c r="Q51" s="35">
        <f t="shared" si="9"/>
        <v>1691.9094299194624</v>
      </c>
      <c r="R51" s="35">
        <f t="shared" si="9"/>
        <v>2001.4858128890703</v>
      </c>
      <c r="S51" s="35">
        <f t="shared" si="9"/>
        <v>2367.7067982220019</v>
      </c>
      <c r="T51" s="35">
        <f t="shared" si="9"/>
        <v>2800.9369070943249</v>
      </c>
      <c r="U51" s="35">
        <f t="shared" si="9"/>
        <v>3313.4371043806641</v>
      </c>
      <c r="V51" s="35">
        <f t="shared" si="9"/>
        <v>3919.7117996049146</v>
      </c>
      <c r="W51" s="17"/>
      <c r="X51" s="17">
        <f>F51/$F$67</f>
        <v>1.9523494374586368E-2</v>
      </c>
      <c r="Y51" s="17">
        <f>H51/$H$67</f>
        <v>5.6022408963585436E-2</v>
      </c>
      <c r="Z51" s="35">
        <f>_xlfn.RANK.AVG(F51,$F$7:$F$66,1)</f>
        <v>39</v>
      </c>
      <c r="AA51" s="35">
        <f>_xlfn.RANK.AVG(H51,$H$7:$H$66,1)</f>
        <v>57</v>
      </c>
      <c r="AB51" s="35">
        <f t="shared" si="2"/>
        <v>38</v>
      </c>
      <c r="AC51" s="35">
        <f t="shared" si="3"/>
        <v>191</v>
      </c>
      <c r="AD51" s="35">
        <f t="shared" si="4"/>
        <v>6</v>
      </c>
    </row>
    <row r="52" spans="1:30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04-01-2020'!$L:$L,$E52,'Raw 04-01-2020'!I:I)</f>
        <v>1</v>
      </c>
      <c r="N52" s="16">
        <f>SUMIF('Raw 04-01-2020'!$L:$L,$E52,'Raw 04-01-2020'!J:J)</f>
        <v>0</v>
      </c>
      <c r="O52" s="36">
        <f>IFERROR((L52-K52)/K52/1+1,0)</f>
        <v>1.1509433962264151</v>
      </c>
      <c r="P52" s="35">
        <f>L52*O52</f>
        <v>210.62264150943395</v>
      </c>
      <c r="Q52" s="35">
        <f t="shared" si="9"/>
        <v>242.41473834104661</v>
      </c>
      <c r="R52" s="35">
        <f t="shared" si="9"/>
        <v>279.00564224158194</v>
      </c>
      <c r="S52" s="35">
        <f t="shared" si="9"/>
        <v>321.11970144785846</v>
      </c>
      <c r="T52" s="35">
        <f t="shared" si="9"/>
        <v>369.59059977961067</v>
      </c>
      <c r="U52" s="35">
        <f t="shared" si="9"/>
        <v>425.37786012370282</v>
      </c>
      <c r="V52" s="35">
        <f t="shared" si="9"/>
        <v>489.58583901029948</v>
      </c>
      <c r="W52" s="17"/>
      <c r="X52" s="17">
        <f>F52/$F$67</f>
        <v>5.2614162806088681E-2</v>
      </c>
      <c r="Y52" s="17">
        <f>H52/$H$67</f>
        <v>1.2449424214130096E-2</v>
      </c>
      <c r="Z52" s="35">
        <f>_xlfn.RANK.AVG(F52,$F$7:$F$66,1)</f>
        <v>57</v>
      </c>
      <c r="AA52" s="35">
        <f>_xlfn.RANK.AVG(H52,$H$7:$H$66,1)</f>
        <v>44</v>
      </c>
      <c r="AB52" s="35">
        <f t="shared" si="2"/>
        <v>32</v>
      </c>
      <c r="AC52" s="35">
        <f t="shared" si="3"/>
        <v>177</v>
      </c>
      <c r="AD52" s="35">
        <f t="shared" si="4"/>
        <v>10.5</v>
      </c>
    </row>
    <row r="53" spans="1:30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04-01-2020'!$L:$L,$E53,'Raw 04-01-2020'!I:I)</f>
        <v>0</v>
      </c>
      <c r="N53" s="16">
        <f>SUMIF('Raw 04-01-2020'!$L:$L,$E53,'Raw 04-01-2020'!J:J)</f>
        <v>0</v>
      </c>
      <c r="O53" s="36">
        <f>IFERROR((L53-K53)/K53/1+1,0)</f>
        <v>0</v>
      </c>
      <c r="P53" s="35">
        <f>L53*O53</f>
        <v>0</v>
      </c>
      <c r="Q53" s="35">
        <f t="shared" si="9"/>
        <v>0</v>
      </c>
      <c r="R53" s="35">
        <f t="shared" si="9"/>
        <v>0</v>
      </c>
      <c r="S53" s="35">
        <f t="shared" si="9"/>
        <v>0</v>
      </c>
      <c r="T53" s="35">
        <f t="shared" si="9"/>
        <v>0</v>
      </c>
      <c r="U53" s="35">
        <f t="shared" si="9"/>
        <v>0</v>
      </c>
      <c r="V53" s="35">
        <f t="shared" si="9"/>
        <v>0</v>
      </c>
      <c r="W53" s="17"/>
      <c r="X53" s="17">
        <f>F53/$F$67</f>
        <v>6.1217736598279282E-2</v>
      </c>
      <c r="Y53" s="17">
        <f>H53/$H$67</f>
        <v>0</v>
      </c>
      <c r="Z53" s="35">
        <f>_xlfn.RANK.AVG(F53,$F$7:$F$66,1)</f>
        <v>58</v>
      </c>
      <c r="AA53" s="35">
        <f>_xlfn.RANK.AVG(H53,$H$7:$H$66,1)</f>
        <v>7</v>
      </c>
      <c r="AB53" s="35">
        <f t="shared" si="2"/>
        <v>5.5</v>
      </c>
      <c r="AC53" s="35">
        <f t="shared" si="3"/>
        <v>77.5</v>
      </c>
      <c r="AD53" s="35">
        <f t="shared" si="4"/>
        <v>47</v>
      </c>
    </row>
    <row r="54" spans="1:30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04-01-2020'!$L:$L,$E54,'Raw 04-01-2020'!I:I)</f>
        <v>0</v>
      </c>
      <c r="N54" s="16">
        <f>SUMIF('Raw 04-01-2020'!$L:$L,$E54,'Raw 04-01-2020'!J:J)</f>
        <v>0</v>
      </c>
      <c r="O54" s="36">
        <f>IFERROR((L54-K54)/K54/1+1,0)</f>
        <v>1.3333333333333333</v>
      </c>
      <c r="P54" s="35">
        <f>L54*O54</f>
        <v>5.333333333333333</v>
      </c>
      <c r="Q54" s="35">
        <f t="shared" si="9"/>
        <v>7.1111111111111107</v>
      </c>
      <c r="R54" s="35">
        <f t="shared" si="9"/>
        <v>9.481481481481481</v>
      </c>
      <c r="S54" s="35">
        <f t="shared" si="9"/>
        <v>12.641975308641975</v>
      </c>
      <c r="T54" s="35">
        <f t="shared" si="9"/>
        <v>16.855967078189298</v>
      </c>
      <c r="U54" s="35">
        <f t="shared" si="9"/>
        <v>22.474622770919062</v>
      </c>
      <c r="V54" s="35">
        <f t="shared" si="9"/>
        <v>29.966163694558748</v>
      </c>
      <c r="W54" s="31"/>
      <c r="X54" s="31">
        <f>F54/$F$67</f>
        <v>0</v>
      </c>
      <c r="Y54" s="17">
        <f>H54/$H$67</f>
        <v>0</v>
      </c>
      <c r="Z54" s="35">
        <f>_xlfn.RANK.AVG(F54,$F$7:$F$66,1)</f>
        <v>6.5</v>
      </c>
      <c r="AA54" s="35">
        <f>_xlfn.RANK.AVG(H54,$H$7:$H$66,1)</f>
        <v>7</v>
      </c>
      <c r="AB54" s="35">
        <f t="shared" si="2"/>
        <v>52</v>
      </c>
      <c r="AC54" s="35">
        <f t="shared" si="3"/>
        <v>72.5</v>
      </c>
      <c r="AD54" s="35">
        <f t="shared" si="4"/>
        <v>48</v>
      </c>
    </row>
    <row r="55" spans="1:30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04-01-2020'!$L:$L,$E55,'Raw 04-01-2020'!I:I)</f>
        <v>1</v>
      </c>
      <c r="N55" s="16">
        <f>SUMIF('Raw 04-01-2020'!$L:$L,$E55,'Raw 04-01-2020'!J:J)</f>
        <v>0</v>
      </c>
      <c r="O55" s="36">
        <f>IFERROR((L55-K55)/K55/1+1,0)</f>
        <v>1.2608695652173914</v>
      </c>
      <c r="P55" s="35">
        <f>L55*O55</f>
        <v>36.565217391304351</v>
      </c>
      <c r="Q55" s="35">
        <f t="shared" si="9"/>
        <v>46.103969754253313</v>
      </c>
      <c r="R55" s="35">
        <f t="shared" si="9"/>
        <v>58.131092298841139</v>
      </c>
      <c r="S55" s="35">
        <f t="shared" si="9"/>
        <v>73.295725072451873</v>
      </c>
      <c r="T55" s="35">
        <f t="shared" si="9"/>
        <v>92.41634900439584</v>
      </c>
      <c r="U55" s="35">
        <f t="shared" si="9"/>
        <v>116.52496178815129</v>
      </c>
      <c r="V55" s="35">
        <f t="shared" si="9"/>
        <v>146.92277790679947</v>
      </c>
      <c r="W55" s="17"/>
      <c r="X55" s="17">
        <f>F55/$F$67</f>
        <v>4.6326935804103242E-3</v>
      </c>
      <c r="Y55" s="17">
        <f>H55/$H$67</f>
        <v>9.3370681605975728E-4</v>
      </c>
      <c r="Z55" s="35">
        <f>_xlfn.RANK.AVG(F55,$F$7:$F$66,1)</f>
        <v>17</v>
      </c>
      <c r="AA55" s="35">
        <f>_xlfn.RANK.AVG(H55,$H$7:$H$66,1)</f>
        <v>23</v>
      </c>
      <c r="AB55" s="35">
        <f t="shared" si="2"/>
        <v>49</v>
      </c>
      <c r="AC55" s="35">
        <f t="shared" si="3"/>
        <v>112</v>
      </c>
      <c r="AD55" s="35">
        <f t="shared" si="4"/>
        <v>35</v>
      </c>
    </row>
    <row r="56" spans="1:30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04-01-2020'!$L:$L,$E56,'Raw 04-01-2020'!I:I)</f>
        <v>0</v>
      </c>
      <c r="N56" s="16">
        <f>SUMIF('Raw 04-01-2020'!$L:$L,$E56,'Raw 04-01-2020'!J:J)</f>
        <v>0</v>
      </c>
      <c r="O56" s="36">
        <f>IFERROR((L56-K56)/K56/1+1,0)</f>
        <v>1.2222222222222223</v>
      </c>
      <c r="P56" s="35">
        <f>L56*O56</f>
        <v>40.333333333333336</v>
      </c>
      <c r="Q56" s="35">
        <f t="shared" si="9"/>
        <v>49.296296296296305</v>
      </c>
      <c r="R56" s="35">
        <f t="shared" si="9"/>
        <v>60.25102880658438</v>
      </c>
      <c r="S56" s="35">
        <f t="shared" si="9"/>
        <v>73.640146319158688</v>
      </c>
      <c r="T56" s="35">
        <f t="shared" si="9"/>
        <v>90.004623278971735</v>
      </c>
      <c r="U56" s="35">
        <f t="shared" si="9"/>
        <v>110.00565067429879</v>
      </c>
      <c r="V56" s="35">
        <f t="shared" si="9"/>
        <v>134.45135082414299</v>
      </c>
      <c r="W56" s="17"/>
      <c r="X56" s="17">
        <f>F56/$F$67</f>
        <v>5.9563203176704171E-3</v>
      </c>
      <c r="Y56" s="17">
        <f>H56/$H$67</f>
        <v>0</v>
      </c>
      <c r="Z56" s="35">
        <f>_xlfn.RANK.AVG(F56,$F$7:$F$66,1)</f>
        <v>20</v>
      </c>
      <c r="AA56" s="35">
        <f>_xlfn.RANK.AVG(H56,$H$7:$H$66,1)</f>
        <v>7</v>
      </c>
      <c r="AB56" s="35">
        <f t="shared" si="2"/>
        <v>45.5</v>
      </c>
      <c r="AC56" s="35">
        <f t="shared" si="3"/>
        <v>79.5</v>
      </c>
      <c r="AD56" s="35">
        <f t="shared" si="4"/>
        <v>46</v>
      </c>
    </row>
    <row r="57" spans="1:30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04-01-2020'!$L:$L,$E57,'Raw 04-01-2020'!I:I)</f>
        <v>0</v>
      </c>
      <c r="N57" s="16">
        <f>SUMIF('Raw 04-01-2020'!$L:$L,$E57,'Raw 04-01-2020'!J:J)</f>
        <v>0</v>
      </c>
      <c r="O57" s="36">
        <f>IFERROR((L57-K57)/K57/1+1,0)</f>
        <v>0</v>
      </c>
      <c r="P57" s="35">
        <f>L57*O57</f>
        <v>0</v>
      </c>
      <c r="Q57" s="35">
        <f t="shared" ref="Q57:V66" si="10">P57*$O57</f>
        <v>0</v>
      </c>
      <c r="R57" s="35">
        <f t="shared" si="10"/>
        <v>0</v>
      </c>
      <c r="S57" s="35">
        <f t="shared" si="10"/>
        <v>0</v>
      </c>
      <c r="T57" s="35">
        <f t="shared" si="10"/>
        <v>0</v>
      </c>
      <c r="U57" s="35">
        <f t="shared" si="10"/>
        <v>0</v>
      </c>
      <c r="V57" s="35">
        <f t="shared" si="10"/>
        <v>0</v>
      </c>
      <c r="W57" s="17"/>
      <c r="X57" s="17">
        <f>F57/$F$67</f>
        <v>1.2243547319655858E-2</v>
      </c>
      <c r="Y57" s="17">
        <f>H57/$H$67</f>
        <v>0</v>
      </c>
      <c r="Z57" s="35">
        <f>_xlfn.RANK.AVG(F57,$F$7:$F$66,1)</f>
        <v>27</v>
      </c>
      <c r="AA57" s="35">
        <f>_xlfn.RANK.AVG(H57,$H$7:$H$66,1)</f>
        <v>7</v>
      </c>
      <c r="AB57" s="35">
        <f t="shared" si="2"/>
        <v>5.5</v>
      </c>
      <c r="AC57" s="35">
        <f t="shared" si="3"/>
        <v>46.5</v>
      </c>
      <c r="AD57" s="35">
        <f t="shared" si="4"/>
        <v>54.5</v>
      </c>
    </row>
    <row r="58" spans="1:30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04-01-2020'!$L:$L,$E58,'Raw 04-01-2020'!I:I)</f>
        <v>0</v>
      </c>
      <c r="N58" s="16">
        <f>SUMIF('Raw 04-01-2020'!$L:$L,$E58,'Raw 04-01-2020'!J:J)</f>
        <v>0</v>
      </c>
      <c r="O58" s="36">
        <f>IFERROR((L58-K58)/K58/1+1,0)</f>
        <v>1.6666666666666665</v>
      </c>
      <c r="P58" s="35">
        <f>L58*O58</f>
        <v>16.666666666666664</v>
      </c>
      <c r="Q58" s="35">
        <f t="shared" si="10"/>
        <v>27.777777777777771</v>
      </c>
      <c r="R58" s="35">
        <f t="shared" si="10"/>
        <v>46.296296296296283</v>
      </c>
      <c r="S58" s="35">
        <f t="shared" si="10"/>
        <v>77.160493827160465</v>
      </c>
      <c r="T58" s="35">
        <f t="shared" si="10"/>
        <v>128.60082304526742</v>
      </c>
      <c r="U58" s="35">
        <f t="shared" si="10"/>
        <v>214.33470507544567</v>
      </c>
      <c r="V58" s="35">
        <f t="shared" si="10"/>
        <v>357.22450845907611</v>
      </c>
      <c r="W58" s="17"/>
      <c r="X58" s="17">
        <f>F58/$F$67</f>
        <v>1.2243547319655858E-2</v>
      </c>
      <c r="Y58" s="17">
        <f>H58/$H$67</f>
        <v>3.1123560535325243E-4</v>
      </c>
      <c r="Z58" s="35">
        <f>_xlfn.RANK.AVG(F58,$F$7:$F$66,1)</f>
        <v>27</v>
      </c>
      <c r="AA58" s="35">
        <f>_xlfn.RANK.AVG(H58,$H$7:$H$66,1)</f>
        <v>16.5</v>
      </c>
      <c r="AB58" s="35">
        <f t="shared" si="2"/>
        <v>59</v>
      </c>
      <c r="AC58" s="35">
        <f t="shared" si="3"/>
        <v>119</v>
      </c>
      <c r="AD58" s="35">
        <f t="shared" si="4"/>
        <v>34</v>
      </c>
    </row>
    <row r="59" spans="1:30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04-01-2020'!$L:$L,$E59,'Raw 04-01-2020'!I:I)</f>
        <v>0</v>
      </c>
      <c r="N59" s="16">
        <f>SUMIF('Raw 04-01-2020'!$L:$L,$E59,'Raw 04-01-2020'!J:J)</f>
        <v>0</v>
      </c>
      <c r="O59" s="36">
        <f>IFERROR((L59-K59)/K59/1+1,0)</f>
        <v>0</v>
      </c>
      <c r="P59" s="37">
        <f>L59*O59</f>
        <v>0</v>
      </c>
      <c r="Q59" s="37">
        <f t="shared" si="10"/>
        <v>0</v>
      </c>
      <c r="R59" s="37">
        <f t="shared" si="10"/>
        <v>0</v>
      </c>
      <c r="S59" s="37">
        <f t="shared" si="10"/>
        <v>0</v>
      </c>
      <c r="T59" s="37">
        <f t="shared" si="10"/>
        <v>0</v>
      </c>
      <c r="U59" s="37">
        <f t="shared" si="10"/>
        <v>0</v>
      </c>
      <c r="V59" s="37">
        <f t="shared" si="10"/>
        <v>0</v>
      </c>
      <c r="W59" s="31"/>
      <c r="X59" s="31">
        <f>F59/$F$67</f>
        <v>1.2243547319655858E-2</v>
      </c>
      <c r="Y59" s="17">
        <f>H59/$H$67</f>
        <v>0</v>
      </c>
      <c r="Z59" s="35">
        <f>_xlfn.RANK.AVG(F59,$F$7:$F$66,1)</f>
        <v>27</v>
      </c>
      <c r="AA59" s="35">
        <f>_xlfn.RANK.AVG(H59,$H$7:$H$66,1)</f>
        <v>7</v>
      </c>
      <c r="AB59" s="35">
        <f t="shared" si="2"/>
        <v>5.5</v>
      </c>
      <c r="AC59" s="35">
        <f t="shared" si="3"/>
        <v>46.5</v>
      </c>
      <c r="AD59" s="35">
        <f t="shared" si="4"/>
        <v>54.5</v>
      </c>
    </row>
    <row r="60" spans="1:30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04-01-2020'!$L:$L,$E60,'Raw 04-01-2020'!I:I)</f>
        <v>0</v>
      </c>
      <c r="N60" s="16">
        <f>SUMIF('Raw 04-01-2020'!$L:$L,$E60,'Raw 04-01-2020'!J:J)</f>
        <v>0</v>
      </c>
      <c r="O60" s="36">
        <f>IFERROR((L60-K60)/K60/1+1,0)</f>
        <v>0</v>
      </c>
      <c r="P60" s="35">
        <f>L60*O60</f>
        <v>0</v>
      </c>
      <c r="Q60" s="35">
        <f t="shared" si="10"/>
        <v>0</v>
      </c>
      <c r="R60" s="35">
        <f t="shared" si="10"/>
        <v>0</v>
      </c>
      <c r="S60" s="35">
        <f t="shared" si="10"/>
        <v>0</v>
      </c>
      <c r="T60" s="35">
        <f t="shared" si="10"/>
        <v>0</v>
      </c>
      <c r="U60" s="35">
        <f t="shared" si="10"/>
        <v>0</v>
      </c>
      <c r="V60" s="35">
        <f t="shared" si="10"/>
        <v>0</v>
      </c>
      <c r="W60" s="17"/>
      <c r="X60" s="17">
        <f>F60/$F$67</f>
        <v>2.0847121111846459E-2</v>
      </c>
      <c r="Y60" s="17">
        <f>H60/$H$67</f>
        <v>0</v>
      </c>
      <c r="Z60" s="35">
        <f>_xlfn.RANK.AVG(F60,$F$7:$F$66,1)</f>
        <v>40</v>
      </c>
      <c r="AA60" s="35">
        <f>_xlfn.RANK.AVG(H60,$H$7:$H$66,1)</f>
        <v>7</v>
      </c>
      <c r="AB60" s="35">
        <f t="shared" si="2"/>
        <v>5.5</v>
      </c>
      <c r="AC60" s="35">
        <f t="shared" si="3"/>
        <v>59.5</v>
      </c>
      <c r="AD60" s="35">
        <f t="shared" si="4"/>
        <v>51</v>
      </c>
    </row>
    <row r="61" spans="1:30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04-01-2020'!$L:$L,$E61,'Raw 04-01-2020'!I:I)</f>
        <v>15</v>
      </c>
      <c r="N61" s="16">
        <f>SUMIF('Raw 04-01-2020'!$L:$L,$E61,'Raw 04-01-2020'!J:J)</f>
        <v>0</v>
      </c>
      <c r="O61" s="36">
        <f>IFERROR((L61-K61)/K61/1+1,0)</f>
        <v>1.1584786053882725</v>
      </c>
      <c r="P61" s="35">
        <f>L61*O61</f>
        <v>846.84786053882726</v>
      </c>
      <c r="Q61" s="35">
        <f t="shared" si="10"/>
        <v>981.05512845306293</v>
      </c>
      <c r="R61" s="35">
        <f t="shared" si="10"/>
        <v>1136.531377019317</v>
      </c>
      <c r="S61" s="35">
        <f t="shared" si="10"/>
        <v>1316.6472846293514</v>
      </c>
      <c r="T61" s="35">
        <f t="shared" si="10"/>
        <v>1525.3077100856669</v>
      </c>
      <c r="U61" s="35">
        <f t="shared" si="10"/>
        <v>1767.0363487680229</v>
      </c>
      <c r="V61" s="35">
        <f t="shared" si="10"/>
        <v>2047.0738049911643</v>
      </c>
      <c r="W61" s="17"/>
      <c r="X61" s="17">
        <f>F61/$F$67</f>
        <v>0</v>
      </c>
      <c r="Y61" s="17">
        <f>H61/$H$67</f>
        <v>5.259881730469966E-2</v>
      </c>
      <c r="Z61" s="35">
        <f>_xlfn.RANK.AVG(F61,$F$7:$F$66,1)</f>
        <v>6.5</v>
      </c>
      <c r="AA61" s="35">
        <f>_xlfn.RANK.AVG(H61,$H$7:$H$66,1)</f>
        <v>56</v>
      </c>
      <c r="AB61" s="35">
        <f t="shared" si="2"/>
        <v>33</v>
      </c>
      <c r="AC61" s="35">
        <f t="shared" si="3"/>
        <v>151.5</v>
      </c>
      <c r="AD61" s="35">
        <f t="shared" si="4"/>
        <v>18</v>
      </c>
    </row>
    <row r="62" spans="1:30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04-01-2020'!$L:$L,$E62,'Raw 04-01-2020'!I:I)</f>
        <v>4</v>
      </c>
      <c r="N62" s="16">
        <f>SUMIF('Raw 04-01-2020'!$L:$L,$E62,'Raw 04-01-2020'!J:J)</f>
        <v>0</v>
      </c>
      <c r="O62" s="36">
        <f>IFERROR((L62-K62)/K62/1+1,0)</f>
        <v>1</v>
      </c>
      <c r="P62" s="35">
        <f>L62*O62</f>
        <v>206</v>
      </c>
      <c r="Q62" s="35">
        <f t="shared" si="10"/>
        <v>206</v>
      </c>
      <c r="R62" s="35">
        <f t="shared" si="10"/>
        <v>206</v>
      </c>
      <c r="S62" s="35">
        <f t="shared" si="10"/>
        <v>206</v>
      </c>
      <c r="T62" s="35">
        <f t="shared" si="10"/>
        <v>206</v>
      </c>
      <c r="U62" s="35">
        <f t="shared" si="10"/>
        <v>206</v>
      </c>
      <c r="V62" s="35">
        <f t="shared" si="10"/>
        <v>206</v>
      </c>
      <c r="W62" s="17"/>
      <c r="X62" s="17">
        <f>F62/$F$67</f>
        <v>1.886168100595632E-2</v>
      </c>
      <c r="Y62" s="17">
        <f>H62/$H$67</f>
        <v>1.1826953003423592E-2</v>
      </c>
      <c r="Z62" s="35">
        <f>_xlfn.RANK.AVG(F62,$F$7:$F$66,1)</f>
        <v>36.5</v>
      </c>
      <c r="AA62" s="35">
        <f>_xlfn.RANK.AVG(H62,$H$7:$H$66,1)</f>
        <v>42</v>
      </c>
      <c r="AB62" s="35">
        <f t="shared" si="2"/>
        <v>16</v>
      </c>
      <c r="AC62" s="35">
        <f t="shared" si="3"/>
        <v>136.5</v>
      </c>
      <c r="AD62" s="35">
        <f t="shared" si="4"/>
        <v>23.5</v>
      </c>
    </row>
    <row r="63" spans="1:30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04-01-2020'!$L:$L,$E63,'Raw 04-01-2020'!I:I)</f>
        <v>3</v>
      </c>
      <c r="N63" s="16">
        <f>SUMIF('Raw 04-01-2020'!$L:$L,$E63,'Raw 04-01-2020'!J:J)</f>
        <v>0</v>
      </c>
      <c r="O63" s="36">
        <f>IFERROR((L63-K63)/K63/1+1,0)</f>
        <v>1.2675438596491229</v>
      </c>
      <c r="P63" s="35">
        <f>L63*O63</f>
        <v>366.32017543859649</v>
      </c>
      <c r="Q63" s="35">
        <f t="shared" si="10"/>
        <v>464.3268890427824</v>
      </c>
      <c r="R63" s="35">
        <f t="shared" si="10"/>
        <v>588.55469707615839</v>
      </c>
      <c r="S63" s="35">
        <f t="shared" si="10"/>
        <v>746.01889234653413</v>
      </c>
      <c r="T63" s="35">
        <f t="shared" si="10"/>
        <v>945.61166617608933</v>
      </c>
      <c r="U63" s="35">
        <f t="shared" si="10"/>
        <v>1198.6042610740783</v>
      </c>
      <c r="V63" s="35">
        <f t="shared" si="10"/>
        <v>1519.2834712737222</v>
      </c>
      <c r="W63" s="17"/>
      <c r="X63" s="17">
        <f>F63/$F$67</f>
        <v>1.886168100595632E-2</v>
      </c>
      <c r="Y63" s="17">
        <f>H63/$H$67</f>
        <v>1.5873015873015872E-2</v>
      </c>
      <c r="Z63" s="35">
        <f>_xlfn.RANK.AVG(F63,$F$7:$F$66,1)</f>
        <v>36.5</v>
      </c>
      <c r="AA63" s="35">
        <f>_xlfn.RANK.AVG(H63,$H$7:$H$66,1)</f>
        <v>47</v>
      </c>
      <c r="AB63" s="35">
        <f t="shared" si="2"/>
        <v>50</v>
      </c>
      <c r="AC63" s="35">
        <f t="shared" si="3"/>
        <v>180.5</v>
      </c>
      <c r="AD63" s="35">
        <f t="shared" si="4"/>
        <v>8</v>
      </c>
    </row>
    <row r="64" spans="1:30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04-01-2020'!$L:$L,$E64,'Raw 04-01-2020'!I:I)</f>
        <v>1</v>
      </c>
      <c r="N64" s="16">
        <f>SUMIF('Raw 04-01-2020'!$L:$L,$E64,'Raw 04-01-2020'!J:J)</f>
        <v>0</v>
      </c>
      <c r="O64" s="36">
        <f>IFERROR((L64-K64)/K64/1+1,0)</f>
        <v>1.2</v>
      </c>
      <c r="P64" s="35">
        <f>L64*O64</f>
        <v>21.599999999999998</v>
      </c>
      <c r="Q64" s="35">
        <f t="shared" si="10"/>
        <v>25.919999999999998</v>
      </c>
      <c r="R64" s="35">
        <f t="shared" si="10"/>
        <v>31.103999999999996</v>
      </c>
      <c r="S64" s="35">
        <f t="shared" si="10"/>
        <v>37.324799999999996</v>
      </c>
      <c r="T64" s="35">
        <f t="shared" si="10"/>
        <v>44.789759999999994</v>
      </c>
      <c r="U64" s="35">
        <f t="shared" si="10"/>
        <v>53.747711999999993</v>
      </c>
      <c r="V64" s="35">
        <f t="shared" si="10"/>
        <v>64.497254399999989</v>
      </c>
      <c r="W64" s="17"/>
      <c r="X64" s="17">
        <f>F64/$F$67</f>
        <v>0</v>
      </c>
      <c r="Y64" s="17">
        <f>H64/$H$67</f>
        <v>1.556178026766262E-3</v>
      </c>
      <c r="Z64" s="35">
        <f>_xlfn.RANK.AVG(F64,$F$7:$F$66,1)</f>
        <v>6.5</v>
      </c>
      <c r="AA64" s="35">
        <f>_xlfn.RANK.AVG(H64,$H$7:$H$66,1)</f>
        <v>27</v>
      </c>
      <c r="AB64" s="35">
        <f t="shared" si="2"/>
        <v>41</v>
      </c>
      <c r="AC64" s="35">
        <f t="shared" si="3"/>
        <v>101.5</v>
      </c>
      <c r="AD64" s="35">
        <f t="shared" si="4"/>
        <v>40</v>
      </c>
    </row>
    <row r="65" spans="1:30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04-01-2020'!$L:$L,$E65,'Raw 04-01-2020'!I:I)</f>
        <v>95</v>
      </c>
      <c r="N65" s="16">
        <f>SUMIF('Raw 04-01-2020'!$L:$L,$E65,'Raw 04-01-2020'!J:J)</f>
        <v>0</v>
      </c>
      <c r="O65" s="36">
        <f>IFERROR((L65-K65)/K65/1+1,0)</f>
        <v>1.1459074733096086</v>
      </c>
      <c r="P65" s="35">
        <f>L65*O65</f>
        <v>5903.715302491104</v>
      </c>
      <c r="Q65" s="35">
        <f t="shared" si="10"/>
        <v>6765.1114854168527</v>
      </c>
      <c r="R65" s="35">
        <f t="shared" si="10"/>
        <v>7752.191808911839</v>
      </c>
      <c r="S65" s="35">
        <f t="shared" si="10"/>
        <v>8883.29452836161</v>
      </c>
      <c r="T65" s="35">
        <f t="shared" si="10"/>
        <v>10179.433587659923</v>
      </c>
      <c r="U65" s="35">
        <f t="shared" si="10"/>
        <v>11664.689022158347</v>
      </c>
      <c r="V65" s="35">
        <f t="shared" si="10"/>
        <v>13366.654324323801</v>
      </c>
      <c r="W65" s="17"/>
      <c r="X65" s="17">
        <f>F65/$F$67</f>
        <v>6.5519523494374593E-2</v>
      </c>
      <c r="Y65" s="17">
        <f>H65/$H$67</f>
        <v>0.37161531279178339</v>
      </c>
      <c r="Z65" s="35">
        <f>_xlfn.RANK.AVG(F65,$F$7:$F$66,1)</f>
        <v>59</v>
      </c>
      <c r="AA65" s="35">
        <f>_xlfn.RANK.AVG(H65,$H$7:$H$66,1)</f>
        <v>60</v>
      </c>
      <c r="AB65" s="35">
        <f t="shared" si="2"/>
        <v>31</v>
      </c>
      <c r="AC65" s="35">
        <f t="shared" si="3"/>
        <v>210</v>
      </c>
      <c r="AD65" s="35">
        <f t="shared" si="4"/>
        <v>2</v>
      </c>
    </row>
    <row r="66" spans="1:30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04-01-2020'!$L:$L,$E66,'Raw 04-01-2020'!I:I)</f>
        <v>2</v>
      </c>
      <c r="N66" s="18">
        <f>SUMIF('Raw 04-01-2020'!$L:$L,$E66,'Raw 04-01-2020'!J:J)</f>
        <v>0</v>
      </c>
      <c r="O66" s="39">
        <f>IFERROR((L66-K66)/K66/1+1,0)</f>
        <v>1.1098901098901099</v>
      </c>
      <c r="P66" s="38">
        <f>L66*O66</f>
        <v>112.09890109890111</v>
      </c>
      <c r="Q66" s="38">
        <f t="shared" si="10"/>
        <v>124.41746165921992</v>
      </c>
      <c r="R66" s="38">
        <f t="shared" si="10"/>
        <v>138.08971019320015</v>
      </c>
      <c r="S66" s="38">
        <f t="shared" si="10"/>
        <v>153.26440362102434</v>
      </c>
      <c r="T66" s="38">
        <f t="shared" si="10"/>
        <v>170.10664577718086</v>
      </c>
      <c r="U66" s="38">
        <f t="shared" si="10"/>
        <v>188.79968377467327</v>
      </c>
      <c r="V66" s="38">
        <f t="shared" si="10"/>
        <v>209.54690177189013</v>
      </c>
      <c r="W66" s="31"/>
      <c r="X66" s="19">
        <f>F66/$F$67</f>
        <v>1.9192587690271344E-2</v>
      </c>
      <c r="Y66" s="19">
        <f>H66/$H$67</f>
        <v>6.8471833177715527E-3</v>
      </c>
      <c r="Z66" s="38">
        <f>_xlfn.RANK.AVG(F66,$F$7:$F$66,1)</f>
        <v>38</v>
      </c>
      <c r="AA66" s="38">
        <f>_xlfn.RANK.AVG(H66,$H$7:$H$66,1)</f>
        <v>39.5</v>
      </c>
      <c r="AB66" s="38">
        <f t="shared" si="2"/>
        <v>27</v>
      </c>
      <c r="AC66" s="38">
        <f t="shared" si="3"/>
        <v>144</v>
      </c>
      <c r="AD66" s="38">
        <f t="shared" si="4"/>
        <v>21</v>
      </c>
    </row>
    <row r="67" spans="1:30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>
        <f>SUM(M7:M66)</f>
        <v>262</v>
      </c>
      <c r="N67" s="12">
        <f>SUM(N7:N66)</f>
        <v>0</v>
      </c>
      <c r="O67" s="42">
        <f>AVERAGE(O7:O66)</f>
        <v>0.98796871521687613</v>
      </c>
      <c r="P67" s="12">
        <f t="shared" ref="P67:V67" si="11">SUM(P7:P66)-P7-P49</f>
        <v>17480.517798756762</v>
      </c>
      <c r="Q67" s="12">
        <f t="shared" si="11"/>
        <v>20420.69614457788</v>
      </c>
      <c r="R67" s="12">
        <f t="shared" si="11"/>
        <v>23939.640850777181</v>
      </c>
      <c r="S67" s="12">
        <f t="shared" si="11"/>
        <v>28175.7968847222</v>
      </c>
      <c r="T67" s="12">
        <f t="shared" si="11"/>
        <v>33311.327215131838</v>
      </c>
      <c r="U67" s="12">
        <f t="shared" si="11"/>
        <v>39590.78849273947</v>
      </c>
      <c r="V67" s="12">
        <f t="shared" si="11"/>
        <v>47349.848185910989</v>
      </c>
      <c r="W67" s="20"/>
      <c r="X67" s="41">
        <f>F67/$F$67</f>
        <v>1</v>
      </c>
      <c r="Y67" s="33">
        <f>H67/$H$67</f>
        <v>1</v>
      </c>
      <c r="Z67" s="12"/>
      <c r="AA67" s="12"/>
      <c r="AB67" s="12"/>
      <c r="AC67" s="12"/>
      <c r="AD67" s="12"/>
    </row>
    <row r="70" spans="1:30" x14ac:dyDescent="0.2">
      <c r="X70" s="40" t="s">
        <v>5527</v>
      </c>
    </row>
    <row r="71" spans="1:30" x14ac:dyDescent="0.2">
      <c r="X71" s="2">
        <v>1</v>
      </c>
      <c r="Y71" s="2" t="s">
        <v>5523</v>
      </c>
    </row>
    <row r="72" spans="1:30" x14ac:dyDescent="0.2">
      <c r="X72" s="2">
        <f>X71+1</f>
        <v>2</v>
      </c>
      <c r="Y72" s="2" t="s">
        <v>5524</v>
      </c>
    </row>
    <row r="73" spans="1:30" x14ac:dyDescent="0.2">
      <c r="X73" s="2">
        <f t="shared" ref="X73:X75" si="12">X72+1</f>
        <v>3</v>
      </c>
      <c r="Y73" s="2" t="s">
        <v>5525</v>
      </c>
    </row>
    <row r="74" spans="1:30" x14ac:dyDescent="0.2">
      <c r="X74" s="2">
        <f t="shared" si="12"/>
        <v>4</v>
      </c>
      <c r="Y74" s="2" t="s">
        <v>5530</v>
      </c>
    </row>
    <row r="75" spans="1:30" x14ac:dyDescent="0.2">
      <c r="X75" s="2">
        <f t="shared" si="12"/>
        <v>5</v>
      </c>
      <c r="Y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Z70:Z129">
    <sortCondition ref="Z70:Z129"/>
  </sortState>
  <mergeCells count="1">
    <mergeCell ref="P5:V5"/>
  </mergeCells>
  <conditionalFormatting sqref="Y7:Y66 H7:N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Y67:Z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COVID Tracker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2020-04-02T16:28:59Z</dcterms:modified>
</cp:coreProperties>
</file>