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1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_build\tests\AutoSheets\"/>
    </mc:Choice>
  </mc:AlternateContent>
  <xr:revisionPtr revIDLastSave="0" documentId="8_{4DEEBCE5-66D7-4CE2-9929-07A0FD844A47}" xr6:coauthVersionLast="47" xr6:coauthVersionMax="47" xr10:uidLastSave="{00000000-0000-0000-0000-000000000000}"/>
  <bookViews>
    <workbookView xWindow="7545" yWindow="1193" windowWidth="21255" windowHeight="16087" xr2:uid="{00000000-000D-0000-FFFF-FFFF00000000}"/>
  </bookViews>
  <sheets>
    <sheet name="Test 1" sheetId="1" r:id="rId1"/>
    <sheet name="{Settings}" sheetId="3" r:id="rId2"/>
  </sheets>
  <definedNames>
    <definedName name="Settings_Wait">'{Settings}'!$B$1</definedName>
    <definedName name="Test_AppRun">'Test 1'!$B$130</definedName>
    <definedName name="Test_Array1d">'Test 1'!$B$26</definedName>
    <definedName name="Test_Array2d">'Test 1'!$B$32</definedName>
    <definedName name="Test_Cache">'Test 1'!$B$44</definedName>
    <definedName name="Test_ComBasic">'Test 1'!$B$51</definedName>
    <definedName name="Test_CustomConverter">'Test 1'!$B$58</definedName>
    <definedName name="Test_Dataframe">'Test 1'!$B$87</definedName>
    <definedName name="Test_Date">'Test 1'!$B$92</definedName>
    <definedName name="Test_DateConversion">'Test 1'!$B$108</definedName>
    <definedName name="Test_DynamicRegistration">'Test 1'!$B$114</definedName>
    <definedName name="Test_ExcelCall">'Test 1'!$B$119</definedName>
    <definedName name="Test_ExternalLoad">'Test 1'!$B$103</definedName>
    <definedName name="Test_GetFormula">'Test 1'!$B$125</definedName>
    <definedName name="Test_IteratorReturn">'Test 1'!$B$49</definedName>
    <definedName name="Test_Kwargs">'Test 1'!$B$36</definedName>
    <definedName name="Test_RoundTrip">'Test 1'!$B$21</definedName>
    <definedName name="Test_Sum">'Test 1'!$B$12</definedName>
    <definedName name="Test_Threaded">'Test 1'!$B$94</definedName>
    <definedName name="Test_WorkbooksObject">'Test 1'!$B$117</definedName>
    <definedName name="TestArea" localSheetId="0">'Test 1'!$G$1:$J$3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23" i="1"/>
  <c r="G17" i="1"/>
  <c r="C38" i="1"/>
  <c r="C39" i="1"/>
  <c r="C129" i="1"/>
  <c r="C122" i="1"/>
  <c r="D105" i="1" a="1"/>
  <c r="D104" i="1"/>
  <c r="D31" i="1"/>
  <c r="D39" i="1" a="1"/>
  <c r="D91" i="1"/>
  <c r="K63" i="1"/>
  <c r="D124" i="1"/>
  <c r="D46" i="1"/>
  <c r="D38" i="1" a="1"/>
  <c r="D103" i="1" a="1"/>
  <c r="D127" i="1"/>
  <c r="D122" i="1"/>
  <c r="D47" i="1" a="1"/>
  <c r="D23" i="1" a="1"/>
  <c r="D18" i="1"/>
  <c r="D19" i="1" a="1"/>
  <c r="D34" i="1" a="1"/>
  <c r="D72" i="1" a="1"/>
  <c r="D77" i="1" a="1"/>
  <c r="D123" i="1"/>
  <c r="B46" i="1" l="1"/>
  <c r="D47" i="1"/>
  <c r="B47" i="1" s="1"/>
  <c r="D23" i="1"/>
  <c r="B23" i="1" s="1"/>
  <c r="B91" i="1"/>
  <c r="D19" i="1"/>
  <c r="C19" i="1" s="1" a="1"/>
  <c r="C19" i="1" s="1"/>
  <c r="B19" i="1" s="1"/>
  <c r="B77" i="1" a="1"/>
  <c r="B77" i="1" s="1"/>
  <c r="D77" i="1"/>
  <c r="D72" i="1"/>
  <c r="B73" i="1" s="1" a="1"/>
  <c r="B73" i="1" s="1"/>
  <c r="D105" i="1"/>
  <c r="D103" i="1"/>
  <c r="D34" i="1"/>
  <c r="D35" i="1"/>
  <c r="E34" i="1"/>
  <c r="E35" i="1"/>
  <c r="D39" i="1"/>
  <c r="B39" i="1" s="1"/>
  <c r="D38" i="1"/>
  <c r="B38" i="1" s="1"/>
  <c r="B122" i="1"/>
  <c r="D68" i="1" a="1"/>
  <c r="D63" i="1"/>
  <c r="D106" i="1" a="1"/>
  <c r="B68" i="1" l="1" a="1"/>
  <c r="B68" i="1" s="1"/>
  <c r="D68" i="1"/>
  <c r="D106" i="1"/>
  <c r="B104" i="1" s="1"/>
  <c r="B40" i="1"/>
  <c r="B4" i="1"/>
  <c r="D129" i="1"/>
  <c r="C123" i="1" l="1"/>
  <c r="C124" i="1" s="1"/>
  <c r="D117" i="1"/>
  <c r="D14" i="1"/>
  <c r="D114" i="1"/>
  <c r="D115" i="1"/>
  <c r="D119" i="1"/>
  <c r="D128" i="1"/>
  <c r="C117" i="1"/>
  <c r="B129" i="1" l="1"/>
  <c r="C127" i="1"/>
  <c r="B127" i="1" s="1"/>
  <c r="B128" i="1"/>
  <c r="B124" i="1"/>
  <c r="B123" i="1"/>
  <c r="B119" i="1"/>
  <c r="B117" i="1"/>
  <c r="B114" i="1"/>
  <c r="C43" i="1"/>
  <c r="C53" i="1"/>
  <c r="D43" i="1"/>
  <c r="B130" i="1" l="1"/>
  <c r="B125" i="1"/>
  <c r="B43" i="1"/>
  <c r="H109" i="1"/>
  <c r="F109" i="1"/>
  <c r="D108" i="1" a="1"/>
  <c r="D110" i="1" l="1"/>
  <c r="D111" i="1"/>
  <c r="D112" i="1"/>
  <c r="D108" i="1"/>
  <c r="D109" i="1"/>
  <c r="B108" i="1" l="1"/>
  <c r="B35" i="1"/>
  <c r="B34" i="1"/>
  <c r="E97" i="1"/>
  <c r="F97" i="1" s="1"/>
  <c r="G96" i="1"/>
  <c r="F96" i="1"/>
  <c r="B36" i="1" l="1"/>
  <c r="E98" i="1"/>
  <c r="F98" i="1" s="1"/>
  <c r="G97" i="1"/>
  <c r="G98" i="1" l="1"/>
  <c r="E99" i="1"/>
  <c r="D53" i="1"/>
  <c r="B53" i="1" l="1"/>
  <c r="F99" i="1"/>
  <c r="F100" i="1" s="1"/>
  <c r="G99" i="1"/>
  <c r="G100" i="1" s="1"/>
  <c r="C89" i="1"/>
  <c r="E100" i="1"/>
  <c r="D90" i="1"/>
  <c r="D11" i="1"/>
  <c r="B94" i="1" l="1"/>
  <c r="B90" i="1"/>
  <c r="D8" i="1"/>
  <c r="D89" i="1"/>
  <c r="B89" i="1" l="1"/>
  <c r="B92" i="1" s="1"/>
  <c r="C65" i="1"/>
  <c r="C64" i="1"/>
  <c r="C63" i="1"/>
  <c r="C60" i="1"/>
  <c r="C57" i="1"/>
  <c r="C29" i="1"/>
  <c r="C30" i="1" s="1"/>
  <c r="C31" i="1" s="1"/>
  <c r="B31" i="1" s="1"/>
  <c r="C24" i="1" a="1"/>
  <c r="C24" i="1" s="1"/>
  <c r="C18" i="1"/>
  <c r="C17" i="1"/>
  <c r="C20" i="1" s="1"/>
  <c r="D25" i="1"/>
  <c r="D56" i="1"/>
  <c r="D15" i="1"/>
  <c r="D17" i="1"/>
  <c r="D57" i="1"/>
  <c r="D9" i="1"/>
  <c r="D49" i="1"/>
  <c r="D20" i="1"/>
  <c r="D29" i="1"/>
  <c r="D16" i="1"/>
  <c r="D24" i="1"/>
  <c r="D51" i="1"/>
  <c r="J60" i="1"/>
  <c r="D30" i="1"/>
  <c r="D10" i="1"/>
  <c r="C11" i="1"/>
  <c r="G42" i="1"/>
  <c r="B51" i="1" l="1"/>
  <c r="B11" i="1"/>
  <c r="B49" i="1"/>
  <c r="B29" i="1"/>
  <c r="B10" i="1"/>
  <c r="B17" i="1"/>
  <c r="B56" i="1"/>
  <c r="B14" i="1"/>
  <c r="B15" i="1"/>
  <c r="B8" i="1"/>
  <c r="B18" i="1"/>
  <c r="B9" i="1"/>
  <c r="B16" i="1"/>
  <c r="B25" i="1"/>
  <c r="B57" i="1"/>
  <c r="B24" i="1"/>
  <c r="B26" i="1" s="1"/>
  <c r="B20" i="1"/>
  <c r="B30" i="1"/>
  <c r="D64" i="1" a="1"/>
  <c r="D60" i="1"/>
  <c r="D85" i="1" a="1"/>
  <c r="D42" i="1"/>
  <c r="B58" i="1" l="1"/>
  <c r="B32" i="1"/>
  <c r="B21" i="1"/>
  <c r="B12" i="1"/>
  <c r="F85" i="1"/>
  <c r="E86" i="1"/>
  <c r="F86" i="1"/>
  <c r="E85" i="1"/>
  <c r="D86" i="1"/>
  <c r="D85" i="1"/>
  <c r="B60" i="1"/>
  <c r="D64" i="1"/>
  <c r="B64" i="1" s="1"/>
  <c r="D65" i="1"/>
  <c r="B65" i="1" s="1"/>
  <c r="B63" i="1"/>
  <c r="B42" i="1"/>
  <c r="B44" i="1" s="1"/>
  <c r="B85" i="1" l="1" a="1"/>
  <c r="B85" i="1" s="1"/>
  <c r="B87" i="1" s="1"/>
  <c r="B103" i="1" l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<sst xmlns="http://schemas.openxmlformats.org/spreadsheetml/2006/main" count="104" uniqueCount="85">
  <si>
    <t>pySum</t>
  </si>
  <si>
    <t>pySumNums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</si>
  <si>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</si>
  <si>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</si>
  <si>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</si>
  <si>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</si>
  <si>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</si>
  <si>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</si>
  <si>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</si>
  <si>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</si>
  <si>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</si>
  <si>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</si>
  <si>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</si>
  <si>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</si>
  <si>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</si>
  <si>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</si>
  <si>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</si>
  <si>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</si>
  <si>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</si>
  <si>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</si>
  <si>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</si>
  <si>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</si>
  <si>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Hello world</t>
  </si>
  <si>
    <t>pyTestCache</t>
  </si>
  <si>
    <t>pyRoundTrip:array_ref</t>
  </si>
  <si>
    <t>pyTestArr2d:cache_ref</t>
  </si>
  <si>
    <t>pyTestIter</t>
  </si>
  <si>
    <t>B</t>
  </si>
  <si>
    <t>C</t>
  </si>
  <si>
    <t>pyTestCustomConv</t>
  </si>
  <si>
    <t>A</t>
  </si>
  <si>
    <t>pyTestDFrame</t>
  </si>
  <si>
    <t>pyTestDFrame:index</t>
  </si>
  <si>
    <t>Time</t>
  </si>
  <si>
    <t>pyTestDate</t>
  </si>
  <si>
    <t>2017Feb01</t>
  </si>
  <si>
    <t>Test</t>
  </si>
  <si>
    <t>pyTestCom</t>
  </si>
  <si>
    <t>pyTestRange</t>
  </si>
  <si>
    <t>pyThreadTest</t>
  </si>
  <si>
    <t>x</t>
  </si>
  <si>
    <t>y</t>
  </si>
  <si>
    <t>a</t>
  </si>
  <si>
    <t>b</t>
  </si>
  <si>
    <t xml:space="preserve">u </t>
  </si>
  <si>
    <t>v</t>
  </si>
  <si>
    <t>(Should run multithreaded and return 3 different thread Ids)</t>
  </si>
  <si>
    <t>pyTestDFrame: dataframe output</t>
  </si>
  <si>
    <t>Great Success!</t>
  </si>
  <si>
    <t>Test external module load</t>
  </si>
  <si>
    <t>pyTestDateConv</t>
  </si>
  <si>
    <t>pyTestToCache</t>
  </si>
  <si>
    <t>pyTestDynamic</t>
  </si>
  <si>
    <t>pyTestWorkbooks</t>
  </si>
  <si>
    <t>FUNCTION TESTS</t>
  </si>
  <si>
    <t>MACRO TESTS</t>
  </si>
  <si>
    <t>pyTestExcelFunc</t>
  </si>
  <si>
    <t>pyTestRangeFormula</t>
  </si>
  <si>
    <t>pyTestAppRun</t>
  </si>
  <si>
    <t>Pythian</t>
  </si>
  <si>
    <t>OK</t>
  </si>
  <si>
    <t>{90160000-000F-0000-1000-0000000FF1CE}</t>
  </si>
  <si>
    <t>RTD TESTS</t>
  </si>
  <si>
    <t>Wait</t>
  </si>
  <si>
    <t>pyTestFastArray</t>
  </si>
  <si>
    <t>pyTestVargs</t>
  </si>
  <si>
    <t>xloImport</t>
  </si>
  <si>
    <t>Date</t>
  </si>
  <si>
    <t>Food</t>
  </si>
  <si>
    <t>pyTestDFrameMultIndex</t>
  </si>
  <si>
    <t>Category</t>
  </si>
  <si>
    <t>Clock</t>
  </si>
  <si>
    <t>Type</t>
  </si>
  <si>
    <t>numbers</t>
  </si>
  <si>
    <t>dates</t>
  </si>
  <si>
    <t>objects</t>
  </si>
  <si>
    <t>&lt;class 'int'&gt;</t>
  </si>
  <si>
    <t>pyTestDFrameNaNs</t>
  </si>
  <si>
    <t>Ham</t>
  </si>
  <si>
    <t>pyRoundTrip:mixed-type array</t>
  </si>
  <si>
    <t>Test 1</t>
  </si>
  <si>
    <t>[PythonTest.xlsm]Test 1'!$A$1</t>
  </si>
  <si>
    <t>pyTestArr1d - single value</t>
  </si>
  <si>
    <t>pyTestList</t>
  </si>
  <si>
    <t>Calc finished at: 2025-02-08 20:41:15.624148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</si>
</sst>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14" fontId="0" fillId="3" borderId="0" xfId="0" applyNumberFormat="1" applyFill="1"/>
    <xf numFmtId="14" fontId="0" fillId="3" borderId="0" xfId="0" quotePrefix="1" applyNumberFormat="1" applyFill="1"/>
    <xf numFmtId="0" fontId="1" fillId="0" borderId="0" xfId="0" quotePrefix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165" fontId="0" fillId="3" borderId="0" xfId="0" applyNumberFormat="1" applyFill="1"/>
    <xf numFmtId="166" fontId="0" fillId="3" borderId="0" xfId="0" applyNumberFormat="1" applyFill="1"/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18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219075</xdr:colOff>
          <xdr:row>0</xdr:row>
          <xdr:rowOff>138113</xdr:rowOff>
        </xdr:from>
        <xdr:to>
          <xdr:col>5</xdr:col>
          <xdr:colOff>823913</xdr:colOff>
          <xdr:row>2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Macro Tests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Z130"/>
  <sheetViews>
    <sheetView showGridLines="0" tabSelected="1" workbookViewId="0">
      <selection activeCell="C7" sqref="C7"/>
    </sheetView>
  </sheetViews>
  <sheetFormatPr defaultRowHeight="14.25" x14ac:dyDescent="0.45"/>
  <cols>
    <col min="1" max="1" width="37.796875" customWidth="1"/>
    <col min="2" max="2" width="10.53125" bestFit="1" customWidth="1"/>
    <col min="3" max="3" width="45.53125" customWidth="1"/>
    <col min="4" max="4" width="28.3984375" customWidth="1"/>
    <col min="5" max="5" width="11.3984375" customWidth="1"/>
    <col min="6" max="6" width="15" customWidth="1"/>
    <col min="7" max="7" width="13.33203125" customWidth="1"/>
    <col min="8" max="8" width="15.86328125" customWidth="1"/>
    <col min="10" max="10" width="10.53125" bestFit="1" customWidth="1"/>
    <col min="12" max="12" width="10.6640625" customWidth="1"/>
  </cols>
  <sheetData>
    <row r="1" spans="1:26" x14ac:dyDescent="0.45">
      <c r="A1" s="5" t="s">
        <v>84</v>
      </c>
      <c r="B1" s="5"/>
      <c r="C1" s="5"/>
      <c r="D1" s="9"/>
      <c r="F1" s="17"/>
      <c r="G1" t="s">
        <v>60</v>
      </c>
      <c r="H1" t="s">
        <v>59</v>
      </c>
      <c r="I1" t="s">
        <v>59</v>
      </c>
      <c r="J1" t="s">
        <v>59</v>
      </c>
      <c r="K1" s="20" t="s">
        <v>59</v>
      </c>
      <c r="Z1" t="s">
        <v>80</v>
      </c>
    </row>
    <row r="2" spans="1:26" x14ac:dyDescent="0.45">
      <c r="A2" s="9"/>
      <c r="B2" s="9"/>
      <c r="C2" s="9"/>
      <c r="D2" s="9"/>
      <c r="F2" s="17"/>
      <c r="K2" s="21"/>
      <c r="Z2" s="9" t="s">
        <v>81</v>
      </c>
    </row>
    <row r="3" spans="1:26" x14ac:dyDescent="0.45">
      <c r="A3" s="15" t="s">
        <v>54</v>
      </c>
      <c r="B3" s="16" t="b">
        <f ca="1">AND(B8:B222)</f>
        <v>1</v>
      </c>
      <c r="F3" s="17"/>
      <c r="K3" s="22"/>
    </row>
    <row r="4" spans="1:26" x14ac:dyDescent="0.45">
      <c r="A4" s="15" t="s">
        <v>55</v>
      </c>
      <c r="B4" s="16" t="b">
        <f>G1="OK"</f>
        <v>1</v>
      </c>
      <c r="G4" s="18"/>
      <c r="H4" s="18"/>
      <c r="I4" s="18"/>
      <c r="J4" s="18"/>
    </row>
    <row r="5" spans="1:26" x14ac:dyDescent="0.45">
      <c r="A5" s="15" t="s">
        <v>62</v>
      </c>
      <c r="B5" s="16"/>
    </row>
    <row r="6" spans="1:26" x14ac:dyDescent="0.45">
      <c r="A6" s="15"/>
    </row>
    <row r="7" spans="1:26" x14ac:dyDescent="0.45">
      <c r="A7" s="1" t="s">
        <v>36</v>
      </c>
      <c r="B7" s="1" t="s">
        <v>2</v>
      </c>
      <c r="C7" s="1" t="s">
        <v>13</v>
      </c>
      <c r="D7" s="1" t="s">
        <v>14</v>
      </c>
      <c r="E7" s="1"/>
      <c r="G7" s="1" t="s">
        <v>16</v>
      </c>
    </row>
    <row r="8" spans="1:26" x14ac:dyDescent="0.45">
      <c r="A8" s="2" t="s">
        <v>0</v>
      </c>
      <c r="B8" t="b">
        <f>C8=D8</f>
        <v>1</v>
      </c>
      <c r="C8">
        <v>6</v>
      </c>
      <c r="D8" s="6">
        <f>pySum(1,2,3)</f>
        <v>6</v>
      </c>
    </row>
    <row r="9" spans="1:26" x14ac:dyDescent="0.45">
      <c r="A9" s="2" t="s">
        <v>4</v>
      </c>
      <c r="B9" t="b">
        <f>NOT(ISERROR(FIND("Error",D9)))</f>
        <v>1</v>
      </c>
      <c r="C9" t="s">
        <v>15</v>
      </c>
      <c r="D9" s="8" t="str">
        <f>pySum(1,2)</f>
        <v>Error in arg 3 'z': Cannot convert '': Unknown type</v>
      </c>
    </row>
    <row r="10" spans="1:26" x14ac:dyDescent="0.45">
      <c r="A10" s="2" t="s">
        <v>1</v>
      </c>
      <c r="B10" t="b">
        <f>C10=D10</f>
        <v>1</v>
      </c>
      <c r="C10">
        <v>9</v>
      </c>
      <c r="D10" s="6">
        <f>pySumNums(1,2,3)</f>
        <v>9</v>
      </c>
      <c r="F10" s="9"/>
    </row>
    <row r="11" spans="1:26" x14ac:dyDescent="0.45">
      <c r="A11" s="2" t="s">
        <v>3</v>
      </c>
      <c r="B11" t="b">
        <f>NOT(ISERROR(FIND("Error",C11)))</f>
        <v>1</v>
      </c>
      <c r="C11" t="str">
        <f>pySumNums(1,2,3.2)</f>
        <v>Error in arg 3 'a': Cannot convert '3.2': Expected int</v>
      </c>
      <c r="D11" s="8" t="str">
        <f>pySumNums(1,2,3.2)</f>
        <v>Error in arg 3 'a': Cannot convert '3.2': Expected int</v>
      </c>
    </row>
    <row r="12" spans="1:26" x14ac:dyDescent="0.45">
      <c r="B12" s="19" t="b">
        <f>AND(B8:B11)</f>
        <v>1</v>
      </c>
    </row>
    <row r="14" spans="1:26" x14ac:dyDescent="0.45">
      <c r="A14" s="2" t="s">
        <v>5</v>
      </c>
      <c r="B14" t="b">
        <f>D14=C14</f>
        <v>1</v>
      </c>
      <c r="C14">
        <v>3</v>
      </c>
      <c r="D14" s="6">
        <f>pyRoundTrip(C14)</f>
        <v>3</v>
      </c>
      <c r="G14" s="10">
        <v>1</v>
      </c>
      <c r="H14" s="10">
        <v>2</v>
      </c>
      <c r="I14" s="10">
        <v>3</v>
      </c>
    </row>
    <row r="15" spans="1:26" x14ac:dyDescent="0.45">
      <c r="A15" s="2" t="s">
        <v>6</v>
      </c>
      <c r="B15" t="b">
        <f>D15=C15</f>
        <v>1</v>
      </c>
      <c r="C15">
        <v>3.3</v>
      </c>
      <c r="D15" s="6">
        <f>pyRoundTrip(C15)</f>
        <v>3.3</v>
      </c>
    </row>
    <row r="16" spans="1:26" x14ac:dyDescent="0.45">
      <c r="A16" s="2" t="s">
        <v>7</v>
      </c>
      <c r="B16" t="b">
        <f>D16=C16</f>
        <v>1</v>
      </c>
      <c r="C16" s="3">
        <v>42736</v>
      </c>
      <c r="D16" s="7">
        <f>pyRoundTrip(C16)</f>
        <v>42736</v>
      </c>
      <c r="E16" s="3"/>
      <c r="G16" s="10">
        <v>1</v>
      </c>
      <c r="H16" s="10" t="s">
        <v>78</v>
      </c>
      <c r="I16" s="10" t="b">
        <v>1</v>
      </c>
    </row>
    <row r="17" spans="1:10" x14ac:dyDescent="0.45">
      <c r="A17" s="2" t="s">
        <v>8</v>
      </c>
      <c r="B17" t="b">
        <f>C17=D17</f>
        <v>1</v>
      </c>
      <c r="C17">
        <f>SUM(G14:I14)</f>
        <v>6</v>
      </c>
      <c r="D17" s="6">
        <f>SUM(pyRoundTrip(G14:I14))</f>
        <v>6</v>
      </c>
      <c r="G17" s="10" t="e">
        <f>NA()</f>
        <v>#N/A</v>
      </c>
      <c r="H17" s="10">
        <v>2.4</v>
      </c>
      <c r="I17" s="10"/>
    </row>
    <row r="18" spans="1:10" x14ac:dyDescent="0.45">
      <c r="A18" s="2" t="s">
        <v>9</v>
      </c>
      <c r="B18" t="b">
        <f>ISNA(D18)</f>
        <v>1</v>
      </c>
      <c r="C18" t="e">
        <f>NA()</f>
        <v>#N/A</v>
      </c>
      <c r="D18" s="6" t="e">
        <f>(pyRoundTrip(G19:I19))</f>
        <v>#N/A</v>
      </c>
    </row>
    <row r="19" spans="1:10" x14ac:dyDescent="0.45">
      <c r="A19" s="2" t="s">
        <v>79</v>
      </c>
      <c r="B19" t="b">
        <f>C19</f>
        <v>1</v>
      </c>
      <c r="C19" t="b" cm="1">
        <f t="array" ref="C19">SUM(IFERROR(_xll.xloVal(D19)=G16:I17,TRUE)+0)=6</f>
        <v>1</v>
      </c>
      <c r="D19" s="6" t="str" cm="1">
        <f t="array" ref="D19">_xll.xloRef(pyRoundTrip(G16:I17))</f>
        <v>永[PythonTest.xlsm]Test 1!R19C4,A</v>
      </c>
      <c r="G19" s="10"/>
      <c r="H19" s="10"/>
      <c r="I19" s="10"/>
    </row>
    <row r="20" spans="1:10" x14ac:dyDescent="0.45">
      <c r="A20" s="2" t="s">
        <v>24</v>
      </c>
      <c r="B20" t="b">
        <f>C20=D20</f>
        <v>1</v>
      </c>
      <c r="C20">
        <f>C17</f>
        <v>6</v>
      </c>
      <c r="D20" s="6">
        <f>SUM(pyRoundTrip(_xll.xloRef(G14:I14)))</f>
        <v>6</v>
      </c>
    </row>
    <row r="21" spans="1:10" x14ac:dyDescent="0.45">
      <c r="A21" s="2"/>
      <c r="B21" s="19" t="b">
        <f>AND(B14:B20)</f>
        <v>1</v>
      </c>
    </row>
    <row r="23" spans="1:10" x14ac:dyDescent="0.45">
      <c r="A23" s="2" t="s">
        <v>82</v>
      </c>
      <c r="B23" t="b">
        <f>C23=D23</f>
        <v>1</v>
      </c>
      <c r="C23">
        <f>G24</f>
        <v>3.1</v>
      </c>
      <c r="D23" cm="1">
        <f t="array" ref="D23">pyTestArr1d(G24)</f>
        <v>3.1</v>
      </c>
    </row>
    <row r="24" spans="1:10" x14ac:dyDescent="0.45">
      <c r="A24" s="2" t="s">
        <v>10</v>
      </c>
      <c r="B24" t="b">
        <f>C24=D24</f>
        <v>1</v>
      </c>
      <c r="C24">
        <f t="array" ref="C24">SUM(H24:J24*G24)</f>
        <v>18.600000000000001</v>
      </c>
      <c r="D24" s="6">
        <f>SUM(pyTestArr1d(H24:J24,G24))</f>
        <v>18.600000000000001</v>
      </c>
      <c r="G24" s="10">
        <v>3.1</v>
      </c>
      <c r="H24" s="10">
        <v>1</v>
      </c>
      <c r="I24" s="10">
        <v>2</v>
      </c>
      <c r="J24" s="10">
        <v>3</v>
      </c>
    </row>
    <row r="25" spans="1:10" x14ac:dyDescent="0.45">
      <c r="A25" s="2" t="s">
        <v>11</v>
      </c>
      <c r="B25" t="b">
        <f>NOT(ISERROR(FIND("Error",D25)))</f>
        <v>1</v>
      </c>
      <c r="C25" t="s">
        <v>15</v>
      </c>
      <c r="D25" s="6" t="str">
        <f>pyTestArr1d(H25:J26,G25)</f>
        <v>Error in arg 1 'x': Expecting a 1-dim array</v>
      </c>
      <c r="G25" s="10">
        <v>3.1</v>
      </c>
      <c r="H25" s="10">
        <v>1</v>
      </c>
      <c r="I25" s="10">
        <v>2</v>
      </c>
      <c r="J25" s="10">
        <v>3</v>
      </c>
    </row>
    <row r="26" spans="1:10" x14ac:dyDescent="0.45">
      <c r="B26" s="19" t="b">
        <f>AND(B23:B25)</f>
        <v>1</v>
      </c>
      <c r="G26" s="10"/>
      <c r="H26" s="10">
        <v>4</v>
      </c>
      <c r="I26" s="10">
        <v>5</v>
      </c>
      <c r="J26" s="10">
        <v>6</v>
      </c>
    </row>
    <row r="29" spans="1:10" x14ac:dyDescent="0.45">
      <c r="A29" s="2" t="s">
        <v>12</v>
      </c>
      <c r="B29" t="b">
        <f>C29=D29</f>
        <v>1</v>
      </c>
      <c r="C29">
        <f>SUM(G29:H30)</f>
        <v>10</v>
      </c>
      <c r="D29" s="6">
        <f>SUM(pyTestArr2d(G29:H30))</f>
        <v>10</v>
      </c>
      <c r="G29" s="10">
        <v>1</v>
      </c>
      <c r="H29" s="10">
        <v>2</v>
      </c>
    </row>
    <row r="30" spans="1:10" x14ac:dyDescent="0.45">
      <c r="A30" s="2" t="s">
        <v>25</v>
      </c>
      <c r="B30" t="b">
        <f>C30=D30</f>
        <v>1</v>
      </c>
      <c r="C30">
        <f>C29</f>
        <v>10</v>
      </c>
      <c r="D30" s="6">
        <f>SUM(pyTestArr2d(_xll.xloRef(G29:H30)))</f>
        <v>10</v>
      </c>
      <c r="G30" s="10">
        <v>3</v>
      </c>
      <c r="H30" s="10">
        <v>4</v>
      </c>
    </row>
    <row r="31" spans="1:10" x14ac:dyDescent="0.45">
      <c r="A31" s="2" t="s">
        <v>64</v>
      </c>
      <c r="B31" t="b">
        <f>C31=D31</f>
        <v>1</v>
      </c>
      <c r="C31">
        <f>C30</f>
        <v>10</v>
      </c>
      <c r="D31" s="6">
        <f>SUM(_xll.pyTestFastArr(G29:H30))</f>
        <v>10</v>
      </c>
      <c r="G31" s="10"/>
      <c r="H31" s="10"/>
    </row>
    <row r="32" spans="1:10" x14ac:dyDescent="0.45">
      <c r="A32" s="2"/>
      <c r="B32" s="19" t="b">
        <f>AND(B29:B30)</f>
        <v>1</v>
      </c>
    </row>
    <row r="34" spans="1:9" x14ac:dyDescent="0.45">
      <c r="A34" s="2" t="s">
        <v>21</v>
      </c>
      <c r="B34" t="b">
        <f>H34=E34</f>
        <v>1</v>
      </c>
      <c r="D34" s="6" t="str">
        <f t="array" ref="D34:E35">pyTestKwargs(G34:H34,G35:H35)</f>
        <v>Foo</v>
      </c>
      <c r="E34" s="6" t="str">
        <v>dead</v>
      </c>
      <c r="G34" s="10" t="s">
        <v>17</v>
      </c>
      <c r="H34" s="10" t="s">
        <v>19</v>
      </c>
    </row>
    <row r="35" spans="1:9" x14ac:dyDescent="0.45">
      <c r="A35" s="2"/>
      <c r="B35" t="b">
        <f>E35=H35</f>
        <v>1</v>
      </c>
      <c r="D35" s="6" t="str">
        <v>Bar</v>
      </c>
      <c r="E35" s="6" t="str">
        <v>parrot</v>
      </c>
      <c r="G35" s="10" t="s">
        <v>18</v>
      </c>
      <c r="H35" s="10" t="s">
        <v>20</v>
      </c>
    </row>
    <row r="36" spans="1:9" x14ac:dyDescent="0.45">
      <c r="B36" s="19" t="b">
        <f>AND(B34:B35)</f>
        <v>1</v>
      </c>
    </row>
    <row r="37" spans="1:9" x14ac:dyDescent="0.45">
      <c r="A37" s="2"/>
    </row>
    <row r="38" spans="1:9" x14ac:dyDescent="0.45">
      <c r="A38" s="2" t="s">
        <v>65</v>
      </c>
      <c r="B38" t="b">
        <f>D38=C38</f>
        <v>1</v>
      </c>
      <c r="C38">
        <f>3*SUM(G39:I39)</f>
        <v>18</v>
      </c>
      <c r="D38" s="6" cm="1">
        <f t="array" ref="D38">pyTestVargs(G39,H39,I39)</f>
        <v>18</v>
      </c>
      <c r="G38" t="s">
        <v>30</v>
      </c>
      <c r="H38" t="s">
        <v>27</v>
      </c>
      <c r="I38" t="s">
        <v>28</v>
      </c>
    </row>
    <row r="39" spans="1:9" x14ac:dyDescent="0.45">
      <c r="A39" s="2"/>
      <c r="B39" t="b">
        <f>D39=C39</f>
        <v>1</v>
      </c>
      <c r="C39">
        <f>SUM(G39:I39)*2</f>
        <v>12</v>
      </c>
      <c r="D39" s="6" cm="1">
        <f t="array" ref="D39">pyTestVargsKwargs(TRANSPOSE(G38:I39),G39,H39,I39)</f>
        <v>12</v>
      </c>
      <c r="G39" s="10">
        <v>1</v>
      </c>
      <c r="H39" s="10">
        <v>2</v>
      </c>
      <c r="I39" s="10">
        <v>3</v>
      </c>
    </row>
    <row r="40" spans="1:9" x14ac:dyDescent="0.45">
      <c r="A40" s="2"/>
      <c r="B40" s="19" t="b">
        <f>AND(B38:B39)</f>
        <v>1</v>
      </c>
    </row>
    <row r="41" spans="1:9" x14ac:dyDescent="0.45">
      <c r="A41" s="2"/>
      <c r="B41" s="2"/>
    </row>
    <row r="42" spans="1:9" x14ac:dyDescent="0.45">
      <c r="A42" s="2" t="s">
        <v>23</v>
      </c>
      <c r="B42" t="b">
        <f>C42=D42</f>
        <v>1</v>
      </c>
      <c r="C42" t="s">
        <v>22</v>
      </c>
      <c r="D42" s="6" t="str">
        <f>pyTestCache(G42)</f>
        <v>Hello world</v>
      </c>
      <c r="G42" t="str">
        <f>pyTestCache()</f>
        <v>欣[PythonTest.xlsm]Test 1!R42C7CustomObj,A</v>
      </c>
    </row>
    <row r="43" spans="1:9" x14ac:dyDescent="0.45">
      <c r="A43" s="2" t="s">
        <v>51</v>
      </c>
      <c r="B43" t="b">
        <f>INDEX(_xll.xloVal(D43),1,1)=C43</f>
        <v>1</v>
      </c>
      <c r="C43" t="str">
        <f>G34</f>
        <v>Foo</v>
      </c>
      <c r="D43" s="6" t="str">
        <f>pyTestToCache(G34:H35)</f>
        <v>永[PythonTest.xlsm]Test 1!R43C4,A</v>
      </c>
    </row>
    <row r="44" spans="1:9" x14ac:dyDescent="0.45">
      <c r="B44" s="19" t="b">
        <f>AND(B42:B43)</f>
        <v>1</v>
      </c>
    </row>
    <row r="46" spans="1:9" x14ac:dyDescent="0.45">
      <c r="A46" s="2" t="s">
        <v>83</v>
      </c>
      <c r="B46" t="b">
        <f>C46=D46</f>
        <v>1</v>
      </c>
      <c r="C46">
        <f>SUM(G46:I46)</f>
        <v>6</v>
      </c>
      <c r="D46" s="6">
        <f>SUM(pyTestList(G46:I46))</f>
        <v>6</v>
      </c>
      <c r="G46" s="10">
        <v>1</v>
      </c>
      <c r="H46" s="10">
        <v>2</v>
      </c>
      <c r="I46" s="10">
        <v>3</v>
      </c>
    </row>
    <row r="47" spans="1:9" x14ac:dyDescent="0.45">
      <c r="B47" t="b">
        <f>C47=D47</f>
        <v>1</v>
      </c>
      <c r="C47">
        <f>I46</f>
        <v>3</v>
      </c>
      <c r="D47" s="6" cm="1">
        <f t="array" ref="D47">pyTestList(I46)</f>
        <v>3</v>
      </c>
    </row>
    <row r="48" spans="1:9" ht="13.8" customHeight="1" x14ac:dyDescent="0.45"/>
    <row r="49" spans="1:11" x14ac:dyDescent="0.45">
      <c r="A49" s="2" t="s">
        <v>26</v>
      </c>
      <c r="B49" s="19" t="b">
        <f>C49=D49</f>
        <v>1</v>
      </c>
      <c r="C49">
        <v>4</v>
      </c>
      <c r="D49" s="6">
        <f>SUM(pyTestIter(4,1))</f>
        <v>4</v>
      </c>
    </row>
    <row r="51" spans="1:11" x14ac:dyDescent="0.45">
      <c r="A51" s="2" t="s">
        <v>37</v>
      </c>
      <c r="B51" s="19" t="b">
        <f>C51=D51</f>
        <v>1</v>
      </c>
      <c r="C51" t="s">
        <v>61</v>
      </c>
      <c r="D51" t="str">
        <f>pyTestCom()</f>
        <v>{90160000-000F-0000-1000-0000000FF1CE}</v>
      </c>
    </row>
    <row r="52" spans="1:11" x14ac:dyDescent="0.45">
      <c r="A52" s="2"/>
    </row>
    <row r="53" spans="1:11" x14ac:dyDescent="0.45">
      <c r="A53" s="2" t="s">
        <v>38</v>
      </c>
      <c r="B53" s="19" t="b">
        <f ca="1">C53=SUBSTITUTE(D53, "'","")</f>
        <v>1</v>
      </c>
      <c r="C53" s="4" t="str">
        <f ca="1">MID(CELL("filename"),FIND("[",CELL("filename")),100)&amp;"!"&amp;ADDRESS(ROW(H54),COLUMN(H54),4)</f>
        <v>[PythonTest.xlsm]Test 1!H54</v>
      </c>
      <c r="D53" s="8" t="str">
        <f>pyTestRange(G53:H54)</f>
        <v>'[PythonTest.xlsm]Test 1'!H54</v>
      </c>
      <c r="E53" s="4"/>
      <c r="G53" s="10">
        <v>1</v>
      </c>
      <c r="H53" s="10">
        <v>2</v>
      </c>
    </row>
    <row r="54" spans="1:11" x14ac:dyDescent="0.45">
      <c r="A54" s="2"/>
      <c r="G54" s="10">
        <v>3</v>
      </c>
      <c r="H54" s="10">
        <v>4</v>
      </c>
    </row>
    <row r="55" spans="1:11" x14ac:dyDescent="0.45">
      <c r="A55" s="2"/>
    </row>
    <row r="56" spans="1:11" x14ac:dyDescent="0.45">
      <c r="A56" s="2" t="s">
        <v>29</v>
      </c>
      <c r="B56" t="b">
        <f>C56=D56</f>
        <v>1</v>
      </c>
      <c r="C56">
        <v>2</v>
      </c>
      <c r="D56" s="6">
        <f>pyTestCustomConv(1)</f>
        <v>2</v>
      </c>
    </row>
    <row r="57" spans="1:11" x14ac:dyDescent="0.45">
      <c r="A57" s="2"/>
      <c r="B57" t="b">
        <f>C57=D57</f>
        <v>1</v>
      </c>
      <c r="C57">
        <f>2*SUM(G57:H57)</f>
        <v>14</v>
      </c>
      <c r="D57" s="6">
        <f>SUM(pyTestCustomConv(G57:H57))</f>
        <v>14</v>
      </c>
      <c r="G57" s="10">
        <v>3</v>
      </c>
      <c r="H57" s="10">
        <v>4</v>
      </c>
    </row>
    <row r="58" spans="1:11" x14ac:dyDescent="0.45">
      <c r="B58" s="19" t="b">
        <f>AND(B56:B57)</f>
        <v>1</v>
      </c>
    </row>
    <row r="59" spans="1:11" x14ac:dyDescent="0.45">
      <c r="A59" s="2"/>
    </row>
    <row r="60" spans="1:11" x14ac:dyDescent="0.45">
      <c r="A60" s="2" t="s">
        <v>31</v>
      </c>
      <c r="B60" t="b">
        <f>C60=D60</f>
        <v>1</v>
      </c>
      <c r="C60">
        <f>H61</f>
        <v>2</v>
      </c>
      <c r="D60" s="6">
        <f>pyTestFrameFetch(J60,,"B")</f>
        <v>2</v>
      </c>
      <c r="G60" s="11" t="s">
        <v>30</v>
      </c>
      <c r="H60" s="11" t="s">
        <v>27</v>
      </c>
      <c r="I60" s="11" t="s">
        <v>28</v>
      </c>
      <c r="J60" s="12" t="str">
        <f>pyTestDFrame(G60:I61)</f>
        <v>欣[PythonTest.xlsm]Test 1!R60C10DataFrame,A</v>
      </c>
    </row>
    <row r="61" spans="1:11" x14ac:dyDescent="0.45">
      <c r="A61" s="2"/>
      <c r="G61" s="11">
        <v>1</v>
      </c>
      <c r="H61" s="11">
        <v>2</v>
      </c>
      <c r="I61" s="11">
        <v>3</v>
      </c>
    </row>
    <row r="62" spans="1:11" x14ac:dyDescent="0.45">
      <c r="A62" s="2"/>
    </row>
    <row r="63" spans="1:11" x14ac:dyDescent="0.45">
      <c r="A63" s="2" t="s">
        <v>32</v>
      </c>
      <c r="B63" t="b">
        <f>C63=D63</f>
        <v>1</v>
      </c>
      <c r="C63" t="str">
        <f>I64</f>
        <v>Foo</v>
      </c>
      <c r="D63" s="6" t="str">
        <f>pyTestFrameFetch(K63,0,I63)</f>
        <v>Foo</v>
      </c>
      <c r="G63" s="10" t="s">
        <v>33</v>
      </c>
      <c r="H63" s="10" t="s">
        <v>30</v>
      </c>
      <c r="I63" s="10" t="s">
        <v>68</v>
      </c>
      <c r="J63" s="10" t="s">
        <v>67</v>
      </c>
      <c r="K63" s="12" t="str">
        <f>pyTestDFrameIndex(G63:J65)</f>
        <v>欣[PythonTest.xlsm]Test 1!R63C11,A</v>
      </c>
    </row>
    <row r="64" spans="1:11" x14ac:dyDescent="0.45">
      <c r="A64" s="2"/>
      <c r="B64" t="b">
        <f>C64=D64</f>
        <v>1</v>
      </c>
      <c r="C64">
        <f>H65</f>
        <v>2.1</v>
      </c>
      <c r="D64" s="6">
        <f t="array" ref="D64:D65">pyTestFrameFetch(K63,1)</f>
        <v>2.1</v>
      </c>
      <c r="G64" s="24">
        <v>0</v>
      </c>
      <c r="H64" s="10">
        <v>5.3</v>
      </c>
      <c r="I64" s="10" t="s">
        <v>17</v>
      </c>
      <c r="J64" s="13">
        <v>45026</v>
      </c>
    </row>
    <row r="65" spans="1:12" x14ac:dyDescent="0.45">
      <c r="A65" s="2"/>
      <c r="B65" t="b">
        <f>C65=D65</f>
        <v>1</v>
      </c>
      <c r="C65" t="str">
        <f>I65</f>
        <v>Bar</v>
      </c>
      <c r="D65" s="6" t="str">
        <v>Bar</v>
      </c>
      <c r="G65" s="24">
        <v>1</v>
      </c>
      <c r="H65" s="10">
        <v>2.1</v>
      </c>
      <c r="I65" s="10" t="s">
        <v>18</v>
      </c>
      <c r="J65" s="13">
        <v>45027</v>
      </c>
    </row>
    <row r="66" spans="1:12" x14ac:dyDescent="0.45">
      <c r="A66" s="2"/>
      <c r="D66" s="6"/>
      <c r="G66" s="24">
        <v>2</v>
      </c>
      <c r="H66" s="10">
        <v>4.0999999999999996</v>
      </c>
      <c r="I66" s="10" t="s">
        <v>17</v>
      </c>
      <c r="J66" s="13">
        <v>45027</v>
      </c>
    </row>
    <row r="67" spans="1:12" x14ac:dyDescent="0.45">
      <c r="A67" s="2"/>
    </row>
    <row r="68" spans="1:12" x14ac:dyDescent="0.45">
      <c r="A68" s="2" t="s">
        <v>47</v>
      </c>
      <c r="B68" t="b" cm="1">
        <f t="array" ref="B68">SUM(ABS(D69:E70-G64:H65))=0</f>
        <v>1</v>
      </c>
      <c r="C68" s="23"/>
      <c r="D68" s="6" t="str" cm="1">
        <f t="array" ref="D68:G70">pyTestFrameFetch(K63)</f>
        <v>Time</v>
      </c>
      <c r="E68" s="6" t="str">
        <v>A</v>
      </c>
      <c r="F68" s="6" t="str">
        <v>Food</v>
      </c>
      <c r="G68" s="6" t="str">
        <v>Date</v>
      </c>
    </row>
    <row r="69" spans="1:12" x14ac:dyDescent="0.45">
      <c r="D69" s="6">
        <v>0</v>
      </c>
      <c r="E69" s="6">
        <v>5.3</v>
      </c>
      <c r="F69" s="6" t="str">
        <v>Foo</v>
      </c>
      <c r="G69" s="6">
        <v>45026</v>
      </c>
    </row>
    <row r="70" spans="1:12" ht="15" customHeight="1" x14ac:dyDescent="0.45">
      <c r="D70" s="6">
        <v>1</v>
      </c>
      <c r="E70" s="6">
        <v>2.1</v>
      </c>
      <c r="F70" s="6" t="str">
        <v>Bar</v>
      </c>
      <c r="G70" s="6">
        <v>45027</v>
      </c>
    </row>
    <row r="71" spans="1:12" ht="15" customHeight="1" x14ac:dyDescent="0.45"/>
    <row r="72" spans="1:12" ht="15" customHeight="1" x14ac:dyDescent="0.45">
      <c r="D72" s="6" t="str" cm="1">
        <f t="array" ref="D72:G75">pyTestDFrameMultiIndex(I72:L75,TRUE)</f>
        <v>Clock</v>
      </c>
      <c r="E72" s="6" t="str">
        <v>Category</v>
      </c>
      <c r="F72" s="6" t="str">
        <v>Category</v>
      </c>
      <c r="G72" s="6" t="str">
        <v>Clock</v>
      </c>
      <c r="I72" s="10" t="s">
        <v>70</v>
      </c>
      <c r="J72" s="10" t="s">
        <v>70</v>
      </c>
      <c r="K72" s="10" t="s">
        <v>71</v>
      </c>
      <c r="L72" s="10" t="s">
        <v>71</v>
      </c>
    </row>
    <row r="73" spans="1:12" ht="15" customHeight="1" x14ac:dyDescent="0.45">
      <c r="A73" t="s">
        <v>69</v>
      </c>
      <c r="B73" t="b" cm="1">
        <f t="array" ref="B73">SUM((D72:D75=L72:L75)+0)=4</f>
        <v>1</v>
      </c>
      <c r="D73" s="6" t="str">
        <v>Date</v>
      </c>
      <c r="E73" s="6" t="str">
        <v>Type</v>
      </c>
      <c r="F73" s="6" t="str">
        <v>A</v>
      </c>
      <c r="G73" s="6" t="str">
        <v>Time</v>
      </c>
      <c r="I73" s="10" t="s">
        <v>72</v>
      </c>
      <c r="J73" s="10" t="s">
        <v>30</v>
      </c>
      <c r="K73" s="10" t="s">
        <v>33</v>
      </c>
      <c r="L73" s="10" t="s">
        <v>67</v>
      </c>
    </row>
    <row r="74" spans="1:12" ht="15" customHeight="1" x14ac:dyDescent="0.45">
      <c r="D74" s="6">
        <v>45027</v>
      </c>
      <c r="E74" s="6" t="str">
        <v>Bar</v>
      </c>
      <c r="F74" s="6">
        <v>2.1</v>
      </c>
      <c r="G74" s="6">
        <v>1</v>
      </c>
      <c r="I74" s="10" t="s">
        <v>18</v>
      </c>
      <c r="J74" s="10">
        <v>2.1</v>
      </c>
      <c r="K74" s="10">
        <v>1</v>
      </c>
      <c r="L74" s="13">
        <v>45027</v>
      </c>
    </row>
    <row r="75" spans="1:12" x14ac:dyDescent="0.45">
      <c r="D75" s="6">
        <v>45027</v>
      </c>
      <c r="E75" s="6" t="str">
        <v>Foo</v>
      </c>
      <c r="F75" s="6">
        <v>4.0999999999999996</v>
      </c>
      <c r="G75" s="6">
        <v>2</v>
      </c>
      <c r="I75" s="10" t="s">
        <v>17</v>
      </c>
      <c r="J75" s="10">
        <v>4.0999999999999996</v>
      </c>
      <c r="K75" s="10">
        <v>2</v>
      </c>
      <c r="L75" s="13">
        <v>45027</v>
      </c>
    </row>
    <row r="77" spans="1:12" x14ac:dyDescent="0.45">
      <c r="A77" t="s">
        <v>77</v>
      </c>
      <c r="B77" t="b" cm="1">
        <f t="array" ref="B77">SUM((IFERROR(E77:G83,666)=IFERROR(I77:K83,666))+0)=COUNTA(E77:G83)</f>
        <v>1</v>
      </c>
      <c r="D77" s="6" t="e" cm="1">
        <f t="array" ref="D77:G83">pyTestDFrameNaNs()</f>
        <v>#N/A</v>
      </c>
      <c r="E77" s="6" t="str">
        <v>numbers</v>
      </c>
      <c r="F77" s="6" t="str">
        <v>dates</v>
      </c>
      <c r="G77" s="6" t="str">
        <v>objects</v>
      </c>
      <c r="I77" t="s">
        <v>73</v>
      </c>
      <c r="J77" t="s">
        <v>74</v>
      </c>
      <c r="K77" t="s">
        <v>75</v>
      </c>
    </row>
    <row r="78" spans="1:12" x14ac:dyDescent="0.45">
      <c r="D78" s="6">
        <v>0</v>
      </c>
      <c r="E78" s="6">
        <v>1</v>
      </c>
      <c r="F78" s="6">
        <v>45139</v>
      </c>
      <c r="G78" s="6" t="e">
        <v>#N/A</v>
      </c>
      <c r="I78">
        <v>1</v>
      </c>
      <c r="J78">
        <v>45139</v>
      </c>
      <c r="K78" t="e">
        <v>#N/A</v>
      </c>
    </row>
    <row r="79" spans="1:12" x14ac:dyDescent="0.45">
      <c r="D79" s="6">
        <v>1</v>
      </c>
      <c r="E79" s="6">
        <v>2</v>
      </c>
      <c r="F79" s="6" t="e">
        <v>#N/A</v>
      </c>
      <c r="G79" s="6">
        <v>42</v>
      </c>
      <c r="I79">
        <v>2</v>
      </c>
      <c r="J79" t="e">
        <v>#N/A</v>
      </c>
      <c r="K79">
        <v>42</v>
      </c>
    </row>
    <row r="80" spans="1:12" x14ac:dyDescent="0.45">
      <c r="D80" s="6">
        <v>2</v>
      </c>
      <c r="E80" s="6" t="e">
        <v>#N/A</v>
      </c>
      <c r="F80" s="6">
        <v>45140</v>
      </c>
      <c r="G80" s="6">
        <v>25204</v>
      </c>
      <c r="I80" t="e">
        <v>#N/A</v>
      </c>
      <c r="J80">
        <v>45140</v>
      </c>
      <c r="K80">
        <v>25204</v>
      </c>
    </row>
    <row r="81" spans="1:11" x14ac:dyDescent="0.45">
      <c r="D81" s="6">
        <v>3</v>
      </c>
      <c r="E81" s="6">
        <v>3</v>
      </c>
      <c r="F81" s="6" t="e">
        <v>#N/A</v>
      </c>
      <c r="G81" s="6" t="str">
        <v>Foo</v>
      </c>
      <c r="I81">
        <v>3</v>
      </c>
      <c r="J81" t="e">
        <v>#N/A</v>
      </c>
      <c r="K81" t="s">
        <v>17</v>
      </c>
    </row>
    <row r="82" spans="1:11" x14ac:dyDescent="0.45">
      <c r="D82" s="6">
        <v>4</v>
      </c>
      <c r="E82" s="6">
        <v>4</v>
      </c>
      <c r="F82" s="6" t="e">
        <v>#N/A</v>
      </c>
      <c r="G82" s="6" t="e">
        <v>#N/A</v>
      </c>
      <c r="I82">
        <v>4</v>
      </c>
      <c r="J82" t="e">
        <v>#N/A</v>
      </c>
      <c r="K82" t="e">
        <v>#N/A</v>
      </c>
    </row>
    <row r="83" spans="1:11" x14ac:dyDescent="0.45">
      <c r="D83" s="6">
        <v>5</v>
      </c>
      <c r="E83" s="6">
        <v>5</v>
      </c>
      <c r="F83" s="6">
        <v>45140</v>
      </c>
      <c r="G83" s="6" t="str">
        <v>&lt;class 'int'&gt;</v>
      </c>
      <c r="I83">
        <v>5</v>
      </c>
      <c r="J83">
        <v>45140</v>
      </c>
      <c r="K83" t="s">
        <v>76</v>
      </c>
    </row>
    <row r="85" spans="1:11" x14ac:dyDescent="0.45">
      <c r="B85" t="b" cm="1">
        <f t="array" ref="B85">SUM(ABS(D86:E86-G64:H64))=0</f>
        <v>1</v>
      </c>
      <c r="D85" s="6" t="str">
        <f t="array" ref="D85:F86">pyTestFrameWrite(K63)</f>
        <v>Time</v>
      </c>
      <c r="E85" s="6" t="str">
        <v>A</v>
      </c>
      <c r="F85" s="6" t="str">
        <v>Food</v>
      </c>
    </row>
    <row r="86" spans="1:11" x14ac:dyDescent="0.45">
      <c r="D86" s="6">
        <v>0</v>
      </c>
      <c r="E86" s="6">
        <v>5.3</v>
      </c>
      <c r="F86" s="6" t="str">
        <v>Foo</v>
      </c>
    </row>
    <row r="87" spans="1:11" x14ac:dyDescent="0.45">
      <c r="B87" s="19" t="b">
        <f>AND(B60:B86)</f>
        <v>1</v>
      </c>
    </row>
    <row r="89" spans="1:11" x14ac:dyDescent="0.45">
      <c r="A89" s="2" t="s">
        <v>34</v>
      </c>
      <c r="B89" t="b">
        <f>C89=D89</f>
        <v>1</v>
      </c>
      <c r="C89" s="3">
        <f>G89+1</f>
        <v>42737</v>
      </c>
      <c r="D89" s="7">
        <f>pyTestDate(G89)</f>
        <v>42737</v>
      </c>
      <c r="E89" s="3"/>
      <c r="G89" s="13">
        <v>42736</v>
      </c>
    </row>
    <row r="90" spans="1:11" x14ac:dyDescent="0.45">
      <c r="B90" t="b">
        <f>D90=C90</f>
        <v>1</v>
      </c>
      <c r="C90" s="3">
        <v>42768</v>
      </c>
      <c r="D90" s="7">
        <f>pyTestDate(G90)</f>
        <v>42768</v>
      </c>
      <c r="E90" s="3"/>
      <c r="G90" s="14" t="s">
        <v>35</v>
      </c>
    </row>
    <row r="91" spans="1:11" x14ac:dyDescent="0.45">
      <c r="B91" t="b">
        <f>HOUR(C91)=HOUR(D91)</f>
        <v>1</v>
      </c>
      <c r="C91" s="26">
        <v>0.29166666666666669</v>
      </c>
      <c r="D91" s="27">
        <f>INDEX(pyTestTimestamp(G91,"Europe/Berlin"),2,2)-INDEX(pyTestTimestamp(G91,"Singapore"),2,2)</f>
        <v>0.29166666667151731</v>
      </c>
      <c r="G91" s="25">
        <v>44571.833333333336</v>
      </c>
    </row>
    <row r="92" spans="1:11" x14ac:dyDescent="0.45">
      <c r="B92" s="19" t="b">
        <f>AND(B89:B90)</f>
        <v>1</v>
      </c>
      <c r="E92" s="26"/>
    </row>
    <row r="94" spans="1:11" x14ac:dyDescent="0.45">
      <c r="A94" s="2" t="s">
        <v>39</v>
      </c>
      <c r="B94" s="19" t="b">
        <f>E100&lt;&gt;F100</f>
        <v>1</v>
      </c>
      <c r="D94" t="s">
        <v>40</v>
      </c>
      <c r="E94">
        <v>3</v>
      </c>
      <c r="F94">
        <v>1</v>
      </c>
      <c r="G94">
        <v>4</v>
      </c>
    </row>
    <row r="95" spans="1:11" x14ac:dyDescent="0.45">
      <c r="A95" t="s">
        <v>46</v>
      </c>
      <c r="D95" t="s">
        <v>41</v>
      </c>
      <c r="E95">
        <v>3</v>
      </c>
      <c r="F95">
        <v>2</v>
      </c>
      <c r="G95">
        <v>7</v>
      </c>
    </row>
    <row r="96" spans="1:11" x14ac:dyDescent="0.45">
      <c r="D96" t="s">
        <v>42</v>
      </c>
      <c r="E96">
        <v>500</v>
      </c>
      <c r="F96">
        <f>E96</f>
        <v>500</v>
      </c>
      <c r="G96">
        <f>E96</f>
        <v>500</v>
      </c>
    </row>
    <row r="97" spans="1:8" x14ac:dyDescent="0.45">
      <c r="D97" t="s">
        <v>43</v>
      </c>
      <c r="E97">
        <f>E96</f>
        <v>500</v>
      </c>
      <c r="F97">
        <f>E97</f>
        <v>500</v>
      </c>
      <c r="G97">
        <f>E97</f>
        <v>500</v>
      </c>
    </row>
    <row r="98" spans="1:8" x14ac:dyDescent="0.45">
      <c r="D98" t="s">
        <v>44</v>
      </c>
      <c r="E98">
        <f>E97</f>
        <v>500</v>
      </c>
      <c r="F98">
        <f>E98</f>
        <v>500</v>
      </c>
      <c r="G98">
        <f>E98</f>
        <v>500</v>
      </c>
    </row>
    <row r="99" spans="1:8" x14ac:dyDescent="0.45">
      <c r="D99" t="s">
        <v>45</v>
      </c>
      <c r="E99">
        <f>E98</f>
        <v>500</v>
      </c>
      <c r="F99">
        <f>E99</f>
        <v>500</v>
      </c>
      <c r="G99">
        <f>E99</f>
        <v>500</v>
      </c>
    </row>
    <row r="100" spans="1:8" x14ac:dyDescent="0.45">
      <c r="E100" s="6">
        <f>_xll.pyThreadTest(E94,E95,E96,E97,E98,E99)</f>
        <v>58252</v>
      </c>
      <c r="F100" s="6">
        <f>_xll.pyThreadTest(F94,F95,F96,F97,F98,F99)</f>
        <v>33956</v>
      </c>
      <c r="G100" s="6">
        <f>_xll.pyThreadTest(G94,G95,G96,G97,G98,G99)</f>
        <v>43184</v>
      </c>
    </row>
    <row r="103" spans="1:8" x14ac:dyDescent="0.45">
      <c r="A103" s="2" t="s">
        <v>66</v>
      </c>
      <c r="B103" s="19" t="b">
        <f>C103=D104</f>
        <v>1</v>
      </c>
      <c r="C103" t="s">
        <v>48</v>
      </c>
      <c r="D103" t="str" cm="1">
        <f t="array" ref="D103">_xll.xloImport(pyWbPath()&amp;"\TestModule.py", "*")</f>
        <v>Loaded C:\Users\Steven\dev\xloil_build\tests\AutoSheets\TestModule.py</v>
      </c>
    </row>
    <row r="104" spans="1:8" x14ac:dyDescent="0.45">
      <c r="A104" t="s">
        <v>49</v>
      </c>
      <c r="B104" s="19" t="b">
        <f>C106=D106</f>
        <v>1</v>
      </c>
      <c r="D104" s="6" t="str">
        <f>_xll.pyTestLoadMod()</f>
        <v>Great Success!</v>
      </c>
    </row>
    <row r="105" spans="1:8" x14ac:dyDescent="0.45">
      <c r="D105" t="str" cm="1">
        <f t="array" ref="D105">_xll.pyFooBar(1)</f>
        <v>欣[PythonTest.xlsm]Test 1!R105C4pyFooBar,A</v>
      </c>
    </row>
    <row r="106" spans="1:8" x14ac:dyDescent="0.45">
      <c r="C106">
        <v>16</v>
      </c>
      <c r="D106" cm="1">
        <f t="array" ref="D106">_xll.xloAttr(D105,"xplus",,3,4)</f>
        <v>16</v>
      </c>
    </row>
    <row r="108" spans="1:8" x14ac:dyDescent="0.45">
      <c r="A108" s="2" t="s">
        <v>50</v>
      </c>
      <c r="B108" s="19" t="b">
        <f>AND(D108=F108+1, D109=G108+1, D110=H108+1,D111=F109+1,D112=G109+1)</f>
        <v>1</v>
      </c>
      <c r="D108" s="6">
        <f t="array" ref="D108:D112">pyTestDateConv(F108:H109)</f>
        <v>43001</v>
      </c>
      <c r="F108" s="10">
        <v>43000</v>
      </c>
      <c r="G108" s="10">
        <v>44000</v>
      </c>
      <c r="H108" s="10">
        <v>45000.66</v>
      </c>
    </row>
    <row r="109" spans="1:8" x14ac:dyDescent="0.45">
      <c r="D109" s="6">
        <v>44001</v>
      </c>
      <c r="F109" s="10">
        <f>G108</f>
        <v>44000</v>
      </c>
      <c r="G109" s="10">
        <v>37000</v>
      </c>
      <c r="H109" s="10">
        <f>H108</f>
        <v>45000.66</v>
      </c>
    </row>
    <row r="110" spans="1:8" x14ac:dyDescent="0.45">
      <c r="D110" s="6">
        <v>45001.66</v>
      </c>
    </row>
    <row r="111" spans="1:8" x14ac:dyDescent="0.45">
      <c r="D111" s="6">
        <v>44001</v>
      </c>
    </row>
    <row r="112" spans="1:8" x14ac:dyDescent="0.45">
      <c r="D112" s="6">
        <v>37001</v>
      </c>
    </row>
    <row r="114" spans="1:4" x14ac:dyDescent="0.45">
      <c r="A114" s="2" t="s">
        <v>52</v>
      </c>
      <c r="B114" s="19" t="b">
        <f>C114:C115=D114:D115</f>
        <v>1</v>
      </c>
      <c r="C114">
        <v>0</v>
      </c>
      <c r="D114" s="6">
        <f>pyTestDynamic0()</f>
        <v>0</v>
      </c>
    </row>
    <row r="115" spans="1:4" x14ac:dyDescent="0.45">
      <c r="C115">
        <v>2</v>
      </c>
      <c r="D115" s="6">
        <f>pyTestDynamic2()</f>
        <v>2</v>
      </c>
    </row>
    <row r="117" spans="1:4" x14ac:dyDescent="0.45">
      <c r="A117" s="2" t="s">
        <v>53</v>
      </c>
      <c r="B117" s="19" t="b">
        <f>C117=D117</f>
        <v>1</v>
      </c>
      <c r="C117" t="str">
        <f>pyTestWorkbooks()</f>
        <v xml:space="preserve">TypeError: TypeError: __getitem__(): incompatible function arguments. The following argument types are supported:
    1. (self: xloil_core.Workbooks, arg0: str) -&gt; xloil_core.Workbook
Invoked with: &lt;xloil_core.Workbooks object at 0x000002A85A329CB0&gt;, 0
Traceback (most recent call last):
  File "C:\Users\Steven\dev\xloil_build\tests\AutoSheets\PythonTest.py", line 331, in pyTestWorkbooks
    return [xlo.workbooks.active.name] + [x.name for x in xlo.workbooks]
                                         ^^^^^^^^^^^^^^^^^^^^^^^^^^^^^^^
  File "C:\Users\Steven\dev\xloil_build\tests\AutoSheets\PythonTest.py", line 331, in &lt;listcomp&gt;
    return [xlo.workbooks.active.name] + [x.name for x in xlo.workbooks]
                                         ^^^^^^^^^^^^^^^^^^^^^^^^^^^^^^^
  File "C:\Users\Steven\dev\xloil_build\libs\xlOil_Python\Package\xloil\_core.py", line 110, in __getitem__
    return self._obj[name]
           ~~~~~~~~~^^^^^^
TypeError: __getitem__(): incompatible function arguments. The following argument types are supported:
    1. (self: xloil_core.Workbooks, arg0: str) -&gt; xloil_core.Workbook
Invoked with: &lt;xloil_core.Workbooks object at 0x000002A85A329CB0&gt;, 0
</v>
      </c>
      <c r="D117" s="6" t="str">
        <f>pyTestWorkbooks()</f>
        <v xml:space="preserve">TypeError: TypeError: __getitem__(): incompatible function arguments. The following argument types are supported:
    1. (self: xloil_core.Workbooks, arg0: str) -&gt; xloil_core.Workbook
Invoked with: &lt;xloil_core.Workbooks object at 0x000002A85A329CB0&gt;, 0
Traceback (most recent call last):
  File "C:\Users\Steven\dev\xloil_build\tests\AutoSheets\PythonTest.py", line 331, in pyTestWorkbooks
    return [xlo.workbooks.active.name] + [x.name for x in xlo.workbooks]
                                         ^^^^^^^^^^^^^^^^^^^^^^^^^^^^^^^
  File "C:\Users\Steven\dev\xloil_build\tests\AutoSheets\PythonTest.py", line 331, in &lt;listcomp&gt;
    return [xlo.workbooks.active.name] + [x.name for x in xlo.workbooks]
                                         ^^^^^^^^^^^^^^^^^^^^^^^^^^^^^^^
  File "C:\Users\Steven\dev\xloil_build\libs\xlOil_Python\Package\xloil\_core.py", line 110, in __getitem__
    return self._obj[name]
           ~~~~~~~~~^^^^^^
TypeError: __getitem__(): incompatible function arguments. The following argument types are supported:
    1. (self: xloil_core.Workbooks, arg0: str) -&gt; xloil_core.Workbook
Invoked with: &lt;xloil_core.Workbooks object at 0x000002A85A329CB0&gt;, 0
</v>
      </c>
    </row>
    <row r="119" spans="1:4" x14ac:dyDescent="0.45">
      <c r="A119" s="2" t="s">
        <v>56</v>
      </c>
      <c r="B119" s="19" t="b">
        <f>C119=D119</f>
        <v>1</v>
      </c>
      <c r="C119">
        <v>6</v>
      </c>
      <c r="D119" s="6">
        <f>pyTestExcelCall("sum",1,2,3)</f>
        <v>6</v>
      </c>
    </row>
    <row r="122" spans="1:4" x14ac:dyDescent="0.45">
      <c r="A122" s="2" t="s">
        <v>57</v>
      </c>
      <c r="B122" t="b">
        <f ca="1">C122=D122</f>
        <v>1</v>
      </c>
      <c r="C122" t="str">
        <f ca="1">"="&amp;SUBSTITUTE(CELL("address",C119)&amp;"="&amp;CELL("address",D119),"$","")</f>
        <v>=C119=D119</v>
      </c>
      <c r="D122" s="6" t="str">
        <f>pyTestExcelCall("getcell",6,Test_ExcelCall)</f>
        <v>=C119=D119</v>
      </c>
    </row>
    <row r="123" spans="1:4" x14ac:dyDescent="0.45">
      <c r="B123" t="b">
        <f ca="1">C123=D123</f>
        <v>1</v>
      </c>
      <c r="C123" t="str">
        <f ca="1">C122</f>
        <v>=C119=D119</v>
      </c>
      <c r="D123" s="6" t="str">
        <f ca="1">_xll.pyTestRangeFormula2(Test_ExcelCall)</f>
        <v>=C119=D119</v>
      </c>
    </row>
    <row r="124" spans="1:4" x14ac:dyDescent="0.45">
      <c r="B124" t="b">
        <f ca="1">C124=D124</f>
        <v>1</v>
      </c>
      <c r="C124" t="str">
        <f ca="1">C123</f>
        <v>=C119=D119</v>
      </c>
      <c r="D124" s="6" t="str">
        <f>pyTestRangeFormula(Test_ExcelCall)</f>
        <v>=C119=D119</v>
      </c>
    </row>
    <row r="125" spans="1:4" x14ac:dyDescent="0.45">
      <c r="B125" s="19" t="b">
        <f ca="1">AND(B122:B124)</f>
        <v>1</v>
      </c>
    </row>
    <row r="127" spans="1:4" x14ac:dyDescent="0.45">
      <c r="A127" s="2" t="s">
        <v>58</v>
      </c>
      <c r="B127" t="b">
        <f>C127=D127</f>
        <v>1</v>
      </c>
      <c r="C127" t="str">
        <f>C117</f>
        <v xml:space="preserve">TypeError: TypeError: __getitem__(): incompatible function arguments. The following argument types are supported:
    1. (self: xloil_core.Workbooks, arg0: str) -&gt; xloil_core.Workbook
Invoked with: &lt;xloil_core.Workbooks object at 0x000002A85A329CB0&gt;, 0
Traceback (most recent call last):
  File "C:\Users\Steven\dev\xloil_build\tests\AutoSheets\PythonTest.py", line 331, in pyTestWorkbooks
    return [xlo.workbooks.active.name] + [x.name for x in xlo.workbooks]
                                         ^^^^^^^^^^^^^^^^^^^^^^^^^^^^^^^
  File "C:\Users\Steven\dev\xloil_build\tests\AutoSheets\PythonTest.py", line 331, in &lt;listcomp&gt;
    return [xlo.workbooks.active.name] + [x.name for x in xlo.workbooks]
                                         ^^^^^^^^^^^^^^^^^^^^^^^^^^^^^^^
  File "C:\Users\Steven\dev\xloil_build\libs\xlOil_Python\Package\xloil\_core.py", line 110, in __getitem__
    return self._obj[name]
           ~~~~~~~~~^^^^^^
TypeError: __getitem__(): incompatible function arguments. The following argument types are supported:
    1. (self: xloil_core.Workbooks, arg0: str) -&gt; xloil_core.Workbook
Invoked with: &lt;xloil_core.Workbooks object at 0x000002A85A329CB0&gt;, 0
</v>
      </c>
      <c r="D127" s="6" t="str">
        <f>pyTestAppRun("pyTestWorkbooks")</f>
        <v xml:space="preserve">TypeError: TypeError: __getitem__(): incompatible function arguments. The following argument types are supported:
    1. (self: xloil_core.Workbooks, arg0: str) -&gt; xloil_core.Workbook
Invoked with: &lt;xloil_core.Workbooks object at 0x000002A85A329CB0&gt;, 0
Traceback (most recent call last):
  File "C:\Users\Steven\dev\xloil_build\tests\AutoSheets\PythonTest.py", line 331, in pyTestWorkbooks
    return [xlo.workbooks.active.name] + [x.name for x in xlo.workbooks]
                                         ^^^^^^^^^^^^^^^^^^^^^^^^^^^^^^^
  File "C:\Users\Steven\dev\xloil_build\tests\AutoSheets\PythonTest.py", line 331, in &lt;listcomp&gt;
    return [xlo.workbooks.active.name] + [x.name for x in xlo.workbooks]
                                         ^^^^^^^^^^^^^^^^^^^^^^^^^^^^^^^
  File "C:\Users\Steven\dev\xloil_build\libs\xlOil_Python\Package\xloil\_core.py", line 110, in __getitem__
    return self._obj[name]
           ~~~~~~~~~^^^^^^
TypeError: __getitem__(): incompatible function arguments. The following argument types are supported:
    1. (self: xloil_core.Workbooks, arg0: str) -&gt; xloil_core.Workbook
Invoked with: &lt;xloil_core.Workbooks object at 0x000002A85A329CB0&gt;, 0
</v>
      </c>
    </row>
    <row r="128" spans="1:4" x14ac:dyDescent="0.45">
      <c r="B128" t="b">
        <f>C128=D128</f>
        <v>1</v>
      </c>
      <c r="C128">
        <v>6</v>
      </c>
      <c r="D128" s="6">
        <f>pyTestAppRun("pySum",1,2,3)</f>
        <v>6</v>
      </c>
    </row>
    <row r="129" spans="2:4" x14ac:dyDescent="0.45">
      <c r="B129" t="b">
        <f ca="1">C129=SUBSTITUTE(D129, "'","")</f>
        <v>1</v>
      </c>
      <c r="C129" t="str">
        <f ca="1">MID(CELL("filename"),FIND("[",CELL("filename")),100)&amp;"!"&amp;ADDRESS(ROW(E128),COLUMN(E128),4)</f>
        <v>[PythonTest.xlsm]Test 1!E128</v>
      </c>
      <c r="D129" s="6" t="str">
        <f>pyTestAppRun("pyTestRange", D127)</f>
        <v>'[PythonTest.xlsm]Test 1'!E128</v>
      </c>
    </row>
    <row r="130" spans="2:4" x14ac:dyDescent="0.45">
      <c r="B130" s="19" t="b">
        <f ca="1">AND(B127:B129)</f>
        <v>1</v>
      </c>
    </row>
  </sheetData>
  <conditionalFormatting sqref="B8:B11 B27 B33:B35 B59:B64 B48:B57 B102 B93 B95:B100 B109:B113 B115:B116 B118 B29:B31 B37:B39 B42:B43 B14:B20 B22:B25">
    <cfRule type="expression" dxfId="17" priority="24">
      <formula>IFERROR(NOT(OR(ISBLANK(B8),B8)),TRUE)</formula>
    </cfRule>
  </conditionalFormatting>
  <conditionalFormatting sqref="B3">
    <cfRule type="expression" dxfId="16" priority="20">
      <formula>IFERROR(NOT(OR(ISBLANK(B3),B3)),TRUE)</formula>
    </cfRule>
  </conditionalFormatting>
  <conditionalFormatting sqref="B4:B6">
    <cfRule type="expression" dxfId="15" priority="19">
      <formula>IFERROR(NOT(OR(ISBLANK(B4),B4)),TRUE)</formula>
    </cfRule>
  </conditionalFormatting>
  <conditionalFormatting sqref="B65:B86 B88:B91">
    <cfRule type="expression" dxfId="14" priority="18">
      <formula>IFERROR(NOT(OR(ISBLANK(B65),B65)),TRUE)</formula>
    </cfRule>
  </conditionalFormatting>
  <conditionalFormatting sqref="B122:B124">
    <cfRule type="expression" dxfId="13" priority="17">
      <formula>IFERROR(NOT(OR(ISBLANK(B122),B122)),TRUE)</formula>
    </cfRule>
  </conditionalFormatting>
  <conditionalFormatting sqref="B127:B128">
    <cfRule type="expression" dxfId="12" priority="16">
      <formula>IFERROR(NOT(OR(ISBLANK(B127),B127)),TRUE)</formula>
    </cfRule>
  </conditionalFormatting>
  <conditionalFormatting sqref="B129">
    <cfRule type="expression" dxfId="11" priority="13">
      <formula>IFERROR(NOT(OR(ISBLANK(B129),B129)),TRUE)</formula>
    </cfRule>
  </conditionalFormatting>
  <conditionalFormatting sqref="B58">
    <cfRule type="expression" dxfId="10" priority="12">
      <formula>IFERROR(NOT(OR(ISBLANK(B58),B58)),TRUE)</formula>
    </cfRule>
  </conditionalFormatting>
  <conditionalFormatting sqref="B87">
    <cfRule type="expression" dxfId="9" priority="11">
      <formula>IFERROR(NOT(OR(ISBLANK(B87),B87)),TRUE)</formula>
    </cfRule>
  </conditionalFormatting>
  <conditionalFormatting sqref="B92">
    <cfRule type="expression" dxfId="8" priority="10">
      <formula>IFERROR(NOT(OR(ISBLANK(B92),B92)),TRUE)</formula>
    </cfRule>
  </conditionalFormatting>
  <conditionalFormatting sqref="B94">
    <cfRule type="expression" dxfId="7" priority="9">
      <formula>IFERROR(NOT(OR(ISBLANK(B94),B94)),TRUE)</formula>
    </cfRule>
  </conditionalFormatting>
  <conditionalFormatting sqref="B103:B104">
    <cfRule type="expression" dxfId="6" priority="8">
      <formula>IFERROR(NOT(OR(ISBLANK(B103),B103)),TRUE)</formula>
    </cfRule>
  </conditionalFormatting>
  <conditionalFormatting sqref="B108">
    <cfRule type="expression" dxfId="5" priority="7">
      <formula>IFERROR(NOT(OR(ISBLANK(B108),B108)),TRUE)</formula>
    </cfRule>
  </conditionalFormatting>
  <conditionalFormatting sqref="B114">
    <cfRule type="expression" dxfId="4" priority="6">
      <formula>IFERROR(NOT(OR(ISBLANK(B114),B114)),TRUE)</formula>
    </cfRule>
  </conditionalFormatting>
  <conditionalFormatting sqref="B117">
    <cfRule type="expression" dxfId="3" priority="5">
      <formula>IFERROR(NOT(OR(ISBLANK(B117),B117)),TRUE)</formula>
    </cfRule>
  </conditionalFormatting>
  <conditionalFormatting sqref="B119">
    <cfRule type="expression" dxfId="2" priority="4">
      <formula>IFERROR(NOT(OR(ISBLANK(B119),B119)),TRUE)</formula>
    </cfRule>
  </conditionalFormatting>
  <conditionalFormatting sqref="B125">
    <cfRule type="expression" dxfId="1" priority="3">
      <formula>IFERROR(NOT(OR(ISBLANK(B125),B125)),TRUE)</formula>
    </cfRule>
  </conditionalFormatting>
  <conditionalFormatting sqref="B130">
    <cfRule type="expression" dxfId="0" priority="1">
      <formula>IFERROR(NOT(OR(ISBLANK(B130),B130)),TRUE)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yPressRunTests">
                <anchor moveWithCells="1" sizeWithCells="1">
                  <from>
                    <xdr:col>4</xdr:col>
                    <xdr:colOff>219075</xdr:colOff>
                    <xdr:row>0</xdr:row>
                    <xdr:rowOff>138113</xdr:rowOff>
                  </from>
                  <to>
                    <xdr:col>5</xdr:col>
                    <xdr:colOff>823913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839A-BC1C-46EA-B0A5-B109F94CF562}">
  <sheetPr codeName="Sheet5"/>
  <dimension ref="A1:B1"/>
  <sheetViews>
    <sheetView workbookViewId="0">
      <selection activeCell="D4" sqref="D4"/>
    </sheetView>
  </sheetViews>
  <sheetFormatPr defaultRowHeight="14.25" x14ac:dyDescent="0.45"/>
  <sheetData>
    <row r="1" spans="1:2" x14ac:dyDescent="0.45">
      <c r="A1" t="s">
        <v>63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Test 1</vt:lpstr>
      <vt:lpstr>{Settings}</vt:lpstr>
      <vt:lpstr>Settings_Wait</vt:lpstr>
      <vt:lpstr>Test_AppRun</vt:lpstr>
      <vt:lpstr>Test_Array1d</vt:lpstr>
      <vt:lpstr>Test_Array2d</vt:lpstr>
      <vt:lpstr>Test_Cache</vt:lpstr>
      <vt:lpstr>Test_ComBasic</vt:lpstr>
      <vt:lpstr>Test_CustomConverter</vt:lpstr>
      <vt:lpstr>Test_Dataframe</vt:lpstr>
      <vt:lpstr>Test_Date</vt:lpstr>
      <vt:lpstr>Test_DateConversion</vt:lpstr>
      <vt:lpstr>Test_DynamicRegistration</vt:lpstr>
      <vt:lpstr>Test_ExcelCall</vt:lpstr>
      <vt:lpstr>Test_ExternalLoad</vt:lpstr>
      <vt:lpstr>Test_GetFormula</vt:lpstr>
      <vt:lpstr>Test_IteratorReturn</vt:lpstr>
      <vt:lpstr>Test_Kwargs</vt:lpstr>
      <vt:lpstr>Test_RoundTrip</vt:lpstr>
      <vt:lpstr>Test_Sum</vt:lpstr>
      <vt:lpstr>Test_Threaded</vt:lpstr>
      <vt:lpstr>Test_WorkbooksObject</vt:lpstr>
      <vt:lpstr>'Test 1'!TestArea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Cunnane</cp:lastModifiedBy>
  <dcterms:created xsi:type="dcterms:W3CDTF">2015-06-05T18:17:20Z</dcterms:created>
  <dcterms:modified xsi:type="dcterms:W3CDTF">2025-02-08T19:41:40Z</dcterms:modified>
</cp:coreProperties>
</file>