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610" tabRatio="799" activeTab="1"/>
  </bookViews>
  <sheets>
    <sheet name="汇总页" sheetId="5" r:id="rId1"/>
    <sheet name="供需财务销售-详情-汇总" sheetId="22" r:id="rId2"/>
    <sheet name="ZP" sheetId="24" r:id="rId3"/>
    <sheet name="Sheet2" sheetId="23" r:id="rId4"/>
    <sheet name="示意图" sheetId="10" r:id="rId5"/>
  </sheets>
  <definedNames>
    <definedName name="_xlnm._FilterDatabase" localSheetId="1" hidden="1">'供需财务销售-详情-汇总'!$A$2:$M$470</definedName>
    <definedName name="_xlnm._FilterDatabase" localSheetId="2" hidden="1">ZP!$A$1:$M$144</definedName>
    <definedName name="_xlnm.Print_Area" localSheetId="0">汇总页!$A$1:$M$13</definedName>
  </definedNames>
  <calcPr calcId="144525"/>
  <pivotCaches>
    <pivotCache cacheId="0" r:id="rId6"/>
  </pivotCaches>
</workbook>
</file>

<file path=xl/comments1.xml><?xml version="1.0" encoding="utf-8"?>
<comments xmlns="http://schemas.openxmlformats.org/spreadsheetml/2006/main">
  <authors>
    <author>Administrator</author>
  </authors>
  <commentList>
    <comment ref="F2" authorId="0">
      <text>
        <r>
          <rPr>
            <b/>
            <sz val="9"/>
            <rFont val="宋体"/>
            <charset val="134"/>
          </rPr>
          <t>附件1：模块别概算</t>
        </r>
      </text>
    </comment>
    <comment ref="G2" authorId="0">
      <text>
        <r>
          <rPr>
            <sz val="9"/>
            <rFont val="宋体"/>
            <charset val="134"/>
          </rPr>
          <t>新决裁作成
或替代旧决裁未对应部分</t>
        </r>
      </text>
    </comment>
    <comment ref="H2" authorId="0">
      <text>
        <r>
          <rPr>
            <sz val="9"/>
            <rFont val="宋体"/>
            <charset val="134"/>
          </rPr>
          <t>附件2：三方评估结果</t>
        </r>
      </text>
    </comment>
    <comment ref="I2" authorId="0">
      <text>
        <r>
          <rPr>
            <sz val="9"/>
            <rFont val="宋体"/>
            <charset val="134"/>
          </rPr>
          <t>附件2：三方评估结果</t>
        </r>
      </text>
    </comment>
  </commentList>
</comments>
</file>

<file path=xl/sharedStrings.xml><?xml version="1.0" encoding="utf-8"?>
<sst xmlns="http://schemas.openxmlformats.org/spreadsheetml/2006/main" count="3519" uniqueCount="1138">
  <si>
    <t>新DMS 各模块费用汇总一览</t>
  </si>
  <si>
    <t>大分类</t>
  </si>
  <si>
    <t>估算费用
（万元）</t>
  </si>
  <si>
    <t>招标</t>
  </si>
  <si>
    <t>BI分摊后
价格</t>
  </si>
  <si>
    <t>第三方首次评估
范围外</t>
  </si>
  <si>
    <t>第三方评估</t>
  </si>
  <si>
    <t>报价合计
（万元）</t>
  </si>
  <si>
    <t>后续需追加
金额
（万元）</t>
  </si>
  <si>
    <t>备注</t>
  </si>
  <si>
    <t>数据&amp;方案</t>
  </si>
  <si>
    <t>业务流程</t>
  </si>
  <si>
    <t>留用</t>
  </si>
  <si>
    <t>供需
销售
财务</t>
  </si>
  <si>
    <t>新需求－供需销售财务</t>
  </si>
  <si>
    <t>售后</t>
  </si>
  <si>
    <t>新规
模块</t>
  </si>
  <si>
    <t>基础
功能</t>
  </si>
  <si>
    <t>周边
接口</t>
  </si>
  <si>
    <t>合    计：</t>
  </si>
  <si>
    <t>决裁金额（预）</t>
  </si>
  <si>
    <t>（实）</t>
  </si>
  <si>
    <t>模块</t>
  </si>
  <si>
    <t>序号</t>
  </si>
  <si>
    <t>需求详情（一级模块）</t>
  </si>
  <si>
    <t>计划内/外</t>
  </si>
  <si>
    <t>作业状态</t>
  </si>
  <si>
    <t>已决裁</t>
  </si>
  <si>
    <t>预估</t>
  </si>
  <si>
    <t>三方评估金额</t>
  </si>
  <si>
    <t>三方评估对象外金额</t>
  </si>
  <si>
    <t>预实比</t>
  </si>
  <si>
    <t>金额差</t>
  </si>
  <si>
    <t>处理方式</t>
  </si>
  <si>
    <t>对比接口序号</t>
  </si>
  <si>
    <t>接口三方评估</t>
  </si>
  <si>
    <t>服务</t>
  </si>
  <si>
    <t>客户列表管理</t>
  </si>
  <si>
    <t>已对应</t>
  </si>
  <si>
    <t>计划内</t>
  </si>
  <si>
    <t>决裁费用</t>
  </si>
  <si>
    <t>正常应对  ,FP编号：F001,F025,F026,F027</t>
  </si>
  <si>
    <t>查询客户信息</t>
  </si>
  <si>
    <t>正常应对  ,FP编号：F002,F006,F028,F146,F180,F381,F718</t>
  </si>
  <si>
    <t>车辆关联区分</t>
  </si>
  <si>
    <t>正常应对  ,FP编号：F061,F082,F083</t>
  </si>
  <si>
    <t>新建客户</t>
  </si>
  <si>
    <t>留用-&gt;改修  ,FP编号：F031,F033,F035,F037,F038,F043,F719,F1555</t>
  </si>
  <si>
    <t>新建车辆</t>
  </si>
  <si>
    <t>正常应对  ,FP编号：F060,F089,F090,F091,F1556</t>
  </si>
  <si>
    <t>设置列表字段</t>
  </si>
  <si>
    <t>留用-&gt;改修  ,FP编号：F039,F040,F041,F042</t>
  </si>
  <si>
    <t>点击车牌号快速跳转</t>
  </si>
  <si>
    <t>未使用决裁费用</t>
  </si>
  <si>
    <t>三方评估外</t>
  </si>
  <si>
    <t>点击客户姓名快速跳转</t>
  </si>
  <si>
    <t>留用-&gt;改修  ,FP编号：F021</t>
  </si>
  <si>
    <t>维修履历弹窗</t>
  </si>
  <si>
    <t>正常应对  ,FP编号：F019</t>
  </si>
  <si>
    <t>编辑客户个人信息</t>
  </si>
  <si>
    <t>正常应对  ,FP编号：F086,F382</t>
  </si>
  <si>
    <t>编辑客户联系方式</t>
  </si>
  <si>
    <t>正常应对  ,FP编号：F088</t>
  </si>
  <si>
    <t>编辑客户地址信息</t>
  </si>
  <si>
    <t>查看客户关联车辆信息</t>
  </si>
  <si>
    <t>正常应对  ,FP编号：F062,F411</t>
  </si>
  <si>
    <t>添加车辆</t>
  </si>
  <si>
    <t>正常应对  ,FP编号：F064,F081,F383,F930</t>
  </si>
  <si>
    <t>查看车辆信息</t>
  </si>
  <si>
    <t>正常应对  ,FP编号：F068,F168,F291,F353,F527,F1306</t>
  </si>
  <si>
    <t>查看车辆维修履历信息</t>
  </si>
  <si>
    <t>正常应对  ,FP编号：F020,F152,F323</t>
  </si>
  <si>
    <t>客户信息变更日志</t>
  </si>
  <si>
    <t>显示丰云行图标</t>
  </si>
  <si>
    <t>正常应对  ,FP编号：F044,F1024</t>
  </si>
  <si>
    <t>显示车友回图标</t>
  </si>
  <si>
    <t>正常应对  ,FP编号：F118,F151,F298</t>
  </si>
  <si>
    <t>三包</t>
  </si>
  <si>
    <t>正常应对  ,FP编号：F094,F095,F163,F334,F344,F345,F481,F589</t>
  </si>
  <si>
    <t>编辑车身基本信息</t>
  </si>
  <si>
    <t>正常应对  ,FP编号：F069,F355</t>
  </si>
  <si>
    <t>车架号录入</t>
  </si>
  <si>
    <t>正常应对  ,FP编号：F092</t>
  </si>
  <si>
    <t>编辑用途信息</t>
  </si>
  <si>
    <t>正常应对  ,FP编号：F012,F013,F750,F810</t>
  </si>
  <si>
    <t>编辑保险信息</t>
  </si>
  <si>
    <t>留用-&gt;改修  ,FP编号：F075,F076,F077,F078,F412,F1088,F1089,F1091,F1092,F1093</t>
  </si>
  <si>
    <t>编辑入厂提醒</t>
  </si>
  <si>
    <t>编辑销售/服务信息</t>
  </si>
  <si>
    <t>留用-&gt;改修  ,FP编号：F079,F080,F895,F917,F919,F922,F927,F932,F939,F940,F1022,F1023,F1040,F1766</t>
  </si>
  <si>
    <t>DIMS保险</t>
  </si>
  <si>
    <t>保险信息录入</t>
  </si>
  <si>
    <t>正常应对  ,FP编号：F1090</t>
  </si>
  <si>
    <t>未对应</t>
  </si>
  <si>
    <t>查看车辆变更履历信息</t>
  </si>
  <si>
    <t>车主/购车人/送修人展示</t>
  </si>
  <si>
    <t>正常应对  ,FP编号：F063,F256,F343,F347,F354</t>
  </si>
  <si>
    <t>选取客户</t>
  </si>
  <si>
    <t>保存</t>
  </si>
  <si>
    <t>查询维修履历</t>
  </si>
  <si>
    <t>留用-&gt;改修  ,FP编号：F113,F752,F753,F754,F758</t>
  </si>
  <si>
    <t>查看详情</t>
  </si>
  <si>
    <t>正常应对  ,FP编号：F114,F755,F756,F757,F1658,F1903</t>
  </si>
  <si>
    <t>点击送修人快速跳转</t>
  </si>
  <si>
    <t>替代原决裁未对应部分</t>
  </si>
  <si>
    <t>未使用的裁决费用 替换 功能相近的三方评估费用  ,FP编号：F115,F119,F120</t>
  </si>
  <si>
    <t>未使用的裁决费用 替换 功能相近的三方评估费用  ,FP编号：F121,F122,F371</t>
  </si>
  <si>
    <t>查询他店履历</t>
  </si>
  <si>
    <t>正常应对  ,FP编号：F117,F1299,F1300,F1301,F1302</t>
  </si>
  <si>
    <t>状态查询</t>
  </si>
  <si>
    <t>正常应对  ,FP编号：F101,F103</t>
  </si>
  <si>
    <t>导入模板下载</t>
  </si>
  <si>
    <t>正常应对  ,FP编号：F104</t>
  </si>
  <si>
    <t>导入结果下载</t>
  </si>
  <si>
    <t>正常应对  ,FP编号：F107,F108,F111,F998</t>
  </si>
  <si>
    <t>导入文件</t>
  </si>
  <si>
    <t>正常应对  ,FP编号：F102,F105,F112</t>
  </si>
  <si>
    <t>预约一览查询</t>
  </si>
  <si>
    <t>正常应对  ,FP编号：F129,F133,F134,F145,F172</t>
  </si>
  <si>
    <t>邀约提醒/预约</t>
  </si>
  <si>
    <t>预约登记</t>
  </si>
  <si>
    <t>预约登记履历查询</t>
  </si>
  <si>
    <t>预约列表信息</t>
  </si>
  <si>
    <t>正常应对  ,FP编号：F130,F1196</t>
  </si>
  <si>
    <t>预约一览列表详情准备</t>
  </si>
  <si>
    <t>正常应对  ,FP编号：F139</t>
  </si>
  <si>
    <t>预约一览列表详情编辑</t>
  </si>
  <si>
    <t>正常应对  ,FP编号：F131,F184,F1435</t>
  </si>
  <si>
    <t>预约一览列表详情查看</t>
  </si>
  <si>
    <t>正常应对  ,FP编号：F132,F170,F171,F290</t>
  </si>
  <si>
    <t>预约确认</t>
  </si>
  <si>
    <t>回访</t>
  </si>
  <si>
    <t>服务投诉</t>
  </si>
  <si>
    <t>预约/回访数据上载</t>
  </si>
  <si>
    <t>回访数据下载</t>
  </si>
  <si>
    <t>接待</t>
  </si>
  <si>
    <t>正常应对  ,FP编号：F143,F175,F182</t>
  </si>
  <si>
    <t>问题检索</t>
  </si>
  <si>
    <t>查看问题类型</t>
  </si>
  <si>
    <t>问题搜索最近搜索</t>
  </si>
  <si>
    <t>问题搜索结果展示</t>
  </si>
  <si>
    <t>用车常识</t>
  </si>
  <si>
    <t>查询订单</t>
  </si>
  <si>
    <t>切换订单状态</t>
  </si>
  <si>
    <t>导出报表</t>
  </si>
  <si>
    <t>修改订单信息</t>
  </si>
  <si>
    <t>查看订单</t>
  </si>
  <si>
    <t>订单详情页</t>
  </si>
  <si>
    <t>取车服务</t>
  </si>
  <si>
    <t>输入取车信息</t>
  </si>
  <si>
    <t>确认取车信息</t>
  </si>
  <si>
    <t>根据地图，自动预估价格及公里</t>
  </si>
  <si>
    <t>送车服务</t>
  </si>
  <si>
    <t>输入送车信息</t>
  </si>
  <si>
    <t>确认送车信息</t>
  </si>
  <si>
    <t>输入保费相关数据</t>
  </si>
  <si>
    <t>商业保险条款</t>
  </si>
  <si>
    <t>开始计算</t>
  </si>
  <si>
    <t>权益与价值管理</t>
  </si>
  <si>
    <t>权益与价值检索</t>
  </si>
  <si>
    <t>权益与价值列表</t>
  </si>
  <si>
    <t>留用-&gt;改修  ,FP编号：F220,F309,F310,F311,F314,F375,F377,F389,F391</t>
  </si>
  <si>
    <t>查看客户信息及履历</t>
  </si>
  <si>
    <t>正常应对  ,FP编号：F221,F259,F292,F308,F313,F376,F379,F380,F392,F393,F394</t>
  </si>
  <si>
    <t>查看客户权益与价值</t>
  </si>
  <si>
    <t>正常应对  ,FP编号：F222,F378,F435</t>
  </si>
  <si>
    <t>工单信息检索</t>
  </si>
  <si>
    <t>留用-&gt;改修  ,FP编号：F235,F614,F615,F616,F617,F621,F622,F623,F624</t>
  </si>
  <si>
    <t>委托信息</t>
  </si>
  <si>
    <t>正常应对  ,FP编号：F611,F612,F613</t>
  </si>
  <si>
    <t>车辆查询接待</t>
  </si>
  <si>
    <t>工作状态一览</t>
  </si>
  <si>
    <t>正常应对  ,FP编号：F224,F231,F591,F596,F1360,F1374</t>
  </si>
  <si>
    <t>显示交车超时数量红点提示</t>
  </si>
  <si>
    <t>工单详情快速跳转</t>
  </si>
  <si>
    <t>正常应对  ,FP编号：F226,F586</t>
  </si>
  <si>
    <t>最近访问工单按先后排序</t>
  </si>
  <si>
    <t>工单一览</t>
  </si>
  <si>
    <t>留用-&gt;改修  ,FP编号：F237,F238,F262,F709,F710,F711,F1703,F1704,F1939,F1940</t>
  </si>
  <si>
    <t>检索工单条件</t>
  </si>
  <si>
    <t>未使用的裁决费用 替换 功能相近的三方评估费用  ,FP编号：F1685</t>
  </si>
  <si>
    <t>新增工单</t>
  </si>
  <si>
    <t>未使用的裁决费用 替换 功能相近的三方评估费用  ,FP编号：F245,F246,F249,F260,F263,F304,F1437,F1508,F1509,F1591</t>
  </si>
  <si>
    <t>工单预览</t>
  </si>
  <si>
    <t>留用-&gt;改修  ,FP编号：F1686,F1699,F1846,F1904,F1925,F1926,F1927,F1936</t>
  </si>
  <si>
    <t>销售日期展示</t>
  </si>
  <si>
    <t>留用-&gt;改修  ,FP编号：F1048</t>
  </si>
  <si>
    <t>交车日期展示</t>
  </si>
  <si>
    <t>未使用的裁决费用 替换 功能相近的三方评估费用  ,FP编号：F240,F241,F1436,F1516,F1797</t>
  </si>
  <si>
    <t>查看工单详情</t>
  </si>
  <si>
    <t>留用-&gt;改修  ,FP编号：F1197,F1392,F1593,F1687,F1700,F1937</t>
  </si>
  <si>
    <t>留用-&gt;改修  ,FP编号：F242,F243,F244,F714,F716,F1211,F1499</t>
  </si>
  <si>
    <t>问诊表</t>
  </si>
  <si>
    <t>留用-&gt;改修  ,FP编号：F251,F252,F253,F358,F359,F1869</t>
  </si>
  <si>
    <t>追加作业报价单</t>
  </si>
  <si>
    <t>留用-&gt;改修  ,FP编号：F250,F273,F274,F275,F276,F278,F279,F280,F283,F286,F509,F1583</t>
  </si>
  <si>
    <t>施工单</t>
  </si>
  <si>
    <t>留用-&gt;改修  ,FP编号：F257,F258,F265,F271,F282</t>
  </si>
  <si>
    <t>BO零件到货提醒看板</t>
  </si>
  <si>
    <t>结算单</t>
  </si>
  <si>
    <t>留用-&gt;改修  ,FP编号：F287,F638,F640,F641,F652,F1537</t>
  </si>
  <si>
    <t>工单取消</t>
  </si>
  <si>
    <t>留用-&gt;改修  ,FP编号：F285,F587,F588,F597,F598,F599,F600,F601,F604,F620,F1533</t>
  </si>
  <si>
    <t>服务会计结算</t>
  </si>
  <si>
    <t>正常应对  ,FP编号：F302,F518,F545,F619,F662,F663,F676,F682,F701</t>
  </si>
  <si>
    <t>选择常用语，可设置编辑</t>
  </si>
  <si>
    <t>留用-&gt;改修  ,FP编号：F318,F319,F320,F570,F571,F572,F573,F574,F575,F576,F577,F1697,F1934</t>
  </si>
  <si>
    <t>推送丰云行认证链接</t>
  </si>
  <si>
    <t>丰云行客户图标</t>
  </si>
  <si>
    <t>未使用的裁决费用 替换 功能相近的三方评估费用  ,FP编号：F228,F229,F230,F233,F234,F236,F239,F247,F305,F592,F594</t>
  </si>
  <si>
    <t>车友会车主图标</t>
  </si>
  <si>
    <t>未使用的裁决费用 替换 功能相近的三方评估费用  ,FP编号：F316,F317</t>
  </si>
  <si>
    <t>添加微信图标</t>
  </si>
  <si>
    <t>正常应对  ,FP编号：F303,F312</t>
  </si>
  <si>
    <t>E客服所属小组图标</t>
  </si>
  <si>
    <t>未使用的裁决费用 替换 功能相近的三方评估费用  ,FP编号：F254,F255</t>
  </si>
  <si>
    <t>录入客户基本信息、客户要求等</t>
  </si>
  <si>
    <t>未使用的裁决费用 替换 功能相近的三方评估费用  ,FP编号：F478,F480</t>
  </si>
  <si>
    <t>正常应对  ,FP编号：F330,F333,F335,F590</t>
  </si>
  <si>
    <t>三包维修暂停履历下载</t>
  </si>
  <si>
    <t>留用-&gt;改修  ,FP编号：F1295,F1296,F1297,F1298,F1378,F1379,F1380,F1381,F1382,F1383,F1384,F1385,F1386,F1387</t>
  </si>
  <si>
    <t>SSC召回车辆</t>
  </si>
  <si>
    <t>正常应对  ,FP编号：F326,F327,F329</t>
  </si>
  <si>
    <t>服务提醒</t>
  </si>
  <si>
    <t>正常应对  ,FP编号：F324</t>
  </si>
  <si>
    <t>客户信息与履历查询</t>
  </si>
  <si>
    <t>正常应对  ,FP编号：F183,F306,F321</t>
  </si>
  <si>
    <t>客户要求</t>
  </si>
  <si>
    <t>正常应对  ,FP编号：F315,F349</t>
  </si>
  <si>
    <t>预约备注信息</t>
  </si>
  <si>
    <t>正常应对  ,FP编号：F348,F350</t>
  </si>
  <si>
    <t>入厂提醒</t>
  </si>
  <si>
    <t>临时保存</t>
  </si>
  <si>
    <t>正常应对  ,FP编号：F346</t>
  </si>
  <si>
    <t>录入车辆初始状况</t>
  </si>
  <si>
    <t>新能源车和非新能源车</t>
  </si>
  <si>
    <t>确认事项</t>
  </si>
  <si>
    <t>正常应对  ,FP编号：F351,F364</t>
  </si>
  <si>
    <t>检查图片一览</t>
  </si>
  <si>
    <t>外观内饰检查图片</t>
  </si>
  <si>
    <t>正常应对  ,FP编号：F352,F365,F372,F373</t>
  </si>
  <si>
    <t>故障点损伤照片</t>
  </si>
  <si>
    <t>正常应对  ,FP编号：F270,F366</t>
  </si>
  <si>
    <t>可查看部位对照图</t>
  </si>
  <si>
    <t>留用-&gt;改修  ,FP编号：F367,F384,F423,F578,F1461,F1656,F1902</t>
  </si>
  <si>
    <t>上传问诊录音</t>
  </si>
  <si>
    <t>录入问诊表</t>
  </si>
  <si>
    <t>正常应对  ,FP编号：F361,F362</t>
  </si>
  <si>
    <t>可查看并上传故障点损伤照片</t>
  </si>
  <si>
    <t>正常应对  ,FP编号：F360,F369,F951</t>
  </si>
  <si>
    <t>正常应对  ,FP编号：F357,F370,F374</t>
  </si>
  <si>
    <t>展示权益</t>
  </si>
  <si>
    <t>正常应对  ,FP编号：F386,F426</t>
  </si>
  <si>
    <t>展示价值</t>
  </si>
  <si>
    <t>本次必选</t>
  </si>
  <si>
    <t>留用-&gt;改修  ,FP编号：F441,F452,F454,F1175,F1176,F1177,F1178,F1179</t>
  </si>
  <si>
    <t>优惠套餐</t>
  </si>
  <si>
    <t>正常应对  ,FP编号：F440,F882,F883,F885</t>
  </si>
  <si>
    <t>原厂保养套餐销售状况查询</t>
  </si>
  <si>
    <t>原厂保养套餐销售应开票明细查询</t>
  </si>
  <si>
    <t>原厂保养套餐实施状况查询</t>
  </si>
  <si>
    <t>原厂保养套餐产品销售</t>
  </si>
  <si>
    <t>原厂保养套餐维修发票确认</t>
  </si>
  <si>
    <t>商品设计</t>
  </si>
  <si>
    <t>留用-&gt;改修  ,FP编号：F438,F439,F462,F1053,F1250</t>
  </si>
  <si>
    <t>商品销售履历查询</t>
  </si>
  <si>
    <t>正常应对  ,FP编号：F387,F388,F463,F466,F467,F468,F1060</t>
  </si>
  <si>
    <t>商品销售财务结算</t>
  </si>
  <si>
    <t>正常应对  ,FP编号：F401,F403,F643,F658</t>
  </si>
  <si>
    <t>定保通会计结算</t>
  </si>
  <si>
    <t>留用-&gt;改修  ,FP编号：F390,F398,F400,F465,F531,F649,F666,F670,F674,F675</t>
  </si>
  <si>
    <t>原厂保养套餐销售发票查询</t>
  </si>
  <si>
    <t>原厂保养套餐财务结算</t>
  </si>
  <si>
    <t>编辑预计交车时间</t>
  </si>
  <si>
    <t>正常应对  ,FP编号：F530</t>
  </si>
  <si>
    <t>技术总监支援</t>
  </si>
  <si>
    <t>未使用的裁决费用 替换 功能相近的三方评估费用  ,FP编号：F556,F564,F696,F697,F698</t>
  </si>
  <si>
    <t>月结客户标识</t>
  </si>
  <si>
    <t>留用-&gt;改修  ,FP编号：F699,F700,F702,F703,F705</t>
  </si>
  <si>
    <t>商城订单核销</t>
  </si>
  <si>
    <t>正常应对  ,FP编号：F546,F547</t>
  </si>
  <si>
    <t>展示费用详情</t>
  </si>
  <si>
    <t>展示支付方式</t>
  </si>
  <si>
    <t>正常应对  ,FP编号：F532,F552,F672</t>
  </si>
  <si>
    <t>展示基本信息</t>
  </si>
  <si>
    <t>正常应对  ,FP编号：F415,F519,F553,F671</t>
  </si>
  <si>
    <t>展示优惠券信息</t>
  </si>
  <si>
    <t>留用-&gt;改修  ,FP编号：F409,F410,F483,F484,F485,F486,F487,F488,F489,F537,F538,F539,F549,F665</t>
  </si>
  <si>
    <t>展示套餐</t>
  </si>
  <si>
    <t>展示维修项目与零件</t>
  </si>
  <si>
    <t>估算单预览</t>
  </si>
  <si>
    <t>正常应对  ,FP编号：F288,F293,F294,F299,F300,F474,F533,F534,F554</t>
  </si>
  <si>
    <t>施工单预览</t>
  </si>
  <si>
    <t>正常应对  ,FP编号：F261,F281,F482,F492,F557</t>
  </si>
  <si>
    <t>问诊表查看</t>
  </si>
  <si>
    <t>未使用的裁决费用 替换 功能相近的三方评估费用  ,FP编号：F558,F635,F642,F644,F647</t>
  </si>
  <si>
    <t>打印估算单</t>
  </si>
  <si>
    <t>未使用的裁决费用 替换 功能相近的三方评估费用  ,FP编号：F289,F536,F541,F559,F686,F687,F688,F689,F691</t>
  </si>
  <si>
    <t>打印施工单</t>
  </si>
  <si>
    <t>正常应对  ,FP编号：F266,F560</t>
  </si>
  <si>
    <t>客户批准确认</t>
  </si>
  <si>
    <t>正常应对  ,FP编号：F267,F301,F543,F561</t>
  </si>
  <si>
    <t>线上支付确认</t>
  </si>
  <si>
    <t>正常应对  ,FP编号：F272,F544,F562,F618</t>
  </si>
  <si>
    <t>检验报告录入</t>
  </si>
  <si>
    <t>未使用的裁决费用 替换 功能相近的三方评估费用  ,FP编号：F563,F1095,F1096,F1098,F1104</t>
  </si>
  <si>
    <t>完工工单详情</t>
  </si>
  <si>
    <t>正常应对  ,FP编号：F422,F565,F581,F582,F584</t>
  </si>
  <si>
    <t>完成检查查询</t>
  </si>
  <si>
    <t>正常应对  ,FP编号：F297,F580,F583,F585,F1706,F1942</t>
  </si>
  <si>
    <t>作业结果</t>
  </si>
  <si>
    <t>正常应对  ,FP编号：F566,F567,F568,F569</t>
  </si>
  <si>
    <t>会计服务结算</t>
  </si>
  <si>
    <t>留用-&gt;改修  ,FP编号：F648,F650,F651,F653,F654,F655,F659,F660,F661,F664,F667,F668,F669,F677,F678,F679,F683,F685</t>
  </si>
  <si>
    <t>服务会计日报</t>
  </si>
  <si>
    <t>正常应对  ,FP编号：F296,F636,F639,F656,F657</t>
  </si>
  <si>
    <t>应收帐查询</t>
  </si>
  <si>
    <t>留用-&gt;改修  ,FP编号：F690,F692,F693,F704</t>
  </si>
  <si>
    <t>服务销售日报</t>
  </si>
  <si>
    <t>正常应对  ,FP编号：F396,F684,F694</t>
  </si>
  <si>
    <t>新能源电池管理</t>
  </si>
  <si>
    <t>未使用的裁决费用 替换 功能相近的三方评估费用  ,FP编号：F695,F796,F797,F798,F799,F800,F801,F803,F806,F807,F808,F839,F1094</t>
  </si>
  <si>
    <t>查询项目</t>
  </si>
  <si>
    <t>留用-&gt;改修  ,FP编号：F443,F725,F1126,F1128,F1129,F1131,F1132,F1199</t>
  </si>
  <si>
    <t>导入项目列表</t>
  </si>
  <si>
    <t>正常应对  ,FP编号：F307,F1133,F1134,F1135,F1136,F1137,F1138,F1140</t>
  </si>
  <si>
    <t>导出项目列表</t>
  </si>
  <si>
    <t>正常应对  ,FP编号：F1139</t>
  </si>
  <si>
    <t>列表修改</t>
  </si>
  <si>
    <t>未使用的裁决费用 替换 功能相近的三方评估费用  ,FP编号：F789,F790,F791,F792,F793,F795,F1127</t>
  </si>
  <si>
    <t>新建项目信息</t>
  </si>
  <si>
    <t>正常应对  ,FP编号：F1130</t>
  </si>
  <si>
    <t>查询零件</t>
  </si>
  <si>
    <t>留用-&gt;改修  ,FP编号：F444,F726,F1141,F1143,F1144,F1147,F1200</t>
  </si>
  <si>
    <t>导入零件列表</t>
  </si>
  <si>
    <t>留用-&gt;改修  ,FP编号：F495,F496,F1148,F1149,F1150,F1151,F1152,F1153,F1155</t>
  </si>
  <si>
    <t>导出零件列表</t>
  </si>
  <si>
    <t>留用-&gt;改修  ,FP编号：F430,F961,F1010,F1154</t>
  </si>
  <si>
    <t>零件列表修改</t>
  </si>
  <si>
    <t>正常应对  ,FP编号：F1034,F1142,F1146,F1268</t>
  </si>
  <si>
    <t>新建零件信息</t>
  </si>
  <si>
    <t>留用-&gt;改修  ,FP编号：F494,F926,F952,F989,F1145</t>
  </si>
  <si>
    <t>维修零件对照表</t>
  </si>
  <si>
    <t>正常应对  ,FP编号：F953,F1233</t>
  </si>
  <si>
    <t>查询维修代码对照表</t>
  </si>
  <si>
    <t>留用-&gt;改修  ,FP编号：F1111,F1112,F1113,F1114,F1115,F1116,F1117,F1118,F1119,F1120,F1121,F1122,F1123,F1124,F1125,F1202,F1709</t>
  </si>
  <si>
    <t>新建维修代码</t>
  </si>
  <si>
    <t>留用-&gt;改修  ,FP编号：F775,F776,F777,F778,F780,F794,F802,F1054,F1097,F1105,F1106,F1107,F1108,F1110,F1184,F1185,F1251</t>
  </si>
  <si>
    <t>变更维修代码</t>
  </si>
  <si>
    <t>未使用的裁决费用 替换 功能相近的三方评估费用  ,FP编号：F457,F759,F760</t>
  </si>
  <si>
    <t>维修代码对照表批量修改</t>
  </si>
  <si>
    <t>留用-&gt;改修  ,FP编号：F764,F770,F773,F783,F787,F985,F1109</t>
  </si>
  <si>
    <t>小时单价录入</t>
  </si>
  <si>
    <t>留用-&gt;改修  ,FP编号：F784,F1099,F1100,F1101,F1102,F1103</t>
  </si>
  <si>
    <t>客户迁移</t>
  </si>
  <si>
    <t>未使用的裁决费用 替换 功能相近的三方评估费用  ,FP编号：F761,F763,F765,F1186</t>
  </si>
  <si>
    <t>未使用的裁决费用 替换 功能相近的三方评估费用  ,FP编号：F766,F768,F769,F772,F1187</t>
  </si>
  <si>
    <t>编辑&amp;删除客户组</t>
  </si>
  <si>
    <t>正常应对  ,FP编号：F1188,F1606</t>
  </si>
  <si>
    <t>e客服分组调整</t>
  </si>
  <si>
    <t>未使用的裁决费用 替换 功能相近的三方评估费用  ,FP编号：F779,F781,F782,F785,F786,F788,F1189</t>
  </si>
  <si>
    <t>查询维修套餐</t>
  </si>
  <si>
    <t>留用-&gt;改修  ,FP编号：F1157,F1161,F1162,F1163,F1172,F1261,F1265</t>
  </si>
  <si>
    <t>新增维修维修套餐</t>
  </si>
  <si>
    <t>留用-&gt;改修  ,FP编号：F1165,F1171,F1181,F1182,F1183,F1230,F1232,F1262,F1264</t>
  </si>
  <si>
    <t>修改维修维修套餐</t>
  </si>
  <si>
    <t>留用-&gt;改修  ,FP编号：F1028,F1065,F1169,F1170,F1173,F1174</t>
  </si>
  <si>
    <t>变更作业组表</t>
  </si>
  <si>
    <t>留用-&gt;改修  ,FP编号：F1073,F1075,F1077,F1203</t>
  </si>
  <si>
    <t>恢复作业组表</t>
  </si>
  <si>
    <t>留用-&gt;改修  ,FP编号：F1074,F1076,F1079,F1080</t>
  </si>
  <si>
    <t>查询转账部门</t>
  </si>
  <si>
    <t>正常应对  ,FP编号：F1084,F1086</t>
  </si>
  <si>
    <t>新建转账部门</t>
  </si>
  <si>
    <t>留用-&gt;改修  ,FP编号：F1083</t>
  </si>
  <si>
    <t>编辑转账部门</t>
  </si>
  <si>
    <t>留用-&gt;改修  ,FP编号：F1085,F1087,F1204</t>
  </si>
  <si>
    <t>系统内消息节点提醒模板查询</t>
  </si>
  <si>
    <t>未使用的裁决费用 替换 功能相近的三方评估费用  ,FP编号：F603,F878,F879,F1190</t>
  </si>
  <si>
    <t>系统内消息节点提醒模板一览</t>
  </si>
  <si>
    <t>未使用的裁决费用 替换 功能相近的三方评估费用  ,FP编号：F881,F920,F921,F1191</t>
  </si>
  <si>
    <t>系统内消息节点提醒模板编辑</t>
  </si>
  <si>
    <t>未使用的裁决费用 替换 功能相近的三方评估费用  ,FP编号：F948,F983,F984,F1027,F1158,F1159,F1160,F1192</t>
  </si>
  <si>
    <t>系统内消息节点提醒模板新建</t>
  </si>
  <si>
    <t>未使用的裁决费用 替换 功能相近的三方评估费用  ,FP编号：F1081,F1082,F1193</t>
  </si>
  <si>
    <t>系统内消息节点提醒模板弹窗</t>
  </si>
  <si>
    <t>未使用的裁决费用 替换 功能相近的三方评估费用  ,FP编号：F762,F767,F771,F774,F1194</t>
  </si>
  <si>
    <t>消息提醒一览</t>
  </si>
  <si>
    <t>正常应对  ,FP编号：F720,F723,F1195</t>
  </si>
  <si>
    <t>预约信息查看</t>
  </si>
  <si>
    <t>未使用的裁决费用 替换 功能相近的三方评估费用  ,FP编号：F447,F449,F982,F1026,F1030,F1156</t>
  </si>
  <si>
    <t>工单信息查看</t>
  </si>
  <si>
    <t>正常应对  ,FP编号：F602,F721</t>
  </si>
  <si>
    <t>文档目录搜索</t>
  </si>
  <si>
    <t>未使用的裁决费用 替换 功能相近的三方评估费用  ,FP编号：F1180,F1263</t>
  </si>
  <si>
    <t>文档目录切换</t>
  </si>
  <si>
    <t>未使用的裁决费用 替换 功能相近的三方评估费用  ,FP编号：F915,F934,F936,F947,F1765</t>
  </si>
  <si>
    <t>文档详情查看</t>
  </si>
  <si>
    <t>正常应对  ,FP编号：F913,F916,F933,F935,F949,F1078</t>
  </si>
  <si>
    <t>点此去设置</t>
  </si>
  <si>
    <t>留用-&gt;改修  ,FP编号：F906,F907,F909,F911</t>
  </si>
  <si>
    <t>搜索文档</t>
  </si>
  <si>
    <t>正常应对  ,FP编号：F491</t>
  </si>
  <si>
    <t>目录快速跳转</t>
  </si>
  <si>
    <t>操作步骤展示</t>
  </si>
  <si>
    <t>设置常用维修项目</t>
  </si>
  <si>
    <t>正常应对  ,FP编号：F471,F1198</t>
  </si>
  <si>
    <t>正常应对  ,FP编号：F976,F1397,F1400</t>
  </si>
  <si>
    <t>设置维修代码对照</t>
  </si>
  <si>
    <t>正常应对  ,FP编号：F005,F1205,F1206,F1603,F1605</t>
  </si>
  <si>
    <t>设置e客服所属分组</t>
  </si>
  <si>
    <t>引用方案查询</t>
  </si>
  <si>
    <t>引用方案编辑</t>
  </si>
  <si>
    <t>引用方案批量上传</t>
  </si>
  <si>
    <t>引用方案审批流</t>
  </si>
  <si>
    <t>本次必选查询</t>
  </si>
  <si>
    <t>正常应对  ,FP编号：F442</t>
  </si>
  <si>
    <t>本次必选编辑</t>
  </si>
  <si>
    <t>本次必选新增</t>
  </si>
  <si>
    <t>本次必选详情</t>
  </si>
  <si>
    <t>本次必选零件数据</t>
  </si>
  <si>
    <t>质检环节范围查询</t>
  </si>
  <si>
    <t>留用-&gt;改修  ,FP编号：F1402,F1474,F1475,F1476,F1574,F1823,F1824</t>
  </si>
  <si>
    <t>质检环节范围配置</t>
  </si>
  <si>
    <t>新增油种对应关系</t>
  </si>
  <si>
    <t>编辑油种对应关系</t>
  </si>
  <si>
    <t>批量导入/导出</t>
  </si>
  <si>
    <t>查询作业点检项数据</t>
  </si>
  <si>
    <t>新增作业点检项对应关系</t>
  </si>
  <si>
    <t>查询车型对应动力类型</t>
  </si>
  <si>
    <t>新增车型对应动力类型</t>
  </si>
  <si>
    <t>编辑车型的动力类型</t>
  </si>
  <si>
    <t>导出条件筛选</t>
  </si>
  <si>
    <t>客户基础属性筛选</t>
  </si>
  <si>
    <t>导出范围筛选</t>
  </si>
  <si>
    <t>设置提取条件范围区间</t>
  </si>
  <si>
    <t>正常应对  ,FP编号：F024</t>
  </si>
  <si>
    <t>添加导出条件</t>
  </si>
  <si>
    <t>开始导出</t>
  </si>
  <si>
    <t>文件导出确认弹窗</t>
  </si>
  <si>
    <t>文件登记成功</t>
  </si>
  <si>
    <t>文件下载成功</t>
  </si>
  <si>
    <t>查看生成记录</t>
  </si>
  <si>
    <t>下载生成文件</t>
  </si>
  <si>
    <t>批量下载</t>
  </si>
  <si>
    <t>上传文件信息</t>
  </si>
  <si>
    <t>检索页面</t>
  </si>
  <si>
    <t>上传结果下载</t>
  </si>
  <si>
    <t>正常应对  ,FP编号：F815,F1207,F1732</t>
  </si>
  <si>
    <t>服务部门下载</t>
  </si>
  <si>
    <t>未使用的裁决费用 替换 功能相近的三方评估费用  ,FP编号：F732,F733,F1733</t>
  </si>
  <si>
    <t>关键词搜索</t>
  </si>
  <si>
    <t>目录快捷跳转</t>
  </si>
  <si>
    <t>设置快捷跳转</t>
  </si>
  <si>
    <t>查询维修类型</t>
  </si>
  <si>
    <t>正常应对  ,FP编号：F425,F453,F739,F1164,F1166</t>
  </si>
  <si>
    <t>新建维修类型</t>
  </si>
  <si>
    <t>留用-&gt;改修  ,FP编号：F741,F742,F743,F744,F804,F805</t>
  </si>
  <si>
    <t>更新维修类型</t>
  </si>
  <si>
    <t>未使用的裁决费用 替换 功能相近的三方评估费用  ,FP编号：F356,F593,F738,F740</t>
  </si>
  <si>
    <t>查询维修代码</t>
  </si>
  <si>
    <t>正常应对  ,FP编号：F456,F722</t>
  </si>
  <si>
    <t>未使用的裁决费用 替换 功能相近的三方评估费用  ,FP编号：F730,F731,F814</t>
  </si>
  <si>
    <t>未使用的裁决费用 替换 功能相近的三方评估费用  ,FP编号：F523</t>
  </si>
  <si>
    <t>追加用途区分</t>
  </si>
  <si>
    <t>留用-&gt;改修  ,FP编号：F745,F747</t>
  </si>
  <si>
    <t>修改用途区分</t>
  </si>
  <si>
    <t>留用-&gt;改修  ,FP编号：F746,F748,F749,F751,F809</t>
  </si>
  <si>
    <t>查询主动点检提醒</t>
  </si>
  <si>
    <t>启用/停用主动点检提醒启用/停用主动点检</t>
  </si>
  <si>
    <t>追加主动点检提醒</t>
  </si>
  <si>
    <t>正常应对  ,FP编号：F331</t>
  </si>
  <si>
    <t>编辑主动点检提醒</t>
  </si>
  <si>
    <t>未使用的裁决费用 替换 功能相近的三方评估费用  ,FP编号：F525,F526,F727</t>
  </si>
  <si>
    <t>正常应对  ,FP编号：F332,F977</t>
  </si>
  <si>
    <t>追加维修代码</t>
  </si>
  <si>
    <t>正常应对  ,FP编号：F978</t>
  </si>
  <si>
    <t>修改维修代码</t>
  </si>
  <si>
    <t>正常应对  ,FP编号：F979</t>
  </si>
  <si>
    <t>原厂保养套餐里程产品维护</t>
  </si>
  <si>
    <t>原厂保养套餐产品维护</t>
  </si>
  <si>
    <t>原厂保养套餐销售应明细查询</t>
  </si>
  <si>
    <t>定保通替代零件维护</t>
  </si>
  <si>
    <t>留用-&gt;改修  ,FP编号：F999,F1000,F1001,F1002,F1003,F1004,F1005,F1006,F1007,F1009,F1011</t>
  </si>
  <si>
    <t>原厂保养套餐维修费用支付依赖查询</t>
  </si>
  <si>
    <t>保养套餐产品项目明细维护</t>
  </si>
  <si>
    <t>原厂保养套餐销售发票上载</t>
  </si>
  <si>
    <t>查询新能源电池更换/维修信息</t>
  </si>
  <si>
    <t>录入新能源电池更换/维修信息</t>
  </si>
  <si>
    <t>查询付款种类</t>
  </si>
  <si>
    <t>正常应对  ,FP编号：F735,F811,F812</t>
  </si>
  <si>
    <t>新建付款种类</t>
  </si>
  <si>
    <t>留用-&gt;改修  ,FP编号：F734,F736</t>
  </si>
  <si>
    <t>更新付款种类</t>
  </si>
  <si>
    <t>正常应对  ,FP编号：F737</t>
  </si>
  <si>
    <t>查询丰田付款方</t>
  </si>
  <si>
    <t>留用-&gt;改修  ,FP编号：F521</t>
  </si>
  <si>
    <t>新建丰田付款方</t>
  </si>
  <si>
    <t>留用-&gt;改修  ,FP编号：F520,F728</t>
  </si>
  <si>
    <t>更新丰田付款方</t>
  </si>
  <si>
    <t>未使用的裁决费用 替换 功能相近的三方评估费用  ,FP编号：F522,F729,F813</t>
  </si>
  <si>
    <t>车间当天作业计划一览</t>
  </si>
  <si>
    <t>正常应对  ,FP编号：F717,F1507,F1576,F1577</t>
  </si>
  <si>
    <t>车间当天作业工单详情</t>
  </si>
  <si>
    <t>留用-&gt;改修  ,FP编号：F1588,F1589,F1590,F1595</t>
  </si>
  <si>
    <t>登录</t>
  </si>
  <si>
    <t>留用-&gt;改修  ,FP编号：F1677,F1906,F1917</t>
  </si>
  <si>
    <t>主页面</t>
  </si>
  <si>
    <t>正常应对  ,FP编号：F1907,F1908</t>
  </si>
  <si>
    <t>相册照片选择页面</t>
  </si>
  <si>
    <t>未使用的裁决费用 替换 功能相近的三方评估费用  ,FP编号：F1911,F1913</t>
  </si>
  <si>
    <t>手机拍照页面</t>
  </si>
  <si>
    <t>正常应对  ,FP编号：F1916,F1941</t>
  </si>
  <si>
    <t>正常应对  ,FP编号：F1705,F1708</t>
  </si>
  <si>
    <t>查看已添加照片</t>
  </si>
  <si>
    <t>正常应对  ,FP编号：F1914,F1943</t>
  </si>
  <si>
    <t>工位信息</t>
  </si>
  <si>
    <t>留用-&gt;改修  ,FP编号：F1608,F1610,F1611</t>
  </si>
  <si>
    <t>维修项目</t>
  </si>
  <si>
    <t>正常应对  ,FP编号：F1681,F1921</t>
  </si>
  <si>
    <t>车辆状况</t>
  </si>
  <si>
    <t>正常应对  ,FP编号：F1698,F1935</t>
  </si>
  <si>
    <t>正常应对  ,FP编号：F1654</t>
  </si>
  <si>
    <t>维修履历</t>
  </si>
  <si>
    <t>未使用的裁决费用 替换 功能相近的三方评估费用  ,FP编号：F1612,F1613,F1614</t>
  </si>
  <si>
    <t>维修履历-用车旅途详情</t>
  </si>
  <si>
    <t>正常应对  ,FP编号：F424,F528,F1222</t>
  </si>
  <si>
    <t>开始作业</t>
  </si>
  <si>
    <t>留用-&gt;改修  ,FP编号：F1539,F1549,F1688,F1870,F1928</t>
  </si>
  <si>
    <t>追加作业</t>
  </si>
  <si>
    <t>正常应对  ,FP编号：F1693,F1900</t>
  </si>
  <si>
    <t>作业信息输入</t>
  </si>
  <si>
    <t>未使用的裁决费用 替换 功能相近的三方评估费用  ,FP编号：F1587</t>
  </si>
  <si>
    <t>留用-&gt;改修  ,FP编号：F579,F1630</t>
  </si>
  <si>
    <t>作业项目录入</t>
  </si>
  <si>
    <t>未使用的裁决费用 替换 功能相近的三方评估费用  ,FP编号：F416,F1639,F1640</t>
  </si>
  <si>
    <t>用车建议填写</t>
  </si>
  <si>
    <t>留用-&gt;改修  ,FP编号：F1641,F1642,F1694,F1891,F1892,F1893</t>
  </si>
  <si>
    <t>车辆张开图查看</t>
  </si>
  <si>
    <t>正常应对  ,FP编号：F1690,F1929</t>
  </si>
  <si>
    <t>一键良好快速选择功能</t>
  </si>
  <si>
    <t>正常应对  ,FP编号：F511,F513,F514</t>
  </si>
  <si>
    <t>维修前后图片上传</t>
  </si>
  <si>
    <t>留用-&gt;改修  ,FP编号：F1701,F1897,F1898,F1905,F1938</t>
  </si>
  <si>
    <t>作业信息输入临时保存</t>
  </si>
  <si>
    <t>未使用的裁决费用 替换 功能相近的三方评估费用  ,FP编号：F516,F517,F535,F550</t>
  </si>
  <si>
    <t>申请审批</t>
  </si>
  <si>
    <t>未使用的裁决费用 替换 功能相近的三方评估费用  ,FP编号：F1644,F1645,F1894,F1895</t>
  </si>
  <si>
    <t>中断作业</t>
  </si>
  <si>
    <t>留用-&gt;改修  ,FP编号：F1558,F1596,F1600,F1872</t>
  </si>
  <si>
    <t>未使用的裁决费用 替换 功能相近的三方评估费用  ,FP编号：F1578,F1579,F1581,F1592,F1618,F1619,F1643</t>
  </si>
  <si>
    <t>追加作业一览</t>
  </si>
  <si>
    <t>追加作业详情</t>
  </si>
  <si>
    <t>留用-&gt;改修  ,FP编号：F507,F508,F510</t>
  </si>
  <si>
    <t>引用方案</t>
  </si>
  <si>
    <t>追加作业审批</t>
  </si>
  <si>
    <t>正常应对  ,FP编号：F512,F1646</t>
  </si>
  <si>
    <t>过滤查询</t>
  </si>
  <si>
    <t>正常应对  ,FP编号：F1672,F1896</t>
  </si>
  <si>
    <t>SA追加作业审批详情</t>
  </si>
  <si>
    <t>正常应对  ,FP编号：F515</t>
  </si>
  <si>
    <t>质检员首页</t>
  </si>
  <si>
    <t>留用-&gt;改修  ,FP编号：F1715,F1944,F1945,F1946</t>
  </si>
  <si>
    <t>质检员-追加作业审批</t>
  </si>
  <si>
    <t>正常应对  ,FP编号：F284,F455</t>
  </si>
  <si>
    <t>质检员-作业结果审批</t>
  </si>
  <si>
    <t>留用-&gt;改修  ,FP编号：F1584,F1585,F1586</t>
  </si>
  <si>
    <t>审批结果</t>
  </si>
  <si>
    <t>未使用的裁决费用 替换 功能相近的三方评估费用  ,FP编号：F1650,F1651,F1652,F1653,F1661</t>
  </si>
  <si>
    <t>MSI当月累计明细</t>
  </si>
  <si>
    <t>MSI基本情报输入</t>
  </si>
  <si>
    <t>MSI月别明细表下载</t>
  </si>
  <si>
    <t>MSI月次明细确认下载</t>
  </si>
  <si>
    <t>工作情况</t>
  </si>
  <si>
    <t>支援品发票查询</t>
  </si>
  <si>
    <t>未使用的裁决费用 替换 功能相近的三方评估费用  ,FP编号：F505,F506,F1734</t>
  </si>
  <si>
    <t>支援品退货申请</t>
  </si>
  <si>
    <t>支援品退货审核</t>
  </si>
  <si>
    <t>商品订购</t>
  </si>
  <si>
    <t>订单审核</t>
  </si>
  <si>
    <t>未使用的裁决费用 替换 功能相近的三方评估费用  ,FP编号：F397,F404,F407,F431,F433,F1738</t>
  </si>
  <si>
    <t>订单查询修改</t>
  </si>
  <si>
    <t>未使用的裁决费用 替换 功能相近的三方评估费用  ,FP编号：F1307,F1308,F1309,F1739,F1768</t>
  </si>
  <si>
    <t>支援品到货确认</t>
  </si>
  <si>
    <t>未使用的裁决费用 替换 功能相近的三方评估费用  ,FP编号：F1260,F1272,F1274,F1351,F1352,F1353,F1740,F1760</t>
  </si>
  <si>
    <t>电子健康档案系统工单数据上传</t>
  </si>
  <si>
    <t>留用-&gt;改修  ,FP编号：F861</t>
  </si>
  <si>
    <t>20K促进明细查询</t>
  </si>
  <si>
    <t>未使用的裁决费用 替换 功能相近的三方评估费用  ,FP编号：F1218,F1219,F1220,F1221,F1741</t>
  </si>
  <si>
    <t>工单详细信息月度下载</t>
  </si>
  <si>
    <t>厂家政策入厂车辆查询</t>
  </si>
  <si>
    <t>留用-&gt;改修  ,FP编号：F914,F925,F929,F931,F941,F943,F945,F1303,F1304,F1305,F1310,F1311,F1312,F1316,F1318,F1319,F1323,F1325,F1326,F1785</t>
  </si>
  <si>
    <t>环检单批量下载</t>
  </si>
  <si>
    <t>未使用的裁决费用 替换 功能相近的三方评估费用  ,FP编号：F1047,F1056,F1058,F1238,F1243,F1244,F1245,F1247,F1248,F1249,F1253,F1255,F1256,F1257,F1259,F1743</t>
  </si>
  <si>
    <t>工单检索</t>
  </si>
  <si>
    <t>未使用的裁决费用 替换 功能相近的三方评估费用  ,FP编号：F395,F406,F432,F446,F1017,F1021,F1744</t>
  </si>
  <si>
    <t>定期提取</t>
  </si>
  <si>
    <t>广泛应用提取</t>
  </si>
  <si>
    <t>定保通销售履历下载</t>
  </si>
  <si>
    <t>留用-&gt;改修  ,FP编号：F434,F445,F673,F959,F960,F1008,F1328,F1329,F1330,F1331,F1332,F1333,F1334,F1335,F1336,F1345,F1346,F1347,F1348,F1350</t>
  </si>
  <si>
    <t>MSI基本情报查询</t>
  </si>
  <si>
    <t>MSI情报集计</t>
  </si>
  <si>
    <t>MSI输入状况一览</t>
  </si>
  <si>
    <t>MSI月次比较表下载</t>
  </si>
  <si>
    <t>目标主表数据导入与导出</t>
  </si>
  <si>
    <t>正常应对  ,FP编号：F974,F1753</t>
  </si>
  <si>
    <t>MSI车型统计归类指定</t>
  </si>
  <si>
    <t>留用-&gt;改修  ,FP编号：F1014,F1015,F1041,F1042,F1049,F1051,F1055,F1062,F1242,F1246,F1252,F1275,F1276,F1759</t>
  </si>
  <si>
    <t>留用-&gt;改修  ,FP编号：F1354,F1355,F1356,F1357,F1358,F1362,F1363,F1364,F1365,F1366,F1367,F1368,F1369,F1370,F1371,F1372,F1376,F1377</t>
  </si>
  <si>
    <t>支援品开票前确认</t>
  </si>
  <si>
    <t>产品订购组合维护</t>
  </si>
  <si>
    <t>经销店数据维护</t>
  </si>
  <si>
    <t>订购须知维护</t>
  </si>
  <si>
    <t>产品信息维护</t>
  </si>
  <si>
    <t>出库单下载</t>
  </si>
  <si>
    <t>库存管理</t>
  </si>
  <si>
    <t>入库单打印</t>
  </si>
  <si>
    <t>支援品发票上载</t>
  </si>
  <si>
    <t>支援品发票数据核对</t>
  </si>
  <si>
    <t>支援品销售一览</t>
  </si>
  <si>
    <t>红字发票上载</t>
  </si>
  <si>
    <t>经销店服务考核系数批量维护</t>
  </si>
  <si>
    <t>20K定期保养租金激励情况查询</t>
  </si>
  <si>
    <t>发送至OA</t>
  </si>
  <si>
    <t>FTR回收查询</t>
  </si>
  <si>
    <t>指定店主表维护</t>
  </si>
  <si>
    <t>CS面访数据生成</t>
  </si>
  <si>
    <t>保养唯一码</t>
  </si>
  <si>
    <t>正常应对  ,FP编号：F269,F490</t>
  </si>
  <si>
    <t>结算单模板主表</t>
  </si>
  <si>
    <t>正常应对  ,FP编号：F840,F841,F842,F843,F844,F845,F846,F847</t>
  </si>
  <si>
    <t>经销店服务业务分析表</t>
  </si>
  <si>
    <t>零件更换优惠政策零件主表维护</t>
  </si>
  <si>
    <t>留用-&gt;改修  ,FP编号：F862,F863,F864,F865,F866,F867,F868,F869,F870</t>
  </si>
  <si>
    <t>完成检查结果下载</t>
  </si>
  <si>
    <t>厂家政策维护</t>
  </si>
  <si>
    <t>留用-&gt;改修  ,FP编号：F900,F901,F902,F903,F904,F905,F908,F910,F912,F938</t>
  </si>
  <si>
    <t>正常应对  ,FP编号：F1313,F1314,F1315,F1317,F1320,F1321,F1322,F1324</t>
  </si>
  <si>
    <t>厂家政策实施数据查询</t>
  </si>
  <si>
    <t>正常应对  ,FP编号：F408,F464,F820</t>
  </si>
  <si>
    <t>定保通固定数据提取</t>
  </si>
  <si>
    <t>正常应对  ,FP编号：F402,F405,F1337,F1338,F1339,F1340,F1341,F1342,F1343</t>
  </si>
  <si>
    <t>整备履历照会</t>
  </si>
  <si>
    <r>
      <rPr>
        <sz val="10"/>
        <rFont val="文泉驿微米黑"/>
        <charset val="134"/>
      </rPr>
      <t>正常应对</t>
    </r>
    <r>
      <rPr>
        <sz val="10"/>
        <rFont val="Arial"/>
        <charset val="134"/>
      </rPr>
      <t xml:space="preserve">  ,FP</t>
    </r>
    <r>
      <rPr>
        <sz val="10"/>
        <rFont val="文泉驿微米黑"/>
        <charset val="134"/>
      </rPr>
      <t>编号：</t>
    </r>
    <r>
      <rPr>
        <sz val="10"/>
        <rFont val="Arial"/>
        <charset val="134"/>
      </rPr>
      <t>F428,F429,F1327,F1344,F1349</t>
    </r>
  </si>
  <si>
    <t>环车检查与维修代码对照关系维护</t>
  </si>
  <si>
    <t>正常应对  ,FP编号：F827,F828,F829,F830,F831,F832,F833,F834,F835,F836,F837,F838</t>
  </si>
  <si>
    <t>汽车维修电子健康档案信息维护</t>
  </si>
  <si>
    <t>正常应对  ,FP编号：F848,F849,F850,F851,F852,F853,F854,F855,F856,F857,F858,F859,F860</t>
  </si>
  <si>
    <t>精品零件查询</t>
  </si>
  <si>
    <t>管理资料提取（工单）</t>
  </si>
  <si>
    <t>管理资料提取（维修）</t>
  </si>
  <si>
    <t>管理资料提取（顾客）</t>
  </si>
  <si>
    <t>税率</t>
  </si>
  <si>
    <t>CR抽出</t>
  </si>
  <si>
    <t>工作日历</t>
  </si>
  <si>
    <t>工作情况照会</t>
  </si>
  <si>
    <t>crm-47</t>
  </si>
  <si>
    <t>SMB-预约管理-SMB标签信息</t>
  </si>
  <si>
    <t>crm-55</t>
  </si>
  <si>
    <t>技师PAD-首页-用户登录</t>
  </si>
  <si>
    <r>
      <rPr>
        <sz val="10"/>
        <rFont val="文泉驿微米黑"/>
        <charset val="134"/>
      </rPr>
      <t>未使用的裁决费用</t>
    </r>
    <r>
      <rPr>
        <sz val="10"/>
        <rFont val="Arial"/>
        <charset val="134"/>
      </rPr>
      <t xml:space="preserve"> </t>
    </r>
    <r>
      <rPr>
        <sz val="10"/>
        <rFont val="文泉驿微米黑"/>
        <charset val="134"/>
      </rPr>
      <t>替换</t>
    </r>
    <r>
      <rPr>
        <sz val="10"/>
        <rFont val="Arial"/>
        <charset val="134"/>
      </rPr>
      <t xml:space="preserve"> </t>
    </r>
    <r>
      <rPr>
        <sz val="10"/>
        <rFont val="文泉驿微米黑"/>
        <charset val="134"/>
      </rPr>
      <t>功能相近的三方评估费用  ,FP编号：F1662,F1663,F1669,F1671,F1675,F1676,F1679,F1680,F1909,F1910</t>
    </r>
  </si>
  <si>
    <t>crm-56</t>
  </si>
  <si>
    <t>技师PAD-施工准备-车辆查询</t>
  </si>
  <si>
    <r>
      <rPr>
        <sz val="10"/>
        <rFont val="文泉驿微米黑"/>
        <charset val="134"/>
      </rPr>
      <t>未使用的裁决费用</t>
    </r>
    <r>
      <rPr>
        <sz val="10"/>
        <rFont val="Arial"/>
        <charset val="134"/>
      </rPr>
      <t xml:space="preserve"> </t>
    </r>
    <r>
      <rPr>
        <sz val="10"/>
        <rFont val="文泉驿微米黑"/>
        <charset val="134"/>
      </rPr>
      <t>替换</t>
    </r>
    <r>
      <rPr>
        <sz val="10"/>
        <rFont val="Arial"/>
        <charset val="134"/>
      </rPr>
      <t xml:space="preserve"> </t>
    </r>
    <r>
      <rPr>
        <sz val="10"/>
        <rFont val="文泉驿微米黑"/>
        <charset val="134"/>
      </rPr>
      <t>功能相近的三方评估费用</t>
    </r>
    <r>
      <rPr>
        <sz val="10"/>
        <rFont val="Arial"/>
        <charset val="134"/>
      </rPr>
      <t xml:space="preserve">  ,FP</t>
    </r>
    <r>
      <rPr>
        <sz val="10"/>
        <rFont val="文泉驿微米黑"/>
        <charset val="134"/>
      </rPr>
      <t>编号：F1616,F1664,F1665,F1711,F1712,F1713,F1714</t>
    </r>
  </si>
  <si>
    <t>crm-57</t>
  </si>
  <si>
    <t>技师PAD-施工准备-环检信息查询</t>
  </si>
  <si>
    <r>
      <rPr>
        <sz val="10"/>
        <rFont val="文泉驿微米黑"/>
        <charset val="134"/>
      </rPr>
      <t>未使用的裁决费用</t>
    </r>
    <r>
      <rPr>
        <sz val="10"/>
        <rFont val="Arial"/>
        <charset val="134"/>
      </rPr>
      <t xml:space="preserve"> </t>
    </r>
    <r>
      <rPr>
        <sz val="10"/>
        <rFont val="文泉驿微米黑"/>
        <charset val="134"/>
      </rPr>
      <t>替换</t>
    </r>
    <r>
      <rPr>
        <sz val="10"/>
        <rFont val="Arial"/>
        <charset val="134"/>
      </rPr>
      <t xml:space="preserve"> </t>
    </r>
    <r>
      <rPr>
        <sz val="10"/>
        <rFont val="文泉驿微米黑"/>
        <charset val="134"/>
      </rPr>
      <t>功能相近的三方评估费用</t>
    </r>
    <r>
      <rPr>
        <sz val="10"/>
        <rFont val="Arial"/>
        <charset val="134"/>
      </rPr>
      <t xml:space="preserve"> ,FP</t>
    </r>
    <r>
      <rPr>
        <sz val="10"/>
        <rFont val="文泉驿微米黑"/>
        <charset val="134"/>
      </rPr>
      <t>编号：F1678,F1691,F1696,F1922,F1923,F1924,F1930,F1931,F1933</t>
    </r>
  </si>
  <si>
    <t>crm-58</t>
  </si>
  <si>
    <t>技师PAD-施工准备-工单信息查询</t>
  </si>
  <si>
    <r>
      <rPr>
        <sz val="10"/>
        <rFont val="文泉驿微米黑"/>
        <charset val="134"/>
      </rPr>
      <t>未使用的裁决费用</t>
    </r>
    <r>
      <rPr>
        <sz val="10"/>
        <rFont val="Arial"/>
        <charset val="134"/>
      </rPr>
      <t xml:space="preserve"> </t>
    </r>
    <r>
      <rPr>
        <sz val="10"/>
        <rFont val="文泉驿微米黑"/>
        <charset val="134"/>
      </rPr>
      <t>替换</t>
    </r>
    <r>
      <rPr>
        <sz val="10"/>
        <rFont val="Arial"/>
        <charset val="134"/>
      </rPr>
      <t xml:space="preserve"> </t>
    </r>
    <r>
      <rPr>
        <sz val="10"/>
        <rFont val="文泉驿微米黑"/>
        <charset val="134"/>
      </rPr>
      <t>功能相近的三方评估费用</t>
    </r>
    <r>
      <rPr>
        <sz val="10"/>
        <rFont val="Arial"/>
        <charset val="134"/>
      </rPr>
      <t xml:space="preserve"> ,FP</t>
    </r>
    <r>
      <rPr>
        <sz val="10"/>
        <rFont val="文泉驿微米黑"/>
        <charset val="134"/>
      </rPr>
      <t>编号：F609,F707,F1660,F1666,F1667,F1668,F1682,F1683,F1684,F1689</t>
    </r>
  </si>
  <si>
    <t>crm-59</t>
  </si>
  <si>
    <t>技师PAD-施工准备-入厂履历查询</t>
  </si>
  <si>
    <t>crm-60</t>
  </si>
  <si>
    <t>技师PAD-施工实施-作业画面</t>
  </si>
  <si>
    <r>
      <rPr>
        <sz val="10"/>
        <rFont val="文泉驿微米黑"/>
        <charset val="134"/>
      </rPr>
      <t>正常应对</t>
    </r>
    <r>
      <rPr>
        <sz val="10"/>
        <rFont val="Arial"/>
        <charset val="134"/>
      </rPr>
      <t xml:space="preserve"> ,FP</t>
    </r>
    <r>
      <rPr>
        <sz val="10"/>
        <rFont val="文泉驿微米黑"/>
        <charset val="134"/>
      </rPr>
      <t>编号：F1670,F1673,F1674,F1899,F1901,F1918,F1919,F1920</t>
    </r>
  </si>
  <si>
    <t>crm-61</t>
  </si>
  <si>
    <t>技师PAD-施工实施-检查单录入</t>
  </si>
  <si>
    <r>
      <rPr>
        <sz val="10"/>
        <rFont val="文泉驿微米黑"/>
        <charset val="134"/>
      </rPr>
      <t>正常应对</t>
    </r>
    <r>
      <rPr>
        <sz val="10"/>
        <rFont val="Arial"/>
        <charset val="134"/>
      </rPr>
      <t xml:space="preserve"> ,FP</t>
    </r>
    <r>
      <rPr>
        <sz val="10"/>
        <rFont val="文泉驿微米黑"/>
        <charset val="134"/>
      </rPr>
      <t>编号：F1638,F1889,F1890</t>
    </r>
  </si>
  <si>
    <t>crm-62</t>
  </si>
  <si>
    <t>技师PAD-施工实施-增项录入</t>
  </si>
  <si>
    <t>新需求(服务)-15</t>
  </si>
  <si>
    <t>反结算增加取消按钮</t>
  </si>
  <si>
    <r>
      <rPr>
        <sz val="10"/>
        <rFont val="文泉驿微米黑"/>
        <charset val="134"/>
      </rPr>
      <t>留用</t>
    </r>
    <r>
      <rPr>
        <sz val="10"/>
        <rFont val="Arial"/>
        <charset val="134"/>
      </rPr>
      <t>-&gt;</t>
    </r>
    <r>
      <rPr>
        <sz val="10"/>
        <rFont val="文泉驿微米黑"/>
        <charset val="134"/>
      </rPr>
      <t>改修 ,FP编号：F1281,F1283,F1285,F1290,F1292,F1294</t>
    </r>
  </si>
  <si>
    <t>新需求(服务)-16</t>
  </si>
  <si>
    <t>厂家和经销商有权限可以导入自定义套餐，并将套餐一键推送车主。（注：有按键做开关控制一键推送）</t>
  </si>
  <si>
    <r>
      <rPr>
        <sz val="10"/>
        <rFont val="文泉驿微米黑"/>
        <charset val="134"/>
      </rPr>
      <t>正常应对</t>
    </r>
    <r>
      <rPr>
        <sz val="10"/>
        <rFont val="Arial"/>
        <charset val="134"/>
      </rPr>
      <t xml:space="preserve"> ,FP</t>
    </r>
    <r>
      <rPr>
        <sz val="10"/>
        <rFont val="文泉驿微米黑"/>
        <charset val="134"/>
      </rPr>
      <t>编号：F461</t>
    </r>
  </si>
  <si>
    <t>新需求(服务)-17</t>
  </si>
  <si>
    <t>DMS系统实现客户级别与折扣形成连接关系</t>
  </si>
  <si>
    <r>
      <rPr>
        <sz val="10"/>
        <rFont val="文泉驿微米黑"/>
        <charset val="134"/>
      </rPr>
      <t xml:space="preserve">正常应对 </t>
    </r>
    <r>
      <rPr>
        <sz val="10"/>
        <rFont val="Arial"/>
        <charset val="134"/>
      </rPr>
      <t>,FP</t>
    </r>
    <r>
      <rPr>
        <sz val="10"/>
        <rFont val="文泉驿微米黑"/>
        <charset val="134"/>
      </rPr>
      <t>编号：F448</t>
    </r>
  </si>
  <si>
    <t>新需求(服务)-18</t>
  </si>
  <si>
    <t>SA助力销售与小程序打通</t>
  </si>
  <si>
    <r>
      <rPr>
        <sz val="10"/>
        <rFont val="文泉驿微米黑"/>
        <charset val="134"/>
      </rPr>
      <t>正常应对</t>
    </r>
    <r>
      <rPr>
        <sz val="10"/>
        <rFont val="Arial"/>
        <charset val="134"/>
      </rPr>
      <t xml:space="preserve"> ,FP</t>
    </r>
    <r>
      <rPr>
        <sz val="10"/>
        <rFont val="文泉驿微米黑"/>
        <charset val="134"/>
      </rPr>
      <t>编号：F413,F417,F418,F419,F420,F421</t>
    </r>
  </si>
  <si>
    <t>新需求(服务)-19</t>
  </si>
  <si>
    <t>服务商品在新DMS系统出入库的实现【例如：机油、轮胎、定保通（互斥选项）、太阳膜、非纯配件等】</t>
  </si>
  <si>
    <r>
      <rPr>
        <sz val="10"/>
        <rFont val="文泉驿微米黑"/>
        <charset val="134"/>
      </rPr>
      <t>留用</t>
    </r>
    <r>
      <rPr>
        <sz val="10"/>
        <rFont val="Arial"/>
        <charset val="134"/>
      </rPr>
      <t>-&gt;</t>
    </r>
    <r>
      <rPr>
        <sz val="10"/>
        <rFont val="文泉驿微米黑"/>
        <charset val="134"/>
      </rPr>
      <t>改修</t>
    </r>
    <r>
      <rPr>
        <sz val="10"/>
        <rFont val="Arial"/>
        <charset val="134"/>
      </rPr>
      <t xml:space="preserve"> ,FP</t>
    </r>
    <r>
      <rPr>
        <sz val="10"/>
        <rFont val="文泉驿微米黑"/>
        <charset val="134"/>
      </rPr>
      <t>编号：F1012,F1013,F1016,F1018,F1020,F1038,F1039,F1052,F1063,F1258,F1266,F1267,F1269,F1273,F1277</t>
    </r>
  </si>
  <si>
    <t>新需求(服务)-20</t>
  </si>
  <si>
    <t>钣喷事故在保险理赔流程过程中打通DMS与保险公司的接口连接，确保保险理赔信息的透明化管理</t>
  </si>
  <si>
    <t>新需求(服务)-22</t>
  </si>
  <si>
    <t>维修消费积分功能在DMS系统的实现(触发共通能力中心)</t>
  </si>
  <si>
    <t>新需求(服务)-24</t>
  </si>
  <si>
    <t>在DMS（SMB）系统中实现质检的电子签字</t>
  </si>
  <si>
    <r>
      <rPr>
        <sz val="10"/>
        <rFont val="文泉驿微米黑"/>
        <charset val="134"/>
      </rPr>
      <t>正常应对</t>
    </r>
    <r>
      <rPr>
        <sz val="10"/>
        <rFont val="Arial"/>
        <charset val="134"/>
      </rPr>
      <t xml:space="preserve"> ,FP</t>
    </r>
    <r>
      <rPr>
        <sz val="10"/>
        <rFont val="文泉驿微米黑"/>
        <charset val="134"/>
      </rPr>
      <t>编号：F1871</t>
    </r>
  </si>
  <si>
    <t>新需求(服务)-29</t>
  </si>
  <si>
    <t>钥匙订购是否可以考虑表格电子化融合进入DMS</t>
  </si>
  <si>
    <r>
      <rPr>
        <sz val="10"/>
        <rFont val="文泉驿微米黑"/>
        <charset val="134"/>
      </rPr>
      <t>留用</t>
    </r>
    <r>
      <rPr>
        <sz val="10"/>
        <rFont val="Arial"/>
        <charset val="134"/>
      </rPr>
      <t>-&gt;</t>
    </r>
    <r>
      <rPr>
        <sz val="10"/>
        <rFont val="文泉驿微米黑"/>
        <charset val="134"/>
      </rPr>
      <t>改修</t>
    </r>
    <r>
      <rPr>
        <sz val="10"/>
        <rFont val="Arial"/>
        <charset val="134"/>
      </rPr>
      <t xml:space="preserve"> ,FP</t>
    </r>
    <r>
      <rPr>
        <sz val="10"/>
        <rFont val="文泉驿微米黑"/>
        <charset val="134"/>
      </rPr>
      <t>编号：F625,F626,F627,F628,F629,F631,F632</t>
    </r>
  </si>
  <si>
    <t>无-&gt;新需求</t>
  </si>
  <si>
    <t>PDS未实施一览</t>
  </si>
  <si>
    <t>计划外</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</si>
  <si>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编号：F606,F607,F608,F609</t>
    </r>
  </si>
  <si>
    <t>SMB看板</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</si>
  <si>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1426,F1427,F1428,F1429,F1430,F1431,F1432,F1433,F1434,F1438,F1439,F1440,F1441,F1442,F1443,F1444,F1445,F1446,F1447,F1448,F1449,F1450,F1451,F1452,F1453,F1454,F1455,F1456,F1457,F1458,F1459,F1460,F1462,F1463,F1464,F1465,F1466,F1467,F1468,F1469,F1470,F1471,F1472,F1473,F1477,F1478,F1479,F1480,F1481,F1482,F1483,F1484,F1485,F1486,F1487,F1488,F1489,F1490,F1491,F1492,F1493,F1494,F1495,F1496,F1497,F1498,F1500,F1501,F1502,F1503,F1504,F1506,F1510,F1511,F1512,F1513,F1514,F1515,F1517,F1518,F1519,F1520,F1521,F1522,F1523,F1524,F1525,F1526,F1527,F1528,F1529,F1530,F1531,F1532,F1534,F1535,F1536,F1538,F1540,F1541,F1542,F1543,F1546,F1547,F1548,F1550,F1551,F1552,F1553,F1554,F1557,F1559,F1560,F1561,F1562,F1563,F1564,F1565,F1566,F1567,F1568,F1569,F1570,F1571,F1572,F1573,F1575,F1580,F1582,F1594,F1597,F1598,F1599,F1601,F1602,F1604,F1607,F1609,F1615,F1617,F1620,F1621,F1622,F1623,F1624,F1625,F1626,F1627,F1795,F1796,F1798,F1799,F1800,F1801,F1802,F1803,F1804,F1805,F1806,F1807,F1808,F1809,F1810,F1811,F1812,F1813,F1814,F1815,F1816,F1817,F1818,F1819,F1820,F1821,F1822,F1825,F1826,F1827,F1828,F1829,F1830,F1831,F1832,F1833,F1834,F1835,F1836,F1837,F1838,F1839,F1840,F1841,F1842,F1843,F1844,F1847,F1848,F1849,F1850,F1851,F1852,F1853,F1854,F1855,F1856,F1857,F1858,F1859,F1860,F1861,F1862,F1863,F1864,F1865,F1866,F1867,F1868,F1873,F1874,F1875,F1876,F1877,F1878,F1879,F1880,F1881,F1882,F1883,F1884,F1885,F1886,F1887,F1888</t>
    </r>
  </si>
  <si>
    <t>车牌变更履历-厂端</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</si>
  <si>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编号：F127,F128</t>
    </r>
  </si>
  <si>
    <t>定保通零件标签主表维护-厂端</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</si>
  <si>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编号：F963,F964,F965,F966,F967,F968,F969,F970,F971,F972,F975</t>
    </r>
  </si>
  <si>
    <t>定保通零件描述主表维护-厂端</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</si>
  <si>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编号：F950,F954,F955,F956,F962</t>
    </r>
  </si>
  <si>
    <t>定期保养主表维护-厂端</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</si>
  <si>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编号：F980,F994</t>
    </r>
  </si>
  <si>
    <t>定期保养主表维护-店端</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</si>
  <si>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编号：F1223,F1224,F1225,F1226,F1227,F1229,F1234,F1235,F1237</t>
    </r>
  </si>
  <si>
    <t>反结算授权</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</si>
  <si>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编号：F1286,F1288,F1289</t>
    </r>
  </si>
  <si>
    <t>服务节活动实施</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</si>
  <si>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编号：F472</t>
    </r>
  </si>
  <si>
    <t>服务节活动维护-厂端</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</si>
  <si>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编号：F871,F872,F873,F874,F875,F876,F880,F884,F886,F888,F889,F890,F891,F893,F894,F897,F898,F899</t>
    </r>
  </si>
  <si>
    <t>服务商品实施状况查询-厂端</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</si>
  <si>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编号：F1359</t>
    </r>
  </si>
  <si>
    <t>工作台</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</si>
  <si>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编号：F706,F708,F712</t>
    </r>
  </si>
  <si>
    <t>三包维修暂停</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</si>
  <si>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编号：F469,F470,F479</t>
    </r>
  </si>
  <si>
    <t>洗车手机端</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</si>
  <si>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编号：F1716,F1717,F1721,F1722,F1723,F1725,F1727,F1729,F1947,F1948,F1949,F1950,F1951,F1952,F1953</t>
    </r>
  </si>
  <si>
    <t>下载管理-厂端</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</si>
  <si>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编号：F816,F817,F818,F823,F824,F825,F826</t>
    </r>
  </si>
  <si>
    <t>现认案件</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</si>
  <si>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编号：F473,F475,F476,F477</t>
    </r>
  </si>
  <si>
    <t>知识库</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</si>
  <si>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编号：F451</t>
    </r>
  </si>
  <si>
    <t>追加作业授权</t>
  </si>
  <si>
    <r>
      <rPr>
        <sz val="10"/>
        <rFont val="文泉驿微米黑"/>
        <charset val="134"/>
      </rPr>
      <t>无</t>
    </r>
    <r>
      <rPr>
        <sz val="10"/>
        <rFont val="Arial"/>
        <charset val="134"/>
      </rPr>
      <t>-&gt;</t>
    </r>
    <r>
      <rPr>
        <sz val="10"/>
        <rFont val="文泉驿微米黑"/>
        <charset val="134"/>
      </rPr>
      <t>新需求</t>
    </r>
    <r>
      <rPr>
        <sz val="10"/>
        <rFont val="Arial"/>
        <charset val="134"/>
      </rPr>
      <t xml:space="preserve"> ,FP</t>
    </r>
    <r>
      <rPr>
        <sz val="10"/>
        <rFont val="文泉驿微米黑"/>
        <charset val="134"/>
      </rPr>
      <t>编号：F1278,F1279,F1280</t>
    </r>
  </si>
  <si>
    <t>原本体序号</t>
  </si>
  <si>
    <t>一级</t>
  </si>
  <si>
    <t>二级模块</t>
  </si>
  <si>
    <t>功能</t>
  </si>
  <si>
    <t>费用</t>
  </si>
  <si>
    <t>决裁序号</t>
  </si>
  <si>
    <t>决裁模块</t>
  </si>
  <si>
    <t>决裁机能名</t>
  </si>
  <si>
    <t>决裁留用</t>
  </si>
  <si>
    <t>Z81</t>
  </si>
  <si>
    <t>客户</t>
  </si>
  <si>
    <t>安享管家（原名：所属分组）一览数据，来源：CRM-安享管家接口</t>
  </si>
  <si>
    <t>Z82</t>
  </si>
  <si>
    <t>所属分组成员一览，来源：CRM-安享管家接口</t>
  </si>
  <si>
    <t>Z84</t>
  </si>
  <si>
    <t>车种一览数据，来源：DMS共通接口</t>
  </si>
  <si>
    <t>Z86</t>
  </si>
  <si>
    <t>查看车种一览数据（进口车）</t>
  </si>
  <si>
    <t>Z89</t>
  </si>
  <si>
    <t>查询销售店列表信息</t>
  </si>
  <si>
    <t>Z90</t>
  </si>
  <si>
    <t>查询销售店详情信息</t>
  </si>
  <si>
    <t>Z91</t>
  </si>
  <si>
    <t>车辆用途区分一览数据，来源：本店已开通的车辆用途数据 和 厂家基础设置</t>
  </si>
  <si>
    <t>Z94</t>
  </si>
  <si>
    <t>客户列表-活动分类调整</t>
  </si>
  <si>
    <t>活动分类调整模板文件</t>
  </si>
  <si>
    <t>Z100</t>
  </si>
  <si>
    <t>查看职业一览数据</t>
  </si>
  <si>
    <t>Z101</t>
  </si>
  <si>
    <t>客户微信号数据，来源：DMS共通模块</t>
  </si>
  <si>
    <t>Z103</t>
  </si>
  <si>
    <t>获取省份数据</t>
  </si>
  <si>
    <t>Z106</t>
  </si>
  <si>
    <t>新建客户-添加车辆-新建车辆</t>
  </si>
  <si>
    <t>已交车车辆信息，来源：DMS销售组-订单信息主表-已交车</t>
  </si>
  <si>
    <t>Z110</t>
  </si>
  <si>
    <t>推送车主数据（TO：DMS共通）</t>
  </si>
  <si>
    <t>Z111</t>
  </si>
  <si>
    <t>入场提醒数据（SA接待履历）</t>
  </si>
  <si>
    <t>Z113</t>
  </si>
  <si>
    <t>车险查看</t>
  </si>
  <si>
    <t>车辆保险-交强险信息，来源：基础设置-保险公司维护接口</t>
  </si>
  <si>
    <t>Z117</t>
  </si>
  <si>
    <t>销售信息查看</t>
  </si>
  <si>
    <t>销售店及销售日期数据，来源：订单信息主表</t>
  </si>
  <si>
    <t>Z119</t>
  </si>
  <si>
    <t>车辆初始化数据，来源：DMS销售组_订单信息主表-已交车</t>
  </si>
  <si>
    <t>Z120</t>
  </si>
  <si>
    <t>车辆三包信息，来源：结算单一览</t>
  </si>
  <si>
    <t>Z121</t>
  </si>
  <si>
    <t>查看车辆三包信息</t>
  </si>
  <si>
    <t>Z122</t>
  </si>
  <si>
    <t>车辆变更详情</t>
  </si>
  <si>
    <t>车辆变更履历数据，来源：DMS共通模块</t>
  </si>
  <si>
    <t>Z124</t>
  </si>
  <si>
    <t>车辆变更日志数据</t>
  </si>
  <si>
    <t>Z126</t>
  </si>
  <si>
    <t>车牌变更履历，来源：DMS共通模块</t>
  </si>
  <si>
    <t>Z128</t>
  </si>
  <si>
    <t>导出车牌变更履历到文件</t>
  </si>
  <si>
    <t>Z129</t>
  </si>
  <si>
    <t>预约</t>
  </si>
  <si>
    <t>预约接待列表</t>
  </si>
  <si>
    <t>预约数据，来源：DMS、超级APP，丰享汇、车载机APP、官网、官微、SCRM代客预约、丰潮世界</t>
  </si>
  <si>
    <t>Z130</t>
  </si>
  <si>
    <t>预约查询</t>
  </si>
  <si>
    <t>查询预约接待数据</t>
  </si>
  <si>
    <t>Z131</t>
  </si>
  <si>
    <t>编辑预约数据</t>
  </si>
  <si>
    <t>Z138</t>
  </si>
  <si>
    <t>编辑维修项目/零件数据</t>
  </si>
  <si>
    <t>Z139</t>
  </si>
  <si>
    <t>取消准备</t>
  </si>
  <si>
    <t>预约服务顾问一览，来源：本店服务顾问数据</t>
  </si>
  <si>
    <t>Z140</t>
  </si>
  <si>
    <t>查看预约服务顾问一览</t>
  </si>
  <si>
    <t>Z141</t>
  </si>
  <si>
    <t>预约客户信息，来源：DMS共通-客户主数据、车辆主数据</t>
  </si>
  <si>
    <t>Z150</t>
  </si>
  <si>
    <t>技术情报一览</t>
  </si>
  <si>
    <t>技术情报一览，来源：技术支持组-一览接口</t>
  </si>
  <si>
    <t>Z151</t>
  </si>
  <si>
    <t>查询并显示技术情报一览</t>
  </si>
  <si>
    <t>Z152</t>
  </si>
  <si>
    <t>SSC信息</t>
  </si>
  <si>
    <t>SSC信息，来源：保修模块</t>
  </si>
  <si>
    <t>Z154</t>
  </si>
  <si>
    <t>车辆三包信息</t>
  </si>
  <si>
    <t>车辆三包信息，来源：服务模块接口</t>
  </si>
  <si>
    <t>Z157</t>
  </si>
  <si>
    <t>技术资料详细</t>
  </si>
  <si>
    <t>技术资料详细，来源：技术支持组-查询接口</t>
  </si>
  <si>
    <t>Z158</t>
  </si>
  <si>
    <t>查看技术资料详细</t>
  </si>
  <si>
    <t>Z159</t>
  </si>
  <si>
    <t>预约接待与随到接待</t>
  </si>
  <si>
    <t>推送接待记录（TO：CRM)</t>
  </si>
  <si>
    <t>Z160</t>
  </si>
  <si>
    <t>获取零件数据（FROM:DMS零件）</t>
  </si>
  <si>
    <t>Z162</t>
  </si>
  <si>
    <t>工单</t>
  </si>
  <si>
    <t>工单预览-零件出库单</t>
  </si>
  <si>
    <t>零件出库单信息（来源：零件内销）</t>
  </si>
  <si>
    <t>Z163</t>
  </si>
  <si>
    <t>查看零件出库单详情</t>
  </si>
  <si>
    <t>Z165</t>
  </si>
  <si>
    <t>SSC</t>
  </si>
  <si>
    <t>Z166</t>
  </si>
  <si>
    <t>故障部位维修次数（来源：保修）</t>
  </si>
  <si>
    <t>Z170</t>
  </si>
  <si>
    <t>查看未售车辆维修基本情报</t>
  </si>
  <si>
    <t>Z184</t>
  </si>
  <si>
    <t>估算结算</t>
  </si>
  <si>
    <t>客户估算确认电子签（FROM：SNPM）</t>
  </si>
  <si>
    <t>Z185</t>
  </si>
  <si>
    <t>客户结算确认电子签（FROM：SNPM）</t>
  </si>
  <si>
    <t>Z186</t>
  </si>
  <si>
    <t>客户结算取消（FROM:SNPM)</t>
  </si>
  <si>
    <t>Z187</t>
  </si>
  <si>
    <t>PDS信息（来源：销售）（协议、发票、在库种类、R/O等）</t>
  </si>
  <si>
    <t>Z188</t>
  </si>
  <si>
    <t>进口车PDS操作</t>
  </si>
  <si>
    <t>PDS信息推送接口（来源：销售）（协议、发票、在库种类、R/O等）</t>
  </si>
  <si>
    <t>Z190</t>
  </si>
  <si>
    <t>交车</t>
  </si>
  <si>
    <t>该店所有的SA列表（来源：DMS共通）</t>
  </si>
  <si>
    <t>Z191</t>
  </si>
  <si>
    <t>基础设置</t>
  </si>
  <si>
    <t>作业组维护</t>
  </si>
  <si>
    <t>接收人员数据（来源：鉴权）</t>
  </si>
  <si>
    <t>Z205</t>
  </si>
  <si>
    <t>一丰车辆主数据信息</t>
  </si>
  <si>
    <t>一丰车辆信息</t>
  </si>
  <si>
    <t>Z206</t>
  </si>
  <si>
    <t>车辆主数据</t>
  </si>
  <si>
    <t>查询一丰车辆详情信息</t>
  </si>
  <si>
    <t>Z207</t>
  </si>
  <si>
    <t>一丰车型SFX信息</t>
  </si>
  <si>
    <t>查询SFX列表</t>
  </si>
  <si>
    <t>Z208</t>
  </si>
  <si>
    <t>一丰车型排量信息</t>
  </si>
  <si>
    <t>查询排量列表</t>
  </si>
  <si>
    <t>Z209</t>
  </si>
  <si>
    <t>销售客户</t>
  </si>
  <si>
    <t>查询销售客户信息</t>
  </si>
  <si>
    <t>Z210</t>
  </si>
  <si>
    <t>查询客户车辆列表信息</t>
  </si>
  <si>
    <t>查询销售车辆车主信息</t>
  </si>
  <si>
    <t>Z211</t>
  </si>
  <si>
    <t>查询PDS列表</t>
  </si>
  <si>
    <t>PDS一览查询PDS列表</t>
  </si>
  <si>
    <t>Z212</t>
  </si>
  <si>
    <t>同步PDS结算日期</t>
  </si>
  <si>
    <t>PDS开单完成同步结算日期</t>
  </si>
  <si>
    <t>Z213</t>
  </si>
  <si>
    <t>查询经销商渠道信息</t>
  </si>
  <si>
    <t>查询大区、小区、经销商树形机构列表</t>
  </si>
  <si>
    <t>Z214</t>
  </si>
  <si>
    <t>查询销售店下的人员信息</t>
  </si>
  <si>
    <t>Z215</t>
  </si>
  <si>
    <t>查询地担列表</t>
  </si>
  <si>
    <t>查询地担列表信息</t>
  </si>
  <si>
    <t>Z216</t>
  </si>
  <si>
    <t>查找客户</t>
  </si>
  <si>
    <t>根据客户姓名、手机号、车架号、车牌号查找客户信息提供</t>
  </si>
  <si>
    <t>Z217</t>
  </si>
  <si>
    <t>查询客户详情</t>
  </si>
  <si>
    <t>根据客户ID查询客户详情提供</t>
  </si>
  <si>
    <t>Z218</t>
  </si>
  <si>
    <t>查询车辆信息</t>
  </si>
  <si>
    <t>根据车辆ID查询车辆详情提供</t>
  </si>
  <si>
    <t>Z219</t>
  </si>
  <si>
    <t>生产</t>
  </si>
  <si>
    <t>CSB-车辆维修进度信息连携</t>
  </si>
  <si>
    <t>已接待车辆维修进度信息列表提供</t>
  </si>
  <si>
    <t>Z220</t>
  </si>
  <si>
    <t>获取权益与价值页面</t>
  </si>
  <si>
    <t>权益与价值页面带参提供</t>
  </si>
  <si>
    <t>Z221</t>
  </si>
  <si>
    <t>获取客户信息页面 URL</t>
  </si>
  <si>
    <t>客户详情页面带参提供</t>
  </si>
  <si>
    <t>Z222</t>
  </si>
  <si>
    <t>获取车辆信息页面 URL</t>
  </si>
  <si>
    <t>车辆详情页面带参提供</t>
  </si>
  <si>
    <t>Z223</t>
  </si>
  <si>
    <t>获取车联网客户详情</t>
  </si>
  <si>
    <t>根据车联网会员ID和车架号查询车联网客户详情</t>
  </si>
  <si>
    <t>Z224</t>
  </si>
  <si>
    <t>车主&amp;送修人信息</t>
  </si>
  <si>
    <t>市场处置车主&amp;送修人数据提供</t>
  </si>
  <si>
    <t>Z225</t>
  </si>
  <si>
    <t>维保详情查询</t>
  </si>
  <si>
    <t>维保详情数据提供</t>
  </si>
  <si>
    <t>Z226</t>
  </si>
  <si>
    <t>车辆检查单详情查询</t>
  </si>
  <si>
    <t>获取车辆检查单详情数据提供</t>
  </si>
  <si>
    <t>Z227</t>
  </si>
  <si>
    <t>获取全网最近一次保养记录</t>
  </si>
  <si>
    <t>最近一次全网保养记录数据提供</t>
  </si>
  <si>
    <t>Z228</t>
  </si>
  <si>
    <t>工位配置信息取得</t>
  </si>
  <si>
    <t>指定经销店下的工位配置信息</t>
  </si>
  <si>
    <t>Z229</t>
  </si>
  <si>
    <t>工位信息同步</t>
  </si>
  <si>
    <t>工位信息占用有变化的场合，需要同步（ 通过事件发送）</t>
  </si>
  <si>
    <t>Z230</t>
  </si>
  <si>
    <t>工位的实时查询提供</t>
  </si>
  <si>
    <t>Z231</t>
  </si>
  <si>
    <t>工位的实时占用，取消占用操作提供</t>
  </si>
  <si>
    <t>Z232</t>
  </si>
  <si>
    <t>车辆下拉框信息查询</t>
  </si>
  <si>
    <t>车辆下拉框信息取得</t>
  </si>
  <si>
    <t>Z233</t>
  </si>
  <si>
    <t>获取车辆最新自店行驶里程</t>
  </si>
  <si>
    <t>车辆最新自店行驶里程数据提供</t>
  </si>
  <si>
    <t>Z234</t>
  </si>
  <si>
    <t>获取车辆自店行驶里程履历</t>
  </si>
  <si>
    <t>车辆自店行驶里程履历数据提供</t>
  </si>
  <si>
    <t>Z235</t>
  </si>
  <si>
    <t>获取车辆自店最近一次维修保养记录</t>
  </si>
  <si>
    <t>车辆自店最近一次维修保养记录提供</t>
  </si>
  <si>
    <t>Z236</t>
  </si>
  <si>
    <t>获取保客维修列表</t>
  </si>
  <si>
    <t>保客维修列表数据提供</t>
  </si>
  <si>
    <t>Z237</t>
  </si>
  <si>
    <t>获取结算单详情页面</t>
  </si>
  <si>
    <t>结算单详情页面带参提供</t>
  </si>
  <si>
    <t>Z238</t>
  </si>
  <si>
    <t>基础</t>
  </si>
  <si>
    <t>分页查询零件主文件</t>
  </si>
  <si>
    <t>Z239</t>
  </si>
  <si>
    <t>零件种类信息</t>
  </si>
  <si>
    <t>Z240</t>
  </si>
  <si>
    <t>查看零件种类详情</t>
  </si>
  <si>
    <t>Z241</t>
  </si>
  <si>
    <t>零件主文件详情</t>
  </si>
  <si>
    <t>Z242</t>
  </si>
  <si>
    <t>查询零件档案列表信息</t>
  </si>
  <si>
    <t>Z243</t>
  </si>
  <si>
    <t>查询零件档案详情信息</t>
  </si>
  <si>
    <t>Z244</t>
  </si>
  <si>
    <t>精品零件信息</t>
  </si>
  <si>
    <t>Z245</t>
  </si>
  <si>
    <t>查询精品零件档案列表</t>
  </si>
  <si>
    <t>Z246</t>
  </si>
  <si>
    <t>查看精品零件档案详情</t>
  </si>
  <si>
    <t>Z247</t>
  </si>
  <si>
    <t>零件在库信息</t>
  </si>
  <si>
    <t>Z248</t>
  </si>
  <si>
    <t>查询零件在库信息</t>
  </si>
  <si>
    <t>Z249</t>
  </si>
  <si>
    <t>查询零件品名列表</t>
  </si>
  <si>
    <t>查询零件品名详情</t>
  </si>
  <si>
    <t>Z250</t>
  </si>
  <si>
    <t>根据零件品名查询零件列表</t>
  </si>
  <si>
    <t>Z251</t>
  </si>
  <si>
    <t>零件供应商信息</t>
  </si>
  <si>
    <t>Z252</t>
  </si>
  <si>
    <t>查询零件供应商列表</t>
  </si>
  <si>
    <t>Z253</t>
  </si>
  <si>
    <t>零件系统替代关系信息</t>
  </si>
  <si>
    <t>Z254</t>
  </si>
  <si>
    <t>查询零件系统替代关系列表</t>
  </si>
  <si>
    <t>Z255</t>
  </si>
  <si>
    <t>大桶机油信息</t>
  </si>
  <si>
    <t>Z256</t>
  </si>
  <si>
    <t>查询大桶机油详情</t>
  </si>
  <si>
    <t>Z257</t>
  </si>
  <si>
    <t>查询零件是否全部出库信息</t>
  </si>
  <si>
    <t>查询零件是否全部出库</t>
  </si>
  <si>
    <t>Z258</t>
  </si>
  <si>
    <t>更新工单零件，将工单零件编号替换</t>
  </si>
  <si>
    <t>Z259</t>
  </si>
  <si>
    <t>更新等待零件节点</t>
  </si>
  <si>
    <t>Z260</t>
  </si>
  <si>
    <t>维修类型信息</t>
  </si>
  <si>
    <t>维修类型列表提供</t>
  </si>
  <si>
    <t>Z261</t>
  </si>
  <si>
    <t>转账部门信息</t>
  </si>
  <si>
    <t>转账部门列表提供</t>
  </si>
  <si>
    <t>Z262</t>
  </si>
  <si>
    <t>内销单结算项数据</t>
  </si>
  <si>
    <t>内销单结算项数据批量提供</t>
  </si>
  <si>
    <t>Z263</t>
  </si>
  <si>
    <t>车辆维修工单详情</t>
  </si>
  <si>
    <t>车辆维修工单详情提供</t>
  </si>
  <si>
    <t>Z264</t>
  </si>
  <si>
    <t>车辆维修工单状态</t>
  </si>
  <si>
    <t>车辆维修工单状态提供</t>
  </si>
  <si>
    <t>Z265</t>
  </si>
  <si>
    <t>分页查询外销售后结算单</t>
  </si>
  <si>
    <t>分页查询外销售后结算单提供</t>
  </si>
  <si>
    <t>Z266</t>
  </si>
  <si>
    <t>新增外销售后结算单以及售后结算单维修零件</t>
  </si>
  <si>
    <t>Z269</t>
  </si>
  <si>
    <t>连携更新外销售后结算单结算状态</t>
  </si>
  <si>
    <t>Z270</t>
  </si>
  <si>
    <t>新增外销售后结算单优惠券、零件、项目信息</t>
  </si>
  <si>
    <t>新增外销售后结算单优惠券、零件、项目信息提供</t>
  </si>
  <si>
    <t>Z271</t>
  </si>
  <si>
    <t>点检活动信息</t>
  </si>
  <si>
    <t>Z272</t>
  </si>
  <si>
    <t>查询点检活动列表</t>
  </si>
  <si>
    <t>Z273</t>
  </si>
  <si>
    <t>进口车主数据信息</t>
  </si>
  <si>
    <t>Z274</t>
  </si>
  <si>
    <t>查询进口车列表</t>
  </si>
  <si>
    <t>Z276</t>
  </si>
  <si>
    <t>查询进口车车辆详情</t>
  </si>
  <si>
    <t>Z277</t>
  </si>
  <si>
    <t>进口车销售客户</t>
  </si>
  <si>
    <t>查询进口车销售客户信息</t>
  </si>
  <si>
    <t>Z278</t>
  </si>
  <si>
    <t>进口车客户车辆信息</t>
  </si>
  <si>
    <t>查询进口车销售车辆车主信息</t>
  </si>
  <si>
    <t>Z279</t>
  </si>
  <si>
    <t>进口车车型主数据信息</t>
  </si>
  <si>
    <t>车型主数据信息</t>
  </si>
  <si>
    <t>Z280</t>
  </si>
  <si>
    <t>查询进口车车型主数据信息</t>
  </si>
  <si>
    <t>Z281</t>
  </si>
  <si>
    <t>保修零件信息</t>
  </si>
  <si>
    <t>Z282</t>
  </si>
  <si>
    <t>查询保修零件详情</t>
  </si>
  <si>
    <t>Z284</t>
  </si>
  <si>
    <t>故障T1信息</t>
  </si>
  <si>
    <t>Z285</t>
  </si>
  <si>
    <t>查询T1列表</t>
  </si>
  <si>
    <t>Z286</t>
  </si>
  <si>
    <t>厂家政策已实施信息提供</t>
  </si>
  <si>
    <t>Z287</t>
  </si>
  <si>
    <t>维修种类信息提供</t>
  </si>
  <si>
    <t>Z288</t>
  </si>
  <si>
    <t>市场处置已实施信息提供</t>
  </si>
  <si>
    <t>Z289</t>
  </si>
  <si>
    <t>5K、10K免保已实施信息提供</t>
  </si>
  <si>
    <t>Z290</t>
  </si>
  <si>
    <t>汽车维修电子健康档案·工单上传结果履历</t>
  </si>
  <si>
    <t>汽车维修电子健康档案·工单上传结果履历信息</t>
  </si>
  <si>
    <t>Z291</t>
  </si>
  <si>
    <t>服务提供维修工单履历、保修抓取数据统一上传后，返回结果</t>
  </si>
  <si>
    <t>Z292</t>
  </si>
  <si>
    <t>汽车维修电子健康档案·经销店注册结果</t>
  </si>
  <si>
    <t>汽车维修电子健康档案·经销店注册信息</t>
  </si>
  <si>
    <t>Z293</t>
  </si>
  <si>
    <t>服务提供经销店注册列表、保修抓取数据统一进行注册，然后回传注册状态到服务</t>
  </si>
  <si>
    <t>Z294</t>
  </si>
  <si>
    <t>查询维修委托单特别约定</t>
  </si>
  <si>
    <t>Z295</t>
  </si>
  <si>
    <t>查询指定车辆的交强险和商业险信息</t>
  </si>
  <si>
    <t>Z296</t>
  </si>
  <si>
    <t>查询保险钣喷信息</t>
  </si>
  <si>
    <t>Z297</t>
  </si>
  <si>
    <t>全部</t>
  </si>
  <si>
    <t>全局码表</t>
  </si>
  <si>
    <t>全局码表-列表</t>
  </si>
  <si>
    <t>Z298</t>
  </si>
  <si>
    <t>全局码表-操作</t>
  </si>
  <si>
    <t>Z299</t>
  </si>
  <si>
    <t>全局码表-查看</t>
  </si>
  <si>
    <t>Z387</t>
  </si>
  <si>
    <t>进口车批处理</t>
  </si>
  <si>
    <t>进口车维修作业代码定时创建场景</t>
  </si>
  <si>
    <t>Z389</t>
  </si>
  <si>
    <t>进口车维修零件对照关系创建场景</t>
  </si>
  <si>
    <t>行标签</t>
  </si>
  <si>
    <t>求和项:已决裁</t>
  </si>
  <si>
    <t>求和项:三方评估金额</t>
  </si>
  <si>
    <t>求和项:金额差</t>
  </si>
  <si>
    <t>F独有业务（供需销售)</t>
  </si>
  <si>
    <t>财务</t>
  </si>
  <si>
    <t>供需</t>
  </si>
  <si>
    <t>销售</t>
  </si>
  <si>
    <t xml:space="preserve">新需求（财务） </t>
  </si>
  <si>
    <t>新需求（供需销售）</t>
  </si>
  <si>
    <t>新申请决裁</t>
  </si>
  <si>
    <t>新需求（供需财务销售24年6月上线预估）</t>
  </si>
  <si>
    <t>新需求（供需销售追加8月）</t>
  </si>
  <si>
    <t>新需求（供需追加11月）</t>
  </si>
  <si>
    <t>新需求（销售追加11月）</t>
  </si>
  <si>
    <t>总计</t>
  </si>
  <si>
    <t>计划</t>
  </si>
  <si>
    <t>三方评估</t>
  </si>
  <si>
    <t>供需模块</t>
  </si>
  <si>
    <t>A：547.8</t>
  </si>
  <si>
    <t>X：580</t>
  </si>
  <si>
    <t>Y：147.8</t>
  </si>
  <si>
    <t>Y：替换B的部分</t>
  </si>
  <si>
    <t>相关明细</t>
  </si>
  <si>
    <t>Z：229</t>
  </si>
  <si>
    <t>Z：新需求</t>
  </si>
  <si>
    <t>相关明细-&gt;提炼升华-&gt;决裁提出</t>
  </si>
  <si>
    <t>※明细跟提炼后的内容要有匹配关系</t>
  </si>
  <si>
    <t>Z尽量是好说明的部分</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</si>
</sst>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JPY]\ #,##0;[Red][$JPY]\ \-#,##0"/>
    <numFmt numFmtId="177" formatCode="0.00_ ;[Red]\-0.00\ "/>
    <numFmt numFmtId="178" formatCode="0.00_);[Red]\(0.00\)"/>
    <numFmt numFmtId="179" formatCode="0.00_ "/>
  </numFmts>
  <fonts count="45">
    <font>
      <sz val="12"/>
      <color theme="1"/>
      <name val="等线"/>
      <charset val="134"/>
      <scheme val="minor"/>
    </font>
    <font>
      <sz val="12"/>
      <color theme="1"/>
      <name val="微软雅黑"/>
      <charset val="134"/>
    </font>
    <font>
      <sz val="10"/>
      <color theme="1"/>
      <name val="微软雅黑"/>
      <charset val="134"/>
    </font>
    <font>
      <sz val="10"/>
      <name val="微软雅黑"/>
      <charset val="134"/>
    </font>
    <font>
      <sz val="10"/>
      <name val="Arial"/>
      <charset val="1"/>
    </font>
    <font>
      <b/>
      <sz val="10"/>
      <color rgb="FF000000"/>
      <name val="微软雅黑"/>
      <charset val="134"/>
    </font>
    <font>
      <sz val="11"/>
      <color rgb="FF000000"/>
      <name val="微软雅黑"/>
      <charset val="134"/>
    </font>
    <font>
      <sz val="11"/>
      <name val="微软雅黑"/>
      <charset val="134"/>
    </font>
    <font>
      <sz val="11"/>
      <color rgb="FF0D0D0D"/>
      <name val="微软雅黑"/>
      <charset val="134"/>
    </font>
    <font>
      <sz val="11"/>
      <color indexed="8"/>
      <name val="微软雅黑"/>
      <charset val="134"/>
    </font>
    <font>
      <sz val="11"/>
      <color theme="1"/>
      <name val="微软雅黑"/>
      <charset val="134"/>
    </font>
    <font>
      <b/>
      <sz val="11"/>
      <color theme="1"/>
      <name val="微软雅黑"/>
      <charset val="134"/>
    </font>
    <font>
      <sz val="10"/>
      <name val="文泉驿微米黑"/>
      <charset val="134"/>
    </font>
    <font>
      <sz val="10"/>
      <name val="Arial"/>
      <charset val="134"/>
    </font>
    <font>
      <b/>
      <sz val="18"/>
      <color theme="1"/>
      <name val="Microsoft YaHei Light"/>
      <charset val="134"/>
    </font>
    <font>
      <b/>
      <sz val="10"/>
      <color theme="1"/>
      <name val="Microsoft YaHei Light"/>
      <charset val="134"/>
    </font>
    <font>
      <sz val="12"/>
      <color theme="1"/>
      <name val="Microsoft YaHei Light"/>
      <charset val="134"/>
    </font>
    <font>
      <b/>
      <sz val="12"/>
      <color theme="1"/>
      <name val="Microsoft YaHei Light"/>
      <charset val="134"/>
    </font>
    <font>
      <sz val="10"/>
      <name val="Microsoft YaHei Light"/>
      <charset val="134"/>
    </font>
    <font>
      <b/>
      <sz val="13"/>
      <color theme="1"/>
      <name val="Microsoft YaHei Light"/>
      <charset val="134"/>
    </font>
    <font>
      <b/>
      <sz val="12"/>
      <color rgb="FFFF0000"/>
      <name val="Microsoft YaHei Light"/>
      <charset val="134"/>
    </font>
    <font>
      <b/>
      <sz val="13"/>
      <color rgb="FFFF0000"/>
      <name val="Microsoft YaHei Light"/>
      <charset val="134"/>
    </font>
    <font>
      <sz val="11"/>
      <color theme="1"/>
      <name val="等线"/>
      <charset val="134"/>
      <scheme val="minor"/>
    </font>
    <font>
      <sz val="11"/>
      <color theme="1"/>
      <name val="等线"/>
      <charset val="0"/>
      <scheme val="minor"/>
    </font>
    <font>
      <sz val="11"/>
      <color rgb="FF3F3F76"/>
      <name val="等线"/>
      <charset val="0"/>
      <scheme val="minor"/>
    </font>
    <font>
      <sz val="12"/>
      <name val="宋体"/>
      <charset val="134"/>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
      <sz val="9"/>
      <name val="宋体"/>
      <charset val="134"/>
    </font>
  </fonts>
  <fills count="41">
    <fill>
      <patternFill patternType="none"/>
    </fill>
    <fill>
      <patternFill patternType="gray125"/>
    </fill>
    <fill>
      <patternFill patternType="solid">
        <fgColor theme="5" tint="0.799920651875362"/>
        <bgColor indexed="64"/>
      </patternFill>
    </fill>
    <fill>
      <patternFill patternType="solid">
        <fgColor rgb="FF92D050"/>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FF00"/>
        <bgColor indexed="64"/>
      </patternFill>
    </fill>
    <fill>
      <patternFill patternType="solid">
        <fgColor theme="9" tint="0.599993896298105"/>
        <bgColor indexed="64"/>
      </patternFill>
    </fill>
    <fill>
      <patternFill patternType="solid">
        <fgColor theme="0" tint="-0.349986266670736"/>
        <bgColor indexed="64"/>
      </patternFill>
    </fill>
    <fill>
      <patternFill patternType="solid">
        <fgColor theme="3" tint="0.599993896298105"/>
        <bgColor indexed="64"/>
      </patternFill>
    </fill>
    <fill>
      <patternFill patternType="solid">
        <fgColor theme="0"/>
        <bgColor indexed="64"/>
      </patternFill>
    </fill>
    <fill>
      <patternFill patternType="solid">
        <fgColor theme="2" tint="-0.0999786370433668"/>
        <bgColor indexed="64"/>
      </patternFill>
    </fill>
    <fill>
      <patternFill patternType="solid">
        <fgColor theme="5" tint="0.39991454817346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lignment vertical="center"/>
    </xf>
    <xf numFmtId="42" fontId="22" fillId="0" borderId="0" applyFont="0" applyFill="0" applyBorder="0" applyAlignment="0" applyProtection="0">
      <alignment vertical="center"/>
    </xf>
    <xf numFmtId="0" fontId="23" fillId="13" borderId="0" applyNumberFormat="0" applyBorder="0" applyAlignment="0" applyProtection="0">
      <alignment vertical="center"/>
    </xf>
    <xf numFmtId="0" fontId="24" fillId="14" borderId="11" applyNumberFormat="0" applyAlignment="0" applyProtection="0">
      <alignment vertical="center"/>
    </xf>
    <xf numFmtId="44" fontId="22" fillId="0" borderId="0" applyFont="0" applyFill="0" applyBorder="0" applyAlignment="0" applyProtection="0">
      <alignment vertical="center"/>
    </xf>
    <xf numFmtId="0" fontId="25" fillId="0" borderId="0"/>
    <xf numFmtId="41" fontId="22" fillId="0" borderId="0" applyFont="0" applyFill="0" applyBorder="0" applyAlignment="0" applyProtection="0">
      <alignment vertical="center"/>
    </xf>
    <xf numFmtId="0" fontId="23" fillId="15" borderId="0" applyNumberFormat="0" applyBorder="0" applyAlignment="0" applyProtection="0">
      <alignment vertical="center"/>
    </xf>
    <xf numFmtId="0" fontId="26" fillId="16" borderId="0" applyNumberFormat="0" applyBorder="0" applyAlignment="0" applyProtection="0">
      <alignment vertical="center"/>
    </xf>
    <xf numFmtId="43" fontId="22" fillId="0" borderId="0" applyFont="0" applyFill="0" applyBorder="0" applyAlignment="0" applyProtection="0">
      <alignment vertical="center"/>
    </xf>
    <xf numFmtId="0" fontId="27" fillId="17" borderId="0" applyNumberFormat="0" applyBorder="0" applyAlignment="0" applyProtection="0">
      <alignment vertical="center"/>
    </xf>
    <xf numFmtId="0" fontId="28" fillId="0" borderId="0" applyNumberFormat="0" applyFill="0" applyBorder="0" applyAlignment="0" applyProtection="0">
      <alignment vertical="center"/>
    </xf>
    <xf numFmtId="9" fontId="22" fillId="0" borderId="0" applyFont="0" applyFill="0" applyBorder="0" applyAlignment="0" applyProtection="0">
      <alignment vertical="center"/>
    </xf>
    <xf numFmtId="0" fontId="29" fillId="0" borderId="0" applyNumberFormat="0" applyFill="0" applyBorder="0" applyAlignment="0" applyProtection="0">
      <alignment vertical="center"/>
    </xf>
    <xf numFmtId="0" fontId="22" fillId="18" borderId="12" applyNumberFormat="0" applyFont="0" applyAlignment="0" applyProtection="0">
      <alignment vertical="center"/>
    </xf>
    <xf numFmtId="0" fontId="27"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3" applyNumberFormat="0" applyFill="0" applyAlignment="0" applyProtection="0">
      <alignment vertical="center"/>
    </xf>
    <xf numFmtId="0" fontId="35" fillId="0" borderId="13" applyNumberFormat="0" applyFill="0" applyAlignment="0" applyProtection="0">
      <alignment vertical="center"/>
    </xf>
    <xf numFmtId="0" fontId="27" fillId="20" borderId="0" applyNumberFormat="0" applyBorder="0" applyAlignment="0" applyProtection="0">
      <alignment vertical="center"/>
    </xf>
    <xf numFmtId="0" fontId="30" fillId="0" borderId="14" applyNumberFormat="0" applyFill="0" applyAlignment="0" applyProtection="0">
      <alignment vertical="center"/>
    </xf>
    <xf numFmtId="0" fontId="25" fillId="0" borderId="0"/>
    <xf numFmtId="0" fontId="27" fillId="21" borderId="0" applyNumberFormat="0" applyBorder="0" applyAlignment="0" applyProtection="0">
      <alignment vertical="center"/>
    </xf>
    <xf numFmtId="0" fontId="36" fillId="22" borderId="15" applyNumberFormat="0" applyAlignment="0" applyProtection="0">
      <alignment vertical="center"/>
    </xf>
    <xf numFmtId="0" fontId="37" fillId="22" borderId="11" applyNumberFormat="0" applyAlignment="0" applyProtection="0">
      <alignment vertical="center"/>
    </xf>
    <xf numFmtId="0" fontId="38" fillId="23" borderId="16" applyNumberFormat="0" applyAlignment="0" applyProtection="0">
      <alignment vertical="center"/>
    </xf>
    <xf numFmtId="0" fontId="23" fillId="24" borderId="0" applyNumberFormat="0" applyBorder="0" applyAlignment="0" applyProtection="0">
      <alignment vertical="center"/>
    </xf>
    <xf numFmtId="0" fontId="27" fillId="25" borderId="0" applyNumberFormat="0" applyBorder="0" applyAlignment="0" applyProtection="0">
      <alignment vertical="center"/>
    </xf>
    <xf numFmtId="0" fontId="39" fillId="0" borderId="17" applyNumberFormat="0" applyFill="0" applyAlignment="0" applyProtection="0">
      <alignment vertical="center"/>
    </xf>
    <xf numFmtId="0" fontId="40" fillId="0" borderId="18" applyNumberFormat="0" applyFill="0" applyAlignment="0" applyProtection="0">
      <alignment vertical="center"/>
    </xf>
    <xf numFmtId="0" fontId="41" fillId="26" borderId="0" applyNumberFormat="0" applyBorder="0" applyAlignment="0" applyProtection="0">
      <alignment vertical="center"/>
    </xf>
    <xf numFmtId="0" fontId="42" fillId="27" borderId="0" applyNumberFormat="0" applyBorder="0" applyAlignment="0" applyProtection="0">
      <alignment vertical="center"/>
    </xf>
    <xf numFmtId="0" fontId="23" fillId="28" borderId="0" applyNumberFormat="0" applyBorder="0" applyAlignment="0" applyProtection="0">
      <alignment vertical="center"/>
    </xf>
    <xf numFmtId="0" fontId="27" fillId="29" borderId="0" applyNumberFormat="0" applyBorder="0" applyAlignment="0" applyProtection="0">
      <alignment vertical="center"/>
    </xf>
    <xf numFmtId="0" fontId="23" fillId="30" borderId="0" applyNumberFormat="0" applyBorder="0" applyAlignment="0" applyProtection="0">
      <alignment vertical="center"/>
    </xf>
    <xf numFmtId="0" fontId="23" fillId="5" borderId="0" applyNumberFormat="0" applyBorder="0" applyAlignment="0" applyProtection="0">
      <alignment vertical="center"/>
    </xf>
    <xf numFmtId="0" fontId="23" fillId="31" borderId="0" applyNumberFormat="0" applyBorder="0" applyAlignment="0" applyProtection="0">
      <alignment vertical="center"/>
    </xf>
    <xf numFmtId="0" fontId="23" fillId="4"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7" fillId="36" borderId="0" applyNumberFormat="0" applyBorder="0" applyAlignment="0" applyProtection="0">
      <alignment vertical="center"/>
    </xf>
    <xf numFmtId="0" fontId="22" fillId="0" borderId="0"/>
    <xf numFmtId="0" fontId="23"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176" fontId="25" fillId="0" borderId="0">
      <alignment vertical="center"/>
    </xf>
    <xf numFmtId="0" fontId="23" fillId="7" borderId="0" applyNumberFormat="0" applyBorder="0" applyAlignment="0" applyProtection="0">
      <alignment vertical="center"/>
    </xf>
    <xf numFmtId="0" fontId="27" fillId="40" borderId="0" applyNumberFormat="0" applyBorder="0" applyAlignment="0" applyProtection="0">
      <alignment vertical="center"/>
    </xf>
    <xf numFmtId="0" fontId="22" fillId="0" borderId="0">
      <alignment vertical="center"/>
    </xf>
    <xf numFmtId="0" fontId="22" fillId="0" borderId="0">
      <alignment vertical="center"/>
    </xf>
  </cellStyleXfs>
  <cellXfs count="103">
    <xf numFmtId="0" fontId="0" fillId="0" borderId="0" xfId="0">
      <alignment vertical="center"/>
    </xf>
    <xf numFmtId="0" fontId="1" fillId="0" borderId="0" xfId="0" applyFont="1">
      <alignment vertical="center"/>
    </xf>
    <xf numFmtId="176" fontId="2" fillId="0" borderId="1" xfId="50" applyFont="1" applyBorder="1" applyAlignment="1">
      <alignment horizontal="center" vertical="center"/>
    </xf>
    <xf numFmtId="178" fontId="2" fillId="2" borderId="2" xfId="50" applyNumberFormat="1" applyFont="1" applyFill="1" applyBorder="1" applyAlignment="1">
      <alignment horizontal="center" vertical="center"/>
    </xf>
    <xf numFmtId="0" fontId="2" fillId="0" borderId="0" xfId="0" applyFont="1">
      <alignment vertical="center"/>
    </xf>
    <xf numFmtId="178" fontId="3" fillId="3" borderId="1" xfId="50" applyNumberFormat="1" applyFont="1" applyFill="1" applyBorder="1" applyAlignment="1">
      <alignment horizontal="center" vertical="center"/>
    </xf>
    <xf numFmtId="0" fontId="2" fillId="4" borderId="1" xfId="0" applyFont="1" applyFill="1" applyBorder="1" applyAlignment="1">
      <alignment horizontal="center" vertical="center"/>
    </xf>
    <xf numFmtId="178" fontId="2" fillId="2" borderId="3" xfId="50" applyNumberFormat="1" applyFont="1" applyFill="1" applyBorder="1" applyAlignment="1">
      <alignment horizontal="center" vertical="center"/>
    </xf>
    <xf numFmtId="0" fontId="2" fillId="5" borderId="2" xfId="0" applyFont="1" applyFill="1" applyBorder="1" applyAlignment="1">
      <alignment horizontal="center" vertical="center"/>
    </xf>
    <xf numFmtId="178" fontId="2" fillId="2" borderId="4" xfId="50" applyNumberFormat="1" applyFont="1" applyFill="1" applyBorder="1" applyAlignment="1">
      <alignment horizontal="center" vertical="center"/>
    </xf>
    <xf numFmtId="0" fontId="2" fillId="5" borderId="4" xfId="0" applyFont="1" applyFill="1" applyBorder="1" applyAlignment="1">
      <alignment horizontal="center" vertical="center"/>
    </xf>
    <xf numFmtId="0" fontId="2" fillId="6" borderId="1" xfId="0" applyFont="1" applyFill="1" applyBorder="1" applyAlignment="1">
      <alignment horizontal="center" vertical="center"/>
    </xf>
    <xf numFmtId="0" fontId="0" fillId="0" borderId="0" xfId="0" applyAlignment="1">
      <alignment horizontal="left" vertical="center"/>
    </xf>
    <xf numFmtId="3" fontId="0" fillId="0" borderId="0" xfId="0" applyNumberFormat="1">
      <alignment vertical="center"/>
    </xf>
    <xf numFmtId="0" fontId="0" fillId="7" borderId="0" xfId="0" applyFill="1" applyAlignment="1">
      <alignment horizontal="left" vertical="center" indent="1"/>
    </xf>
    <xf numFmtId="3" fontId="0" fillId="7" borderId="0" xfId="0" applyNumberFormat="1" applyFill="1">
      <alignment vertical="center"/>
    </xf>
    <xf numFmtId="0" fontId="0" fillId="0" borderId="0" xfId="0" applyAlignment="1">
      <alignment horizontal="left" vertical="center" indent="1"/>
    </xf>
    <xf numFmtId="0" fontId="2" fillId="0" borderId="0" xfId="0" applyFont="1" applyFill="1" applyAlignment="1">
      <alignment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4" fillId="0" borderId="0" xfId="0" applyFont="1" applyFill="1" applyAlignment="1">
      <alignment vertical="center"/>
    </xf>
    <xf numFmtId="0" fontId="2" fillId="8" borderId="1" xfId="0" applyFont="1" applyFill="1" applyBorder="1" applyAlignment="1">
      <alignment vertical="center"/>
    </xf>
    <xf numFmtId="0" fontId="5" fillId="8" borderId="1" xfId="0" applyFont="1" applyFill="1" applyBorder="1" applyAlignment="1">
      <alignment horizontal="center" vertical="center"/>
    </xf>
    <xf numFmtId="0" fontId="5" fillId="8" borderId="1" xfId="0" applyFont="1" applyFill="1" applyBorder="1" applyAlignment="1">
      <alignment horizontal="left" vertical="center"/>
    </xf>
    <xf numFmtId="0" fontId="2" fillId="0" borderId="1" xfId="0" applyFont="1" applyFill="1" applyBorder="1" applyAlignment="1">
      <alignment vertical="center"/>
    </xf>
    <xf numFmtId="0" fontId="6" fillId="0" borderId="1" xfId="0" applyFont="1" applyFill="1" applyBorder="1" applyAlignment="1">
      <alignment horizontal="center" vertical="center"/>
    </xf>
    <xf numFmtId="0" fontId="6" fillId="0" borderId="1" xfId="0" applyFont="1" applyFill="1" applyBorder="1" applyAlignment="1">
      <alignment vertical="center"/>
    </xf>
    <xf numFmtId="49" fontId="6" fillId="0" borderId="1" xfId="0" applyNumberFormat="1" applyFont="1" applyFill="1" applyBorder="1" applyAlignment="1">
      <alignment horizontal="left" vertical="center"/>
    </xf>
    <xf numFmtId="2" fontId="2" fillId="0" borderId="1" xfId="0" applyNumberFormat="1" applyFont="1" applyFill="1" applyBorder="1" applyAlignment="1">
      <alignment vertical="center"/>
    </xf>
    <xf numFmtId="0" fontId="4" fillId="0" borderId="0" xfId="0" applyFont="1" applyFill="1" applyBorder="1" applyAlignment="1" applyProtection="1"/>
    <xf numFmtId="0" fontId="6" fillId="0" borderId="1" xfId="0" applyFont="1" applyFill="1" applyBorder="1" applyAlignment="1">
      <alignment horizontal="left" vertical="center"/>
    </xf>
    <xf numFmtId="0" fontId="7" fillId="0" borderId="1" xfId="0" applyFont="1" applyFill="1" applyBorder="1" applyAlignment="1">
      <alignment vertical="center"/>
    </xf>
    <xf numFmtId="0" fontId="7" fillId="0" borderId="1" xfId="0" applyFont="1" applyFill="1" applyBorder="1" applyAlignment="1">
      <alignment horizontal="left" vertical="center"/>
    </xf>
    <xf numFmtId="0" fontId="8"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8" fillId="0" borderId="1" xfId="0" applyFont="1" applyFill="1" applyBorder="1" applyAlignment="1">
      <alignment horizontal="center" vertical="center"/>
    </xf>
    <xf numFmtId="0" fontId="9" fillId="0" borderId="1" xfId="0" applyFont="1" applyFill="1" applyBorder="1" applyAlignment="1">
      <alignment vertical="center"/>
    </xf>
    <xf numFmtId="0" fontId="7" fillId="0" borderId="0" xfId="0" applyFont="1">
      <alignment vertical="center"/>
    </xf>
    <xf numFmtId="0" fontId="10" fillId="0" borderId="0" xfId="0" applyFont="1">
      <alignment vertical="center"/>
    </xf>
    <xf numFmtId="177" fontId="10" fillId="0" borderId="0" xfId="0" applyNumberFormat="1" applyFont="1">
      <alignment vertical="center"/>
    </xf>
    <xf numFmtId="10" fontId="10" fillId="0" borderId="0" xfId="0" applyNumberFormat="1" applyFont="1">
      <alignment vertical="center"/>
    </xf>
    <xf numFmtId="0" fontId="10" fillId="0" borderId="0" xfId="0" applyFont="1" applyAlignment="1">
      <alignment vertical="center" wrapText="1"/>
    </xf>
    <xf numFmtId="0" fontId="11" fillId="0" borderId="0" xfId="0" applyFont="1">
      <alignment vertical="center"/>
    </xf>
    <xf numFmtId="0" fontId="11" fillId="3" borderId="1" xfId="0" applyFont="1" applyFill="1" applyBorder="1" applyAlignment="1">
      <alignment horizontal="center" vertical="center"/>
    </xf>
    <xf numFmtId="177" fontId="11" fillId="9" borderId="5" xfId="0" applyNumberFormat="1" applyFont="1" applyFill="1" applyBorder="1" applyAlignment="1">
      <alignment horizontal="center" vertical="center"/>
    </xf>
    <xf numFmtId="0" fontId="11" fillId="3" borderId="1" xfId="0" applyFont="1" applyFill="1" applyBorder="1">
      <alignment vertical="center"/>
    </xf>
    <xf numFmtId="177" fontId="11" fillId="3" borderId="1" xfId="0" applyNumberFormat="1" applyFont="1" applyFill="1" applyBorder="1">
      <alignment vertical="center"/>
    </xf>
    <xf numFmtId="0" fontId="11" fillId="7" borderId="1" xfId="0" applyFont="1" applyFill="1" applyBorder="1">
      <alignment vertical="center"/>
    </xf>
    <xf numFmtId="177" fontId="11" fillId="9" borderId="1" xfId="0" applyNumberFormat="1" applyFont="1" applyFill="1" applyBorder="1">
      <alignment vertical="center"/>
    </xf>
    <xf numFmtId="0" fontId="7" fillId="0" borderId="1" xfId="0" applyFont="1" applyBorder="1">
      <alignment vertical="center"/>
    </xf>
    <xf numFmtId="1" fontId="3" fillId="0" borderId="1" xfId="46" applyNumberFormat="1" applyFont="1" applyBorder="1" applyAlignment="1">
      <alignment horizontal="center" vertical="top" shrinkToFit="1"/>
    </xf>
    <xf numFmtId="0" fontId="3" fillId="0" borderId="1" xfId="0" applyFont="1" applyFill="1" applyBorder="1" applyAlignment="1">
      <alignment horizontal="left" vertical="center"/>
    </xf>
    <xf numFmtId="177" fontId="7" fillId="0" borderId="1" xfId="0" applyNumberFormat="1" applyFont="1" applyBorder="1">
      <alignment vertical="center"/>
    </xf>
    <xf numFmtId="178" fontId="3" fillId="0" borderId="1" xfId="0" applyNumberFormat="1" applyFont="1" applyBorder="1" applyAlignment="1">
      <alignment horizontal="center" vertical="center"/>
    </xf>
    <xf numFmtId="0" fontId="3" fillId="10" borderId="1" xfId="0" applyFont="1" applyFill="1" applyBorder="1">
      <alignment vertical="center"/>
    </xf>
    <xf numFmtId="2" fontId="7" fillId="0" borderId="1" xfId="0" applyNumberFormat="1" applyFont="1" applyBorder="1">
      <alignment vertical="center"/>
    </xf>
    <xf numFmtId="1" fontId="3" fillId="0" borderId="1" xfId="46" applyNumberFormat="1" applyFont="1" applyBorder="1" applyAlignment="1">
      <alignment horizontal="center" vertical="center" shrinkToFit="1"/>
    </xf>
    <xf numFmtId="1" fontId="3" fillId="0" borderId="1" xfId="46" applyNumberFormat="1" applyFont="1" applyFill="1" applyBorder="1" applyAlignment="1">
      <alignment horizontal="center" vertical="center" shrinkToFit="1"/>
    </xf>
    <xf numFmtId="177" fontId="11" fillId="9" borderId="6" xfId="0" applyNumberFormat="1" applyFont="1" applyFill="1" applyBorder="1" applyAlignment="1">
      <alignment horizontal="center" vertical="center"/>
    </xf>
    <xf numFmtId="10" fontId="11" fillId="0" borderId="0" xfId="0" applyNumberFormat="1" applyFont="1">
      <alignment vertical="center"/>
    </xf>
    <xf numFmtId="177" fontId="11" fillId="0" borderId="0" xfId="0" applyNumberFormat="1" applyFont="1">
      <alignment vertical="center"/>
    </xf>
    <xf numFmtId="0" fontId="11" fillId="0" borderId="0" xfId="0" applyFont="1" applyAlignment="1">
      <alignment vertical="center" wrapText="1"/>
    </xf>
    <xf numFmtId="10" fontId="11" fillId="3" borderId="1" xfId="0" applyNumberFormat="1" applyFont="1" applyFill="1" applyBorder="1">
      <alignment vertical="center"/>
    </xf>
    <xf numFmtId="0" fontId="11" fillId="3" borderId="1" xfId="0" applyFont="1" applyFill="1" applyBorder="1" applyAlignment="1">
      <alignment vertical="center" wrapText="1"/>
    </xf>
    <xf numFmtId="10" fontId="7" fillId="0" borderId="1" xfId="0" applyNumberFormat="1" applyFont="1" applyBorder="1">
      <alignment vertical="center"/>
    </xf>
    <xf numFmtId="179" fontId="7" fillId="0" borderId="1" xfId="0" applyNumberFormat="1" applyFont="1" applyBorder="1">
      <alignment vertical="center"/>
    </xf>
    <xf numFmtId="9" fontId="3" fillId="0" borderId="1" xfId="0" applyNumberFormat="1" applyFont="1" applyBorder="1" applyAlignment="1">
      <alignment vertical="center"/>
    </xf>
    <xf numFmtId="0" fontId="12" fillId="0" borderId="0" xfId="0" applyFont="1" applyFill="1" applyBorder="1" applyAlignment="1" applyProtection="1">
      <alignment wrapText="1"/>
    </xf>
    <xf numFmtId="178" fontId="2" fillId="0" borderId="1" xfId="0" applyNumberFormat="1" applyFont="1" applyFill="1" applyBorder="1" applyAlignment="1">
      <alignment vertical="center"/>
    </xf>
    <xf numFmtId="0" fontId="13" fillId="0" borderId="0" xfId="0" applyFont="1" applyFill="1" applyBorder="1" applyAlignment="1" applyProtection="1">
      <alignment wrapText="1"/>
    </xf>
    <xf numFmtId="0" fontId="3" fillId="0" borderId="1" xfId="46" applyFont="1" applyBorder="1" applyAlignment="1">
      <alignment horizontal="left" vertical="top"/>
    </xf>
    <xf numFmtId="1" fontId="3" fillId="0" borderId="1" xfId="46" applyNumberFormat="1" applyFont="1" applyFill="1" applyBorder="1" applyAlignment="1">
      <alignment horizontal="center" vertical="top" shrinkToFit="1"/>
    </xf>
    <xf numFmtId="178"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Border="1">
      <alignment vertical="center"/>
    </xf>
    <xf numFmtId="0" fontId="14" fillId="0" borderId="6" xfId="0" applyFont="1" applyBorder="1" applyAlignment="1">
      <alignment horizontal="center" vertical="center"/>
    </xf>
    <xf numFmtId="178" fontId="15" fillId="11" borderId="1" xfId="50" applyNumberFormat="1" applyFont="1" applyFill="1" applyBorder="1" applyAlignment="1">
      <alignment horizontal="center" vertical="center" wrapText="1"/>
    </xf>
    <xf numFmtId="178" fontId="15" fillId="12" borderId="1" xfId="50" applyNumberFormat="1" applyFont="1" applyFill="1" applyBorder="1" applyAlignment="1">
      <alignment horizontal="center" vertical="center" wrapText="1"/>
    </xf>
    <xf numFmtId="178" fontId="15" fillId="11" borderId="2" xfId="50" applyNumberFormat="1" applyFont="1" applyFill="1" applyBorder="1" applyAlignment="1">
      <alignment horizontal="center" vertical="center" wrapText="1"/>
    </xf>
    <xf numFmtId="178" fontId="15" fillId="12" borderId="7" xfId="50" applyNumberFormat="1" applyFont="1" applyFill="1" applyBorder="1" applyAlignment="1">
      <alignment horizontal="center" vertical="center" wrapText="1"/>
    </xf>
    <xf numFmtId="0" fontId="16" fillId="10" borderId="1" xfId="0" applyFont="1" applyFill="1" applyBorder="1" applyAlignment="1">
      <alignment horizontal="center" vertical="center" wrapText="1"/>
    </xf>
    <xf numFmtId="179" fontId="17" fillId="10" borderId="1" xfId="0" applyNumberFormat="1" applyFont="1" applyFill="1" applyBorder="1">
      <alignment vertical="center"/>
    </xf>
    <xf numFmtId="179" fontId="17" fillId="10" borderId="7" xfId="0" applyNumberFormat="1" applyFont="1" applyFill="1" applyBorder="1">
      <alignment vertical="center"/>
    </xf>
    <xf numFmtId="179" fontId="17" fillId="10" borderId="8" xfId="0" applyNumberFormat="1" applyFont="1" applyFill="1" applyBorder="1">
      <alignment vertical="center"/>
    </xf>
    <xf numFmtId="179" fontId="16" fillId="10" borderId="8" xfId="0" applyNumberFormat="1" applyFont="1" applyFill="1" applyBorder="1">
      <alignment vertical="center"/>
    </xf>
    <xf numFmtId="179" fontId="16" fillId="10" borderId="1" xfId="0" applyNumberFormat="1" applyFont="1" applyFill="1" applyBorder="1">
      <alignment vertical="center"/>
    </xf>
    <xf numFmtId="0" fontId="16" fillId="10" borderId="1" xfId="0" applyFont="1" applyFill="1" applyBorder="1" applyAlignment="1">
      <alignment horizontal="center" vertical="center"/>
    </xf>
    <xf numFmtId="178" fontId="17" fillId="10" borderId="1" xfId="0" applyNumberFormat="1" applyFont="1" applyFill="1" applyBorder="1">
      <alignment vertical="center"/>
    </xf>
    <xf numFmtId="178" fontId="18" fillId="10" borderId="1" xfId="50" applyNumberFormat="1" applyFont="1" applyFill="1" applyBorder="1">
      <alignment vertical="center"/>
    </xf>
    <xf numFmtId="0" fontId="19" fillId="0" borderId="9" xfId="0" applyFont="1" applyBorder="1" applyAlignment="1">
      <alignment horizontal="center" vertical="center"/>
    </xf>
    <xf numFmtId="0" fontId="19" fillId="0" borderId="10" xfId="0" applyFont="1" applyBorder="1" applyAlignment="1">
      <alignment horizontal="center" vertical="center"/>
    </xf>
    <xf numFmtId="178" fontId="19" fillId="0" borderId="10" xfId="0" applyNumberFormat="1" applyFont="1" applyBorder="1">
      <alignment vertical="center"/>
    </xf>
    <xf numFmtId="0" fontId="16" fillId="0" borderId="0" xfId="0" applyFont="1">
      <alignment vertical="center"/>
    </xf>
    <xf numFmtId="0" fontId="16" fillId="0" borderId="1" xfId="0" applyFont="1" applyBorder="1">
      <alignment vertical="center"/>
    </xf>
    <xf numFmtId="0" fontId="16" fillId="10" borderId="7" xfId="0" applyFont="1" applyFill="1" applyBorder="1">
      <alignment vertical="center"/>
    </xf>
    <xf numFmtId="179" fontId="20" fillId="10" borderId="8" xfId="0" applyNumberFormat="1" applyFont="1" applyFill="1" applyBorder="1">
      <alignment vertical="center"/>
    </xf>
    <xf numFmtId="0" fontId="16" fillId="10" borderId="8" xfId="0" applyFont="1" applyFill="1" applyBorder="1">
      <alignment vertical="center"/>
    </xf>
    <xf numFmtId="179" fontId="20" fillId="10" borderId="1" xfId="0" applyNumberFormat="1" applyFont="1" applyFill="1" applyBorder="1">
      <alignment vertical="center"/>
    </xf>
    <xf numFmtId="0" fontId="16" fillId="10" borderId="1" xfId="0" applyFont="1" applyFill="1" applyBorder="1">
      <alignment vertical="center"/>
    </xf>
    <xf numFmtId="178" fontId="16" fillId="10" borderId="1" xfId="0" applyNumberFormat="1" applyFont="1" applyFill="1" applyBorder="1">
      <alignment vertical="center"/>
    </xf>
    <xf numFmtId="178" fontId="20" fillId="10" borderId="1" xfId="0" applyNumberFormat="1" applyFont="1" applyFill="1" applyBorder="1">
      <alignment vertical="center"/>
    </xf>
    <xf numFmtId="178" fontId="19" fillId="0" borderId="1" xfId="0" applyNumberFormat="1" applyFont="1" applyBorder="1">
      <alignment vertical="center"/>
    </xf>
    <xf numFmtId="178" fontId="21" fillId="0" borderId="1" xfId="0" applyNumberFormat="1" applyFont="1" applyBorder="1">
      <alignment vertical="center"/>
    </xf>
  </cellXfs>
  <cellStyles count="55">
    <cellStyle name="常规" xfId="0" builtinId="0"/>
    <cellStyle name="货币[0]" xfId="1" builtinId="7"/>
    <cellStyle name="20% - 强调文字颜色 3" xfId="2" builtinId="38"/>
    <cellStyle name="输入" xfId="3" builtinId="20"/>
    <cellStyle name="货币" xfId="4" builtinId="4"/>
    <cellStyle name="常规 9 2 3 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常规 9 2 2" xfId="24"/>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常规 10" xfId="50"/>
    <cellStyle name="40% - 强调文字颜色 6" xfId="51" builtinId="51"/>
    <cellStyle name="60% - 强调文字颜色 6" xfId="52" builtinId="52"/>
    <cellStyle name="常规 2" xfId="53"/>
    <cellStyle name="常规 2 3 4" xfId="54"/>
  </cellStyles>
  <dxfs count="2">
    <dxf>
      <numFmt numFmtId="3" formatCode="#,##0"/>
    </dxf>
    <dxf>
      <fill>
        <patternFill patternType="solid">
          <bgColor theme="9" tint="0.5999938962981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0</xdr:colOff>
      <xdr:row>2</xdr:row>
      <xdr:rowOff>0</xdr:rowOff>
    </xdr:from>
    <xdr:ext cx="738114" cy="1616251"/>
    <xdr:pic>
      <xdr:nvPicPr>
        <xdr:cNvPr id="6" name="图片 5" hidden="1"/>
        <xdr:cNvPicPr/>
      </xdr:nvPicPr>
      <xdr:blipFill>
        <a:blip r:embed="rId1"/>
        <a:stretch>
          <a:fillRect/>
        </a:stretch>
      </xdr:blipFill>
      <xdr:spPr>
        <a:xfrm>
          <a:off x="1620520" y="419100"/>
          <a:ext cx="737870" cy="1616075"/>
        </a:xfrm>
        <a:prstGeom prst="rect">
          <a:avLst/>
        </a:prstGeom>
      </xdr:spPr>
    </xdr:pic>
    <xdr:clientData/>
  </xdr:oneCellAnchor>
  <xdr:oneCellAnchor>
    <xdr:from>
      <xdr:col>2</xdr:col>
      <xdr:colOff>0</xdr:colOff>
      <xdr:row>2</xdr:row>
      <xdr:rowOff>0</xdr:rowOff>
    </xdr:from>
    <xdr:ext cx="1793240" cy="3103880"/>
    <xdr:pic>
      <xdr:nvPicPr>
        <xdr:cNvPr id="7" name="图片 6" hidden="1"/>
        <xdr:cNvPicPr/>
      </xdr:nvPicPr>
      <xdr:blipFill>
        <a:blip r:embed="rId2"/>
        <a:stretch>
          <a:fillRect/>
        </a:stretch>
      </xdr:blipFill>
      <xdr:spPr>
        <a:xfrm>
          <a:off x="1620520" y="419100"/>
          <a:ext cx="1793240" cy="3103880"/>
        </a:xfrm>
        <a:prstGeom prst="rect">
          <a:avLst/>
        </a:prstGeom>
      </xdr:spPr>
    </xdr:pic>
    <xdr:clientData/>
  </xdr:oneCellAnchor>
  <xdr:oneCellAnchor>
    <xdr:from>
      <xdr:col>2</xdr:col>
      <xdr:colOff>0</xdr:colOff>
      <xdr:row>2</xdr:row>
      <xdr:rowOff>0</xdr:rowOff>
    </xdr:from>
    <xdr:ext cx="738114" cy="1616251"/>
    <xdr:pic>
      <xdr:nvPicPr>
        <xdr:cNvPr id="8" name="图片 7" hidden="1"/>
        <xdr:cNvPicPr/>
      </xdr:nvPicPr>
      <xdr:blipFill>
        <a:blip r:embed="rId1"/>
        <a:stretch>
          <a:fillRect/>
        </a:stretch>
      </xdr:blipFill>
      <xdr:spPr>
        <a:xfrm>
          <a:off x="1620520" y="419100"/>
          <a:ext cx="737870" cy="1616075"/>
        </a:xfrm>
        <a:prstGeom prst="rect">
          <a:avLst/>
        </a:prstGeom>
      </xdr:spPr>
    </xdr:pic>
    <xdr:clientData/>
  </xdr:oneCellAnchor>
  <xdr:oneCellAnchor>
    <xdr:from>
      <xdr:col>2</xdr:col>
      <xdr:colOff>0</xdr:colOff>
      <xdr:row>2</xdr:row>
      <xdr:rowOff>0</xdr:rowOff>
    </xdr:from>
    <xdr:ext cx="738114" cy="1616251"/>
    <xdr:pic>
      <xdr:nvPicPr>
        <xdr:cNvPr id="9" name="图片 8" hidden="1"/>
        <xdr:cNvPicPr/>
      </xdr:nvPicPr>
      <xdr:blipFill>
        <a:blip r:embed="rId1"/>
        <a:stretch>
          <a:fillRect/>
        </a:stretch>
      </xdr:blipFill>
      <xdr:spPr>
        <a:xfrm>
          <a:off x="1620520" y="419100"/>
          <a:ext cx="737870" cy="1616075"/>
        </a:xfrm>
        <a:prstGeom prst="rect">
          <a:avLst/>
        </a:prstGeom>
      </xdr:spPr>
    </xdr:pic>
    <xdr:clientData/>
  </xdr:oneCellAnchor>
  <xdr:oneCellAnchor>
    <xdr:from>
      <xdr:col>2</xdr:col>
      <xdr:colOff>0</xdr:colOff>
      <xdr:row>2</xdr:row>
      <xdr:rowOff>0</xdr:rowOff>
    </xdr:from>
    <xdr:ext cx="1793240" cy="3103880"/>
    <xdr:pic>
      <xdr:nvPicPr>
        <xdr:cNvPr id="10" name="图片 9" hidden="1"/>
        <xdr:cNvPicPr/>
      </xdr:nvPicPr>
      <xdr:blipFill>
        <a:blip r:embed="rId2"/>
        <a:stretch>
          <a:fillRect/>
        </a:stretch>
      </xdr:blipFill>
      <xdr:spPr>
        <a:xfrm>
          <a:off x="1620520" y="419100"/>
          <a:ext cx="1793240" cy="3103880"/>
        </a:xfrm>
        <a:prstGeom prst="rect">
          <a:avLst/>
        </a:prstGeom>
      </xdr:spPr>
    </xdr:pic>
    <xdr:clientData/>
  </xdr:oneCellAnchor>
  <xdr:oneCellAnchor>
    <xdr:from>
      <xdr:col>1</xdr:col>
      <xdr:colOff>3337707</xdr:colOff>
      <xdr:row>2</xdr:row>
      <xdr:rowOff>0</xdr:rowOff>
    </xdr:from>
    <xdr:ext cx="738114" cy="1616251"/>
    <xdr:pic>
      <xdr:nvPicPr>
        <xdr:cNvPr id="11" name="图片 10" hidden="1"/>
        <xdr:cNvPicPr/>
      </xdr:nvPicPr>
      <xdr:blipFill>
        <a:blip r:embed="rId1"/>
        <a:stretch>
          <a:fillRect/>
        </a:stretch>
      </xdr:blipFill>
      <xdr:spPr>
        <a:xfrm>
          <a:off x="1620520" y="419100"/>
          <a:ext cx="737870" cy="1616075"/>
        </a:xfrm>
        <a:prstGeom prst="rect">
          <a:avLst/>
        </a:prstGeom>
      </xdr:spPr>
    </xdr:pic>
    <xdr:clientData/>
  </xdr:oneCellAnchor>
  <xdr:oneCellAnchor>
    <xdr:from>
      <xdr:col>1</xdr:col>
      <xdr:colOff>3337707</xdr:colOff>
      <xdr:row>2</xdr:row>
      <xdr:rowOff>0</xdr:rowOff>
    </xdr:from>
    <xdr:ext cx="738114" cy="1616251"/>
    <xdr:pic>
      <xdr:nvPicPr>
        <xdr:cNvPr id="12" name="图片 11" hidden="1"/>
        <xdr:cNvPicPr/>
      </xdr:nvPicPr>
      <xdr:blipFill>
        <a:blip r:embed="rId1"/>
        <a:stretch>
          <a:fillRect/>
        </a:stretch>
      </xdr:blipFill>
      <xdr:spPr>
        <a:xfrm>
          <a:off x="1620520" y="419100"/>
          <a:ext cx="737870" cy="1616075"/>
        </a:xfrm>
        <a:prstGeom prst="rect">
          <a:avLst/>
        </a:prstGeom>
      </xdr:spPr>
    </xdr:pic>
    <xdr:clientData/>
  </xdr:oneCellAnchor>
  <xdr:oneCellAnchor>
    <xdr:from>
      <xdr:col>1</xdr:col>
      <xdr:colOff>1817370</xdr:colOff>
      <xdr:row>2</xdr:row>
      <xdr:rowOff>0</xdr:rowOff>
    </xdr:from>
    <xdr:ext cx="1793240" cy="3103880"/>
    <xdr:pic>
      <xdr:nvPicPr>
        <xdr:cNvPr id="13" name="图片 12" hidden="1"/>
        <xdr:cNvPicPr/>
      </xdr:nvPicPr>
      <xdr:blipFill>
        <a:blip r:embed="rId2"/>
        <a:stretch>
          <a:fillRect/>
        </a:stretch>
      </xdr:blipFill>
      <xdr:spPr>
        <a:xfrm>
          <a:off x="1620520" y="419100"/>
          <a:ext cx="1793240" cy="3103880"/>
        </a:xfrm>
        <a:prstGeom prst="rect">
          <a:avLst/>
        </a:prstGeom>
      </xdr:spPr>
    </xdr:pic>
    <xdr:clientData/>
  </xdr:oneCellAnchor>
  <xdr:oneCellAnchor>
    <xdr:from>
      <xdr:col>2</xdr:col>
      <xdr:colOff>0</xdr:colOff>
      <xdr:row>2</xdr:row>
      <xdr:rowOff>0</xdr:rowOff>
    </xdr:from>
    <xdr:ext cx="1793240" cy="1430020"/>
    <xdr:pic>
      <xdr:nvPicPr>
        <xdr:cNvPr id="14" name="图片 13" hidden="1"/>
        <xdr:cNvPicPr/>
      </xdr:nvPicPr>
      <xdr:blipFill>
        <a:blip r:embed="rId2"/>
        <a:stretch>
          <a:fillRect/>
        </a:stretch>
      </xdr:blipFill>
      <xdr:spPr>
        <a:xfrm>
          <a:off x="1620520" y="419100"/>
          <a:ext cx="1793240" cy="1430020"/>
        </a:xfrm>
        <a:prstGeom prst="rect">
          <a:avLst/>
        </a:prstGeom>
      </xdr:spPr>
    </xdr:pic>
    <xdr:clientData/>
  </xdr:oneCellAnchor>
  <xdr:oneCellAnchor>
    <xdr:from>
      <xdr:col>2</xdr:col>
      <xdr:colOff>0</xdr:colOff>
      <xdr:row>2</xdr:row>
      <xdr:rowOff>0</xdr:rowOff>
    </xdr:from>
    <xdr:ext cx="1793240" cy="1430020"/>
    <xdr:pic>
      <xdr:nvPicPr>
        <xdr:cNvPr id="15" name="图片 14" hidden="1"/>
        <xdr:cNvPicPr/>
      </xdr:nvPicPr>
      <xdr:blipFill>
        <a:blip r:embed="rId2"/>
        <a:stretch>
          <a:fillRect/>
        </a:stretch>
      </xdr:blipFill>
      <xdr:spPr>
        <a:xfrm>
          <a:off x="1620520" y="419100"/>
          <a:ext cx="1793240" cy="1430020"/>
        </a:xfrm>
        <a:prstGeom prst="rect">
          <a:avLst/>
        </a:prstGeom>
      </xdr:spPr>
    </xdr:pic>
    <xdr:clientData/>
  </xdr:oneCellAnchor>
  <xdr:oneCellAnchor>
    <xdr:from>
      <xdr:col>1</xdr:col>
      <xdr:colOff>1817370</xdr:colOff>
      <xdr:row>2</xdr:row>
      <xdr:rowOff>0</xdr:rowOff>
    </xdr:from>
    <xdr:ext cx="1793240" cy="1430020"/>
    <xdr:pic>
      <xdr:nvPicPr>
        <xdr:cNvPr id="16" name="图片 15" hidden="1"/>
        <xdr:cNvPicPr/>
      </xdr:nvPicPr>
      <xdr:blipFill>
        <a:blip r:embed="rId2"/>
        <a:stretch>
          <a:fillRect/>
        </a:stretch>
      </xdr:blipFill>
      <xdr:spPr>
        <a:xfrm>
          <a:off x="1620520" y="419100"/>
          <a:ext cx="1793240" cy="1430020"/>
        </a:xfrm>
        <a:prstGeom prst="rect">
          <a:avLst/>
        </a:prstGeom>
      </xdr:spPr>
    </xdr:pic>
    <xdr:clientData/>
  </xdr:oneCellAnchor>
  <xdr:oneCellAnchor>
    <xdr:from>
      <xdr:col>1</xdr:col>
      <xdr:colOff>3337707</xdr:colOff>
      <xdr:row>2</xdr:row>
      <xdr:rowOff>0</xdr:rowOff>
    </xdr:from>
    <xdr:ext cx="738114" cy="1616251"/>
    <xdr:pic>
      <xdr:nvPicPr>
        <xdr:cNvPr id="17" name="图片 16" hidden="1"/>
        <xdr:cNvPicPr/>
      </xdr:nvPicPr>
      <xdr:blipFill>
        <a:blip r:embed="rId1"/>
        <a:stretch>
          <a:fillRect/>
        </a:stretch>
      </xdr:blipFill>
      <xdr:spPr>
        <a:xfrm>
          <a:off x="1620520" y="419100"/>
          <a:ext cx="737870" cy="1616075"/>
        </a:xfrm>
        <a:prstGeom prst="rect">
          <a:avLst/>
        </a:prstGeom>
      </xdr:spPr>
    </xdr:pic>
    <xdr:clientData/>
  </xdr:oneCellAnchor>
  <xdr:oneCellAnchor>
    <xdr:from>
      <xdr:col>2</xdr:col>
      <xdr:colOff>0</xdr:colOff>
      <xdr:row>2</xdr:row>
      <xdr:rowOff>0</xdr:rowOff>
    </xdr:from>
    <xdr:ext cx="738114" cy="965103"/>
    <xdr:pic>
      <xdr:nvPicPr>
        <xdr:cNvPr id="18" name="图片 17" hidden="1"/>
        <xdr:cNvPicPr/>
      </xdr:nvPicPr>
      <xdr:blipFill>
        <a:blip r:embed="rId1"/>
        <a:stretch>
          <a:fillRect/>
        </a:stretch>
      </xdr:blipFill>
      <xdr:spPr>
        <a:xfrm>
          <a:off x="1620520" y="419100"/>
          <a:ext cx="737870" cy="964565"/>
        </a:xfrm>
        <a:prstGeom prst="rect">
          <a:avLst/>
        </a:prstGeom>
      </xdr:spPr>
    </xdr:pic>
    <xdr:clientData/>
  </xdr:oneCellAnchor>
  <xdr:oneCellAnchor>
    <xdr:from>
      <xdr:col>2</xdr:col>
      <xdr:colOff>0</xdr:colOff>
      <xdr:row>2</xdr:row>
      <xdr:rowOff>0</xdr:rowOff>
    </xdr:from>
    <xdr:ext cx="738114" cy="965103"/>
    <xdr:pic>
      <xdr:nvPicPr>
        <xdr:cNvPr id="19" name="图片 18" hidden="1"/>
        <xdr:cNvPicPr/>
      </xdr:nvPicPr>
      <xdr:blipFill>
        <a:blip r:embed="rId1"/>
        <a:stretch>
          <a:fillRect/>
        </a:stretch>
      </xdr:blipFill>
      <xdr:spPr>
        <a:xfrm>
          <a:off x="1620520" y="419100"/>
          <a:ext cx="737870" cy="964565"/>
        </a:xfrm>
        <a:prstGeom prst="rect">
          <a:avLst/>
        </a:prstGeom>
      </xdr:spPr>
    </xdr:pic>
    <xdr:clientData/>
  </xdr:oneCellAnchor>
  <xdr:oneCellAnchor>
    <xdr:from>
      <xdr:col>2</xdr:col>
      <xdr:colOff>0</xdr:colOff>
      <xdr:row>2</xdr:row>
      <xdr:rowOff>0</xdr:rowOff>
    </xdr:from>
    <xdr:ext cx="738114" cy="965103"/>
    <xdr:pic>
      <xdr:nvPicPr>
        <xdr:cNvPr id="20" name="图片 19" hidden="1"/>
        <xdr:cNvPicPr/>
      </xdr:nvPicPr>
      <xdr:blipFill>
        <a:blip r:embed="rId1"/>
        <a:stretch>
          <a:fillRect/>
        </a:stretch>
      </xdr:blipFill>
      <xdr:spPr>
        <a:xfrm>
          <a:off x="1620520" y="419100"/>
          <a:ext cx="737870" cy="964565"/>
        </a:xfrm>
        <a:prstGeom prst="rect">
          <a:avLst/>
        </a:prstGeom>
      </xdr:spPr>
    </xdr:pic>
    <xdr:clientData/>
  </xdr:oneCellAnchor>
  <xdr:oneCellAnchor>
    <xdr:from>
      <xdr:col>1</xdr:col>
      <xdr:colOff>3337707</xdr:colOff>
      <xdr:row>2</xdr:row>
      <xdr:rowOff>0</xdr:rowOff>
    </xdr:from>
    <xdr:ext cx="738114" cy="965103"/>
    <xdr:pic>
      <xdr:nvPicPr>
        <xdr:cNvPr id="21" name="图片 20" hidden="1"/>
        <xdr:cNvPicPr/>
      </xdr:nvPicPr>
      <xdr:blipFill>
        <a:blip r:embed="rId1"/>
        <a:stretch>
          <a:fillRect/>
        </a:stretch>
      </xdr:blipFill>
      <xdr:spPr>
        <a:xfrm>
          <a:off x="1620520" y="419100"/>
          <a:ext cx="737870" cy="964565"/>
        </a:xfrm>
        <a:prstGeom prst="rect">
          <a:avLst/>
        </a:prstGeom>
      </xdr:spPr>
    </xdr:pic>
    <xdr:clientData/>
  </xdr:oneCellAnchor>
  <xdr:oneCellAnchor>
    <xdr:from>
      <xdr:col>1</xdr:col>
      <xdr:colOff>3337707</xdr:colOff>
      <xdr:row>2</xdr:row>
      <xdr:rowOff>0</xdr:rowOff>
    </xdr:from>
    <xdr:ext cx="738114" cy="965103"/>
    <xdr:pic>
      <xdr:nvPicPr>
        <xdr:cNvPr id="22" name="图片 21" hidden="1"/>
        <xdr:cNvPicPr/>
      </xdr:nvPicPr>
      <xdr:blipFill>
        <a:blip r:embed="rId1"/>
        <a:stretch>
          <a:fillRect/>
        </a:stretch>
      </xdr:blipFill>
      <xdr:spPr>
        <a:xfrm>
          <a:off x="1620520" y="419100"/>
          <a:ext cx="737870" cy="964565"/>
        </a:xfrm>
        <a:prstGeom prst="rect">
          <a:avLst/>
        </a:prstGeom>
      </xdr:spPr>
    </xdr:pic>
    <xdr:clientData/>
  </xdr:oneCellAnchor>
  <xdr:oneCellAnchor>
    <xdr:from>
      <xdr:col>2</xdr:col>
      <xdr:colOff>0</xdr:colOff>
      <xdr:row>470</xdr:row>
      <xdr:rowOff>0</xdr:rowOff>
    </xdr:from>
    <xdr:ext cx="738114" cy="1810561"/>
    <xdr:pic>
      <xdr:nvPicPr>
        <xdr:cNvPr id="23" name="图片 22" hidden="1"/>
        <xdr:cNvPicPr/>
      </xdr:nvPicPr>
      <xdr:blipFill>
        <a:blip r:embed="rId1"/>
        <a:stretch>
          <a:fillRect/>
        </a:stretch>
      </xdr:blipFill>
      <xdr:spPr>
        <a:xfrm>
          <a:off x="1620520" y="48704500"/>
          <a:ext cx="737870" cy="1810385"/>
        </a:xfrm>
        <a:prstGeom prst="rect">
          <a:avLst/>
        </a:prstGeom>
      </xdr:spPr>
    </xdr:pic>
    <xdr:clientData/>
  </xdr:oneCellAnchor>
  <xdr:oneCellAnchor>
    <xdr:from>
      <xdr:col>2</xdr:col>
      <xdr:colOff>0</xdr:colOff>
      <xdr:row>470</xdr:row>
      <xdr:rowOff>0</xdr:rowOff>
    </xdr:from>
    <xdr:ext cx="1793240" cy="3298190"/>
    <xdr:pic>
      <xdr:nvPicPr>
        <xdr:cNvPr id="24" name="图片 23" hidden="1"/>
        <xdr:cNvPicPr/>
      </xdr:nvPicPr>
      <xdr:blipFill>
        <a:blip r:embed="rId2"/>
        <a:stretch>
          <a:fillRect/>
        </a:stretch>
      </xdr:blipFill>
      <xdr:spPr>
        <a:xfrm>
          <a:off x="1620520" y="48704500"/>
          <a:ext cx="1793240" cy="3298190"/>
        </a:xfrm>
        <a:prstGeom prst="rect">
          <a:avLst/>
        </a:prstGeom>
      </xdr:spPr>
    </xdr:pic>
    <xdr:clientData/>
  </xdr:oneCellAnchor>
  <xdr:oneCellAnchor>
    <xdr:from>
      <xdr:col>2</xdr:col>
      <xdr:colOff>0</xdr:colOff>
      <xdr:row>470</xdr:row>
      <xdr:rowOff>0</xdr:rowOff>
    </xdr:from>
    <xdr:ext cx="738114" cy="1810561"/>
    <xdr:pic>
      <xdr:nvPicPr>
        <xdr:cNvPr id="25" name="图片 24" hidden="1"/>
        <xdr:cNvPicPr/>
      </xdr:nvPicPr>
      <xdr:blipFill>
        <a:blip r:embed="rId1"/>
        <a:stretch>
          <a:fillRect/>
        </a:stretch>
      </xdr:blipFill>
      <xdr:spPr>
        <a:xfrm>
          <a:off x="1620520" y="48704500"/>
          <a:ext cx="737870" cy="1810385"/>
        </a:xfrm>
        <a:prstGeom prst="rect">
          <a:avLst/>
        </a:prstGeom>
      </xdr:spPr>
    </xdr:pic>
    <xdr:clientData/>
  </xdr:oneCellAnchor>
  <xdr:oneCellAnchor>
    <xdr:from>
      <xdr:col>2</xdr:col>
      <xdr:colOff>0</xdr:colOff>
      <xdr:row>470</xdr:row>
      <xdr:rowOff>0</xdr:rowOff>
    </xdr:from>
    <xdr:ext cx="738114" cy="1810561"/>
    <xdr:pic>
      <xdr:nvPicPr>
        <xdr:cNvPr id="26" name="图片 25" hidden="1"/>
        <xdr:cNvPicPr/>
      </xdr:nvPicPr>
      <xdr:blipFill>
        <a:blip r:embed="rId1"/>
        <a:stretch>
          <a:fillRect/>
        </a:stretch>
      </xdr:blipFill>
      <xdr:spPr>
        <a:xfrm>
          <a:off x="1620520" y="48704500"/>
          <a:ext cx="737870" cy="1810385"/>
        </a:xfrm>
        <a:prstGeom prst="rect">
          <a:avLst/>
        </a:prstGeom>
      </xdr:spPr>
    </xdr:pic>
    <xdr:clientData/>
  </xdr:oneCellAnchor>
  <xdr:oneCellAnchor>
    <xdr:from>
      <xdr:col>2</xdr:col>
      <xdr:colOff>0</xdr:colOff>
      <xdr:row>470</xdr:row>
      <xdr:rowOff>0</xdr:rowOff>
    </xdr:from>
    <xdr:ext cx="1793240" cy="3298190"/>
    <xdr:pic>
      <xdr:nvPicPr>
        <xdr:cNvPr id="27" name="图片 26" hidden="1"/>
        <xdr:cNvPicPr/>
      </xdr:nvPicPr>
      <xdr:blipFill>
        <a:blip r:embed="rId2"/>
        <a:stretch>
          <a:fillRect/>
        </a:stretch>
      </xdr:blipFill>
      <xdr:spPr>
        <a:xfrm>
          <a:off x="1620520" y="48704500"/>
          <a:ext cx="1793240" cy="3298190"/>
        </a:xfrm>
        <a:prstGeom prst="rect">
          <a:avLst/>
        </a:prstGeom>
      </xdr:spPr>
    </xdr:pic>
    <xdr:clientData/>
  </xdr:oneCellAnchor>
  <xdr:oneCellAnchor>
    <xdr:from>
      <xdr:col>1</xdr:col>
      <xdr:colOff>3337707</xdr:colOff>
      <xdr:row>470</xdr:row>
      <xdr:rowOff>0</xdr:rowOff>
    </xdr:from>
    <xdr:ext cx="738114" cy="1810561"/>
    <xdr:pic>
      <xdr:nvPicPr>
        <xdr:cNvPr id="28" name="图片 27" hidden="1"/>
        <xdr:cNvPicPr/>
      </xdr:nvPicPr>
      <xdr:blipFill>
        <a:blip r:embed="rId1"/>
        <a:stretch>
          <a:fillRect/>
        </a:stretch>
      </xdr:blipFill>
      <xdr:spPr>
        <a:xfrm>
          <a:off x="1620520" y="48704500"/>
          <a:ext cx="737870" cy="1810385"/>
        </a:xfrm>
        <a:prstGeom prst="rect">
          <a:avLst/>
        </a:prstGeom>
      </xdr:spPr>
    </xdr:pic>
    <xdr:clientData/>
  </xdr:oneCellAnchor>
  <xdr:oneCellAnchor>
    <xdr:from>
      <xdr:col>1</xdr:col>
      <xdr:colOff>3337707</xdr:colOff>
      <xdr:row>470</xdr:row>
      <xdr:rowOff>0</xdr:rowOff>
    </xdr:from>
    <xdr:ext cx="738114" cy="1810561"/>
    <xdr:pic>
      <xdr:nvPicPr>
        <xdr:cNvPr id="29" name="图片 28" hidden="1"/>
        <xdr:cNvPicPr/>
      </xdr:nvPicPr>
      <xdr:blipFill>
        <a:blip r:embed="rId1"/>
        <a:stretch>
          <a:fillRect/>
        </a:stretch>
      </xdr:blipFill>
      <xdr:spPr>
        <a:xfrm>
          <a:off x="1620520" y="48704500"/>
          <a:ext cx="737870" cy="1810385"/>
        </a:xfrm>
        <a:prstGeom prst="rect">
          <a:avLst/>
        </a:prstGeom>
      </xdr:spPr>
    </xdr:pic>
    <xdr:clientData/>
  </xdr:oneCellAnchor>
  <xdr:oneCellAnchor>
    <xdr:from>
      <xdr:col>1</xdr:col>
      <xdr:colOff>1817370</xdr:colOff>
      <xdr:row>470</xdr:row>
      <xdr:rowOff>0</xdr:rowOff>
    </xdr:from>
    <xdr:ext cx="1793240" cy="3298190"/>
    <xdr:pic>
      <xdr:nvPicPr>
        <xdr:cNvPr id="30" name="图片 29" hidden="1"/>
        <xdr:cNvPicPr/>
      </xdr:nvPicPr>
      <xdr:blipFill>
        <a:blip r:embed="rId2"/>
        <a:stretch>
          <a:fillRect/>
        </a:stretch>
      </xdr:blipFill>
      <xdr:spPr>
        <a:xfrm>
          <a:off x="1620520" y="48704500"/>
          <a:ext cx="1793240" cy="3298190"/>
        </a:xfrm>
        <a:prstGeom prst="rect">
          <a:avLst/>
        </a:prstGeom>
      </xdr:spPr>
    </xdr:pic>
    <xdr:clientData/>
  </xdr:oneCellAnchor>
  <xdr:oneCellAnchor>
    <xdr:from>
      <xdr:col>2</xdr:col>
      <xdr:colOff>0</xdr:colOff>
      <xdr:row>470</xdr:row>
      <xdr:rowOff>0</xdr:rowOff>
    </xdr:from>
    <xdr:ext cx="1793240" cy="1624330"/>
    <xdr:pic>
      <xdr:nvPicPr>
        <xdr:cNvPr id="31" name="图片 30" hidden="1"/>
        <xdr:cNvPicPr/>
      </xdr:nvPicPr>
      <xdr:blipFill>
        <a:blip r:embed="rId2"/>
        <a:stretch>
          <a:fillRect/>
        </a:stretch>
      </xdr:blipFill>
      <xdr:spPr>
        <a:xfrm>
          <a:off x="1620520" y="48704500"/>
          <a:ext cx="1793240" cy="1624330"/>
        </a:xfrm>
        <a:prstGeom prst="rect">
          <a:avLst/>
        </a:prstGeom>
      </xdr:spPr>
    </xdr:pic>
    <xdr:clientData/>
  </xdr:oneCellAnchor>
  <xdr:oneCellAnchor>
    <xdr:from>
      <xdr:col>2</xdr:col>
      <xdr:colOff>0</xdr:colOff>
      <xdr:row>470</xdr:row>
      <xdr:rowOff>0</xdr:rowOff>
    </xdr:from>
    <xdr:ext cx="1793240" cy="1624330"/>
    <xdr:pic>
      <xdr:nvPicPr>
        <xdr:cNvPr id="32" name="图片 31" hidden="1"/>
        <xdr:cNvPicPr/>
      </xdr:nvPicPr>
      <xdr:blipFill>
        <a:blip r:embed="rId2"/>
        <a:stretch>
          <a:fillRect/>
        </a:stretch>
      </xdr:blipFill>
      <xdr:spPr>
        <a:xfrm>
          <a:off x="1620520" y="48704500"/>
          <a:ext cx="1793240" cy="1624330"/>
        </a:xfrm>
        <a:prstGeom prst="rect">
          <a:avLst/>
        </a:prstGeom>
      </xdr:spPr>
    </xdr:pic>
    <xdr:clientData/>
  </xdr:oneCellAnchor>
  <xdr:oneCellAnchor>
    <xdr:from>
      <xdr:col>1</xdr:col>
      <xdr:colOff>1817370</xdr:colOff>
      <xdr:row>470</xdr:row>
      <xdr:rowOff>0</xdr:rowOff>
    </xdr:from>
    <xdr:ext cx="1793240" cy="1624330"/>
    <xdr:pic>
      <xdr:nvPicPr>
        <xdr:cNvPr id="33" name="图片 32" hidden="1"/>
        <xdr:cNvPicPr/>
      </xdr:nvPicPr>
      <xdr:blipFill>
        <a:blip r:embed="rId2"/>
        <a:stretch>
          <a:fillRect/>
        </a:stretch>
      </xdr:blipFill>
      <xdr:spPr>
        <a:xfrm>
          <a:off x="1620520" y="48704500"/>
          <a:ext cx="1793240" cy="1624330"/>
        </a:xfrm>
        <a:prstGeom prst="rect">
          <a:avLst/>
        </a:prstGeom>
      </xdr:spPr>
    </xdr:pic>
    <xdr:clientData/>
  </xdr:oneCellAnchor>
  <xdr:oneCellAnchor>
    <xdr:from>
      <xdr:col>1</xdr:col>
      <xdr:colOff>3337707</xdr:colOff>
      <xdr:row>470</xdr:row>
      <xdr:rowOff>0</xdr:rowOff>
    </xdr:from>
    <xdr:ext cx="738114" cy="1810561"/>
    <xdr:pic>
      <xdr:nvPicPr>
        <xdr:cNvPr id="34" name="图片 33" hidden="1"/>
        <xdr:cNvPicPr/>
      </xdr:nvPicPr>
      <xdr:blipFill>
        <a:blip r:embed="rId1"/>
        <a:stretch>
          <a:fillRect/>
        </a:stretch>
      </xdr:blipFill>
      <xdr:spPr>
        <a:xfrm>
          <a:off x="1620520" y="48704500"/>
          <a:ext cx="737870" cy="1810385"/>
        </a:xfrm>
        <a:prstGeom prst="rect">
          <a:avLst/>
        </a:prstGeom>
      </xdr:spPr>
    </xdr:pic>
    <xdr:clientData/>
  </xdr:oneCellAnchor>
  <xdr:oneCellAnchor>
    <xdr:from>
      <xdr:col>2</xdr:col>
      <xdr:colOff>0</xdr:colOff>
      <xdr:row>470</xdr:row>
      <xdr:rowOff>0</xdr:rowOff>
    </xdr:from>
    <xdr:ext cx="738114" cy="1159413"/>
    <xdr:pic>
      <xdr:nvPicPr>
        <xdr:cNvPr id="35" name="图片 34" hidden="1"/>
        <xdr:cNvPicPr/>
      </xdr:nvPicPr>
      <xdr:blipFill>
        <a:blip r:embed="rId1"/>
        <a:stretch>
          <a:fillRect/>
        </a:stretch>
      </xdr:blipFill>
      <xdr:spPr>
        <a:xfrm>
          <a:off x="1620520" y="48704500"/>
          <a:ext cx="737870" cy="1158875"/>
        </a:xfrm>
        <a:prstGeom prst="rect">
          <a:avLst/>
        </a:prstGeom>
      </xdr:spPr>
    </xdr:pic>
    <xdr:clientData/>
  </xdr:oneCellAnchor>
  <xdr:oneCellAnchor>
    <xdr:from>
      <xdr:col>2</xdr:col>
      <xdr:colOff>0</xdr:colOff>
      <xdr:row>470</xdr:row>
      <xdr:rowOff>0</xdr:rowOff>
    </xdr:from>
    <xdr:ext cx="738114" cy="1159413"/>
    <xdr:pic>
      <xdr:nvPicPr>
        <xdr:cNvPr id="36" name="图片 35" hidden="1"/>
        <xdr:cNvPicPr/>
      </xdr:nvPicPr>
      <xdr:blipFill>
        <a:blip r:embed="rId1"/>
        <a:stretch>
          <a:fillRect/>
        </a:stretch>
      </xdr:blipFill>
      <xdr:spPr>
        <a:xfrm>
          <a:off x="1620520" y="48704500"/>
          <a:ext cx="737870" cy="1158875"/>
        </a:xfrm>
        <a:prstGeom prst="rect">
          <a:avLst/>
        </a:prstGeom>
      </xdr:spPr>
    </xdr:pic>
    <xdr:clientData/>
  </xdr:oneCellAnchor>
  <xdr:oneCellAnchor>
    <xdr:from>
      <xdr:col>2</xdr:col>
      <xdr:colOff>0</xdr:colOff>
      <xdr:row>470</xdr:row>
      <xdr:rowOff>0</xdr:rowOff>
    </xdr:from>
    <xdr:ext cx="738114" cy="1159413"/>
    <xdr:pic>
      <xdr:nvPicPr>
        <xdr:cNvPr id="37" name="图片 36" hidden="1"/>
        <xdr:cNvPicPr/>
      </xdr:nvPicPr>
      <xdr:blipFill>
        <a:blip r:embed="rId1"/>
        <a:stretch>
          <a:fillRect/>
        </a:stretch>
      </xdr:blipFill>
      <xdr:spPr>
        <a:xfrm>
          <a:off x="1620520" y="48704500"/>
          <a:ext cx="737870" cy="1158875"/>
        </a:xfrm>
        <a:prstGeom prst="rect">
          <a:avLst/>
        </a:prstGeom>
      </xdr:spPr>
    </xdr:pic>
    <xdr:clientData/>
  </xdr:oneCellAnchor>
  <xdr:oneCellAnchor>
    <xdr:from>
      <xdr:col>1</xdr:col>
      <xdr:colOff>3337707</xdr:colOff>
      <xdr:row>470</xdr:row>
      <xdr:rowOff>0</xdr:rowOff>
    </xdr:from>
    <xdr:ext cx="738114" cy="1159413"/>
    <xdr:pic>
      <xdr:nvPicPr>
        <xdr:cNvPr id="38" name="图片 37" hidden="1"/>
        <xdr:cNvPicPr/>
      </xdr:nvPicPr>
      <xdr:blipFill>
        <a:blip r:embed="rId1"/>
        <a:stretch>
          <a:fillRect/>
        </a:stretch>
      </xdr:blipFill>
      <xdr:spPr>
        <a:xfrm>
          <a:off x="1620520" y="48704500"/>
          <a:ext cx="737870" cy="1158875"/>
        </a:xfrm>
        <a:prstGeom prst="rect">
          <a:avLst/>
        </a:prstGeom>
      </xdr:spPr>
    </xdr:pic>
    <xdr:clientData/>
  </xdr:oneCellAnchor>
  <xdr:oneCellAnchor>
    <xdr:from>
      <xdr:col>1</xdr:col>
      <xdr:colOff>3337707</xdr:colOff>
      <xdr:row>470</xdr:row>
      <xdr:rowOff>0</xdr:rowOff>
    </xdr:from>
    <xdr:ext cx="738114" cy="1159413"/>
    <xdr:pic>
      <xdr:nvPicPr>
        <xdr:cNvPr id="39" name="图片 38" hidden="1"/>
        <xdr:cNvPicPr/>
      </xdr:nvPicPr>
      <xdr:blipFill>
        <a:blip r:embed="rId1"/>
        <a:stretch>
          <a:fillRect/>
        </a:stretch>
      </xdr:blipFill>
      <xdr:spPr>
        <a:xfrm>
          <a:off x="1620520" y="48704500"/>
          <a:ext cx="737870" cy="1158875"/>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7" refreshedVersion="7" minRefreshableVersion="3" refreshedDate="45288.4559623843" refreshedBy="XIEZHICAI" recordCount="1408">
  <cacheSource type="worksheet">
    <worksheetSource ref="A2:M2" sheet="供需财务销售-详情-汇总"/>
  </cacheSource>
  <cacheFields count="12">
    <cacheField name="模块" numFmtId="0">
      <sharedItems count="10">
        <s v="供需"/>
        <s v="财务"/>
        <s v="销售"/>
        <s v="F独有业务（供需销售)"/>
        <s v="新需求（供需销售）"/>
        <s v="新需求（财务） "/>
        <s v="新需求（供需销售追加8月）"/>
        <s v="新需求（供需追加11月）"/>
        <s v="新需求（销售追加11月）"/>
        <s v="新需求（供需财务销售24年6月上线预估）"/>
      </sharedItems>
    </cacheField>
    <cacheField name="序号" numFmtId="0"/>
    <cacheField name="需求详情（一级模块）" numFmtId="0"/>
    <cacheField name="作业状态" numFmtId="0">
      <sharedItems count="3">
        <s v="已对应"/>
        <s v="未对应"/>
        <s v="未对应（取消）"/>
      </sharedItems>
    </cacheField>
    <cacheField name="计划内/外" numFmtId="0">
      <sharedItems count="2">
        <s v="计划内"/>
        <s v="计划外"/>
      </sharedItems>
    </cacheField>
    <cacheField name="已决裁" numFmtId="0"/>
    <cacheField name="预估" numFmtId="0"/>
    <cacheField name="三方评估金额" numFmtId="0"/>
    <cacheField name="预实比" numFmtId="10"/>
    <cacheField name="金额差" numFmtId="0"/>
    <cacheField name="处理方式" numFmtId="0">
      <sharedItems containsBlank="1" count="3">
        <s v="决裁费用"/>
        <s v="新申请决裁"/>
        <m u="1"/>
      </sharedItems>
    </cacheField>
    <cacheField name="备注" numFmtId="0">
      <sharedItems containsString="0" containsBlank="1" containsNonDate="0" count="1">
        <m/>
      </sharedItems>
    </cacheField>
  </cacheFields>
</pivotCacheDefinition>
</file>

<file path=xl/pivotCache/pivotCacheRecords1.xml><?xml version="1.0" encoding="utf-8"?>
<pivotCacheRecords xmlns="http://schemas.openxmlformats.org/spreadsheetml/2006/main" xmlns:r="http://schemas.openxmlformats.org/officeDocument/2006/relationships" count="1408">
  <r>
    <x v="0"/>
    <n v="1"/>
    <s v="经销店信息设定"/>
    <x v="0"/>
    <x v="0"/>
    <n v="33210"/>
    <m/>
    <n v="39236.915948275862"/>
    <n v="1.1814789505653678"/>
    <n v="6026.9159482758623"/>
    <x v="0"/>
    <x v="0"/>
  </r>
  <r>
    <x v="0"/>
    <n v="2"/>
    <s v="公司信息管理"/>
    <x v="0"/>
    <x v="0"/>
    <n v="33210"/>
    <m/>
    <n v="50223.252413793103"/>
    <n v="1.5122930567236708"/>
    <n v="17013.252413793103"/>
    <x v="0"/>
    <x v="0"/>
  </r>
  <r>
    <x v="0"/>
    <n v="3"/>
    <s v="职员信息管理"/>
    <x v="0"/>
    <x v="0"/>
    <n v="6641.9999999999991"/>
    <m/>
    <n v="0"/>
    <n v="0"/>
    <n v="-6641.9999999999991"/>
    <x v="0"/>
    <x v="0"/>
  </r>
  <r>
    <x v="0"/>
    <n v="4"/>
    <s v="业务菜单管理"/>
    <x v="0"/>
    <x v="0"/>
    <n v="6641.9999999999991"/>
    <m/>
    <n v="0"/>
    <n v="0"/>
    <n v="-6641.9999999999991"/>
    <x v="0"/>
    <x v="0"/>
  </r>
  <r>
    <x v="0"/>
    <n v="5"/>
    <s v="部门信息管理"/>
    <x v="0"/>
    <x v="0"/>
    <n v="33210"/>
    <m/>
    <n v="0"/>
    <n v="0"/>
    <n v="-33210"/>
    <x v="0"/>
    <x v="0"/>
  </r>
  <r>
    <x v="0"/>
    <n v="6"/>
    <s v="经销店禁用机能维护"/>
    <x v="0"/>
    <x v="0"/>
    <n v="66420"/>
    <m/>
    <n v="0"/>
    <n v="0"/>
    <n v="-66420"/>
    <x v="0"/>
    <x v="0"/>
  </r>
  <r>
    <x v="0"/>
    <n v="7"/>
    <s v="职员权限提取"/>
    <x v="0"/>
    <x v="0"/>
    <n v="6641.9999999999991"/>
    <m/>
    <n v="0"/>
    <n v="0"/>
    <n v="-6641.9999999999991"/>
    <x v="0"/>
    <x v="0"/>
  </r>
  <r>
    <x v="0"/>
    <n v="8"/>
    <s v="职员信息提取"/>
    <x v="0"/>
    <x v="0"/>
    <n v="6641.9999999999991"/>
    <m/>
    <n v="0"/>
    <n v="0"/>
    <n v="-6641.9999999999991"/>
    <x v="0"/>
    <x v="0"/>
  </r>
  <r>
    <x v="0"/>
    <n v="9"/>
    <s v="执行时间历史数据下载"/>
    <x v="0"/>
    <x v="0"/>
    <n v="6641.9999999999991"/>
    <m/>
    <n v="0"/>
    <n v="0"/>
    <n v="-6641.9999999999991"/>
    <x v="0"/>
    <x v="0"/>
  </r>
  <r>
    <x v="0"/>
    <n v="10"/>
    <s v="执行时间统计分析"/>
    <x v="0"/>
    <x v="0"/>
    <n v="6641.9999999999991"/>
    <m/>
    <n v="0"/>
    <n v="0"/>
    <n v="-6641.9999999999991"/>
    <x v="0"/>
    <x v="0"/>
  </r>
  <r>
    <x v="0"/>
    <n v="11"/>
    <s v="分店信息维护"/>
    <x v="0"/>
    <x v="0"/>
    <n v="66420"/>
    <m/>
    <n v="65918.018793103445"/>
    <n v="0.99244231847490882"/>
    <n v="-501.9812068965548"/>
    <x v="0"/>
    <x v="0"/>
  </r>
  <r>
    <x v="0"/>
    <n v="12"/>
    <s v="担当业务管理"/>
    <x v="0"/>
    <x v="0"/>
    <n v="66420"/>
    <m/>
    <n v="0"/>
    <n v="0"/>
    <n v="-66420"/>
    <x v="0"/>
    <x v="0"/>
  </r>
  <r>
    <x v="0"/>
    <n v="13"/>
    <s v="密码变更"/>
    <x v="0"/>
    <x v="0"/>
    <n v="6641.9999999999991"/>
    <m/>
    <n v="0"/>
    <n v="0"/>
    <n v="-6641.9999999999991"/>
    <x v="0"/>
    <x v="0"/>
  </r>
  <r>
    <x v="0"/>
    <n v="14"/>
    <s v="销售sfx分类管理"/>
    <x v="0"/>
    <x v="0"/>
    <n v="33210"/>
    <m/>
    <n v="31389.532758620684"/>
    <n v="0.945183160452294"/>
    <n v="-1820.467241379316"/>
    <x v="0"/>
    <x v="0"/>
  </r>
  <r>
    <x v="0"/>
    <n v="15"/>
    <s v="车种管理"/>
    <x v="0"/>
    <x v="0"/>
    <n v="3320.9999999999995"/>
    <m/>
    <n v="37667.439310344824"/>
    <n v="11.342197925427531"/>
    <n v="34346.439310344824"/>
    <x v="0"/>
    <x v="0"/>
  </r>
  <r>
    <x v="0"/>
    <n v="16"/>
    <s v="车名管理"/>
    <x v="0"/>
    <x v="0"/>
    <n v="6641.9999999999991"/>
    <m/>
    <n v="56501.158965517243"/>
    <n v="8.5066484440706489"/>
    <n v="49859.158965517243"/>
    <x v="0"/>
    <x v="0"/>
  </r>
  <r>
    <x v="0"/>
    <n v="17"/>
    <s v="车辆颜色管理"/>
    <x v="0"/>
    <x v="0"/>
    <n v="3320.9999999999995"/>
    <m/>
    <n v="37667.439310344824"/>
    <n v="11.342197925427531"/>
    <n v="34346.439310344824"/>
    <x v="0"/>
    <x v="0"/>
  </r>
  <r>
    <x v="0"/>
    <n v="18"/>
    <s v="车型管理"/>
    <x v="0"/>
    <x v="0"/>
    <n v="6641.9999999999991"/>
    <m/>
    <n v="92599.121637931035"/>
    <n v="13.94145161667134"/>
    <n v="85957.121637931035"/>
    <x v="0"/>
    <x v="0"/>
  </r>
  <r>
    <x v="0"/>
    <n v="19"/>
    <s v="SFX/EDN维护"/>
    <x v="0"/>
    <x v="0"/>
    <n v="33210"/>
    <m/>
    <n v="53362.205689655166"/>
    <n v="1.6068113727689"/>
    <n v="20152.205689655166"/>
    <x v="0"/>
    <x v="0"/>
  </r>
  <r>
    <x v="0"/>
    <n v="20"/>
    <s v="车名补足情报维护"/>
    <x v="0"/>
    <x v="0"/>
    <n v="3320.9999999999995"/>
    <m/>
    <n v="25111.626206896548"/>
    <n v="7.5614652836183529"/>
    <n v="21790.626206896548"/>
    <x v="0"/>
    <x v="0"/>
  </r>
  <r>
    <x v="0"/>
    <n v="21"/>
    <s v="中继地主表维护"/>
    <x v="0"/>
    <x v="0"/>
    <n v="33210"/>
    <m/>
    <n v="43945.345862068956"/>
    <n v="1.3232564246332115"/>
    <n v="10735.345862068956"/>
    <x v="0"/>
    <x v="0"/>
  </r>
  <r>
    <x v="0"/>
    <n v="22"/>
    <s v="中继地车型维护"/>
    <x v="0"/>
    <x v="0"/>
    <n v="33210"/>
    <m/>
    <n v="47084.299137931026"/>
    <n v="1.4177747406784411"/>
    <n v="13874.299137931026"/>
    <x v="0"/>
    <x v="0"/>
  </r>
  <r>
    <x v="0"/>
    <n v="23"/>
    <s v="中继地出门情报管理"/>
    <x v="0"/>
    <x v="0"/>
    <n v="33210"/>
    <m/>
    <n v="59640.112241379305"/>
    <n v="1.7958480048593588"/>
    <n v="26430.112241379305"/>
    <x v="0"/>
    <x v="0"/>
  </r>
  <r>
    <x v="0"/>
    <n v="24"/>
    <s v="销售店区域主表维护"/>
    <x v="0"/>
    <x v="0"/>
    <n v="3320.9999999999995"/>
    <m/>
    <n v="25111.626206896548"/>
    <n v="7.5614652836183529"/>
    <n v="21790.626206896548"/>
    <x v="0"/>
    <x v="0"/>
  </r>
  <r>
    <x v="0"/>
    <n v="25"/>
    <s v="车型/SFX表示顺序主表维护"/>
    <x v="0"/>
    <x v="0"/>
    <n v="3320.9999999999995"/>
    <m/>
    <n v="31389.532758620684"/>
    <n v="9.4518316045229422"/>
    <n v="28068.532758620684"/>
    <x v="0"/>
    <x v="0"/>
  </r>
  <r>
    <x v="0"/>
    <n v="26"/>
    <s v="Rundown计算条件维护(车名)"/>
    <x v="0"/>
    <x v="0"/>
    <n v="3320.9999999999995"/>
    <m/>
    <n v="0"/>
    <n v="0"/>
    <n v="-3320.9999999999995"/>
    <x v="0"/>
    <x v="0"/>
  </r>
  <r>
    <x v="0"/>
    <n v="27"/>
    <s v="Rundown计算条件维护(经销店)"/>
    <x v="0"/>
    <x v="0"/>
    <n v="3320.9999999999995"/>
    <m/>
    <n v="0"/>
    <n v="0"/>
    <n v="-3320.9999999999995"/>
    <x v="0"/>
    <x v="0"/>
  </r>
  <r>
    <x v="0"/>
    <n v="28"/>
    <s v="板车属性"/>
    <x v="0"/>
    <x v="0"/>
    <n v="3320.9999999999995"/>
    <m/>
    <n v="0"/>
    <n v="0"/>
    <n v="-3320.9999999999995"/>
    <x v="0"/>
    <x v="0"/>
  </r>
  <r>
    <x v="0"/>
    <n v="29"/>
    <s v="BASEMASTER"/>
    <x v="0"/>
    <x v="0"/>
    <n v="3320.9999999999995"/>
    <m/>
    <n v="39236.915948275855"/>
    <n v="11.814789505653676"/>
    <n v="35915.915948275855"/>
    <x v="0"/>
    <x v="0"/>
  </r>
  <r>
    <x v="0"/>
    <n v="30"/>
    <s v="地区主表维护"/>
    <x v="0"/>
    <x v="0"/>
    <n v="33210"/>
    <m/>
    <n v="37667.439310344824"/>
    <n v="1.1342197925427528"/>
    <n v="4457.4393103448238"/>
    <x v="0"/>
    <x v="0"/>
  </r>
  <r>
    <x v="0"/>
    <n v="31"/>
    <s v="目标主表维护"/>
    <x v="0"/>
    <x v="0"/>
    <n v="3320.9999999999995"/>
    <m/>
    <n v="0"/>
    <n v="0"/>
    <n v="-3320.9999999999995"/>
    <x v="0"/>
    <x v="0"/>
  </r>
  <r>
    <x v="0"/>
    <n v="32"/>
    <s v="工厂主表维护"/>
    <x v="0"/>
    <x v="0"/>
    <n v="3320.9999999999995"/>
    <m/>
    <n v="50223.252413793103"/>
    <n v="15.122930567236709"/>
    <n v="46902.252413793103"/>
    <x v="0"/>
    <x v="0"/>
  </r>
  <r>
    <x v="0"/>
    <n v="33"/>
    <s v="生产工作日维护"/>
    <x v="0"/>
    <x v="0"/>
    <n v="3320.9999999999995"/>
    <m/>
    <n v="0"/>
    <n v="0"/>
    <n v="-3320.9999999999995"/>
    <x v="0"/>
    <x v="0"/>
  </r>
  <r>
    <x v="0"/>
    <n v="34"/>
    <s v="工作日历"/>
    <x v="0"/>
    <x v="0"/>
    <n v="3320.9999999999995"/>
    <m/>
    <n v="50223.252413793103"/>
    <n v="15.122930567236709"/>
    <n v="46902.252413793103"/>
    <x v="0"/>
    <x v="0"/>
  </r>
  <r>
    <x v="0"/>
    <n v="35"/>
    <s v="截止时间情报维护"/>
    <x v="0"/>
    <x v="0"/>
    <n v="3320.9999999999995"/>
    <m/>
    <n v="31389.532758620684"/>
    <n v="9.4518316045229422"/>
    <n v="28068.532758620684"/>
    <x v="0"/>
    <x v="0"/>
  </r>
  <r>
    <x v="0"/>
    <n v="36"/>
    <s v="地区主表导入导出"/>
    <x v="0"/>
    <x v="0"/>
    <n v="3320.9999999999995"/>
    <m/>
    <n v="0"/>
    <n v="0"/>
    <n v="-3320.9999999999995"/>
    <x v="0"/>
    <x v="0"/>
  </r>
  <r>
    <x v="0"/>
    <n v="37"/>
    <s v="国标车型SFX主表维护"/>
    <x v="0"/>
    <x v="0"/>
    <n v="3320.9999999999995"/>
    <m/>
    <n v="0"/>
    <n v="0"/>
    <n v="-3320.9999999999995"/>
    <x v="0"/>
    <x v="0"/>
  </r>
  <r>
    <x v="0"/>
    <n v="38"/>
    <s v="通用Master维护"/>
    <x v="0"/>
    <x v="0"/>
    <n v="3320.9999999999995"/>
    <m/>
    <n v="0"/>
    <n v="0"/>
    <n v="-3320.9999999999995"/>
    <x v="0"/>
    <x v="0"/>
  </r>
  <r>
    <x v="0"/>
    <n v="39"/>
    <s v="延迟日数主表维护"/>
    <x v="0"/>
    <x v="0"/>
    <n v="66420"/>
    <m/>
    <n v="59640.112241379305"/>
    <n v="0.8979240024296794"/>
    <n v="-6779.8877586206945"/>
    <x v="0"/>
    <x v="0"/>
  </r>
  <r>
    <x v="0"/>
    <n v="40"/>
    <s v="车型主表维护"/>
    <x v="0"/>
    <x v="0"/>
    <n v="6641.9999999999991"/>
    <m/>
    <n v="0"/>
    <n v="0"/>
    <n v="-6641.9999999999991"/>
    <x v="0"/>
    <x v="0"/>
  </r>
  <r>
    <x v="0"/>
    <n v="41"/>
    <s v="经销店信息设定维护(多工厂)"/>
    <x v="0"/>
    <x v="0"/>
    <n v="66420"/>
    <m/>
    <n v="26681.102844827579"/>
    <n v="0.40170284319222493"/>
    <n v="-39738.897155172424"/>
    <x v="0"/>
    <x v="0"/>
  </r>
  <r>
    <x v="0"/>
    <n v="42"/>
    <s v="工厂主表维护"/>
    <x v="0"/>
    <x v="0"/>
    <n v="6641.9999999999991"/>
    <m/>
    <n v="0"/>
    <n v="0"/>
    <n v="-6641.9999999999991"/>
    <x v="0"/>
    <x v="0"/>
  </r>
  <r>
    <x v="0"/>
    <n v="43"/>
    <s v="公告号维护"/>
    <x v="0"/>
    <x v="0"/>
    <n v="33210"/>
    <m/>
    <n v="0"/>
    <n v="0"/>
    <n v="-33210"/>
    <x v="0"/>
    <x v="0"/>
  </r>
  <r>
    <x v="0"/>
    <n v="44"/>
    <s v="指定DLR转配范围设定"/>
    <x v="0"/>
    <x v="0"/>
    <n v="6641.9999999999991"/>
    <m/>
    <n v="0"/>
    <n v="0"/>
    <n v="-6641.9999999999991"/>
    <x v="0"/>
    <x v="0"/>
  </r>
  <r>
    <x v="0"/>
    <n v="45"/>
    <s v="城市销售指定国标车型设定"/>
    <x v="0"/>
    <x v="0"/>
    <n v="66420"/>
    <m/>
    <n v="59640.112241379305"/>
    <n v="0.8979240024296794"/>
    <n v="-6779.8877586206945"/>
    <x v="0"/>
    <x v="0"/>
  </r>
  <r>
    <x v="0"/>
    <n v="46"/>
    <s v="生产提前日数维护"/>
    <x v="0"/>
    <x v="0"/>
    <n v="6641.9999999999991"/>
    <m/>
    <n v="0"/>
    <n v="0"/>
    <n v="-6641.9999999999991"/>
    <x v="0"/>
    <x v="0"/>
  </r>
  <r>
    <x v="0"/>
    <n v="47"/>
    <s v="建议订单形式登录"/>
    <x v="0"/>
    <x v="0"/>
    <n v="33210"/>
    <m/>
    <n v="0"/>
    <n v="0"/>
    <n v="-33210"/>
    <x v="0"/>
    <x v="0"/>
  </r>
  <r>
    <x v="0"/>
    <n v="48"/>
    <s v="目标数据导入/导出"/>
    <x v="0"/>
    <x v="0"/>
    <n v="33210"/>
    <m/>
    <n v="0"/>
    <n v="0"/>
    <n v="-33210"/>
    <x v="0"/>
    <x v="0"/>
  </r>
  <r>
    <x v="0"/>
    <n v="49"/>
    <s v="折扣率上下限"/>
    <x v="0"/>
    <x v="0"/>
    <n v="3320.9999999999995"/>
    <m/>
    <n v="37667.439310344824"/>
    <n v="11.342197925427531"/>
    <n v="34346.439310344824"/>
    <x v="0"/>
    <x v="0"/>
  </r>
  <r>
    <x v="0"/>
    <n v="50"/>
    <s v="折扣率设定"/>
    <x v="0"/>
    <x v="0"/>
    <n v="3320.9999999999995"/>
    <m/>
    <n v="43945.345862068963"/>
    <n v="13.232564246332119"/>
    <n v="40624.345862068963"/>
    <x v="0"/>
    <x v="0"/>
  </r>
  <r>
    <x v="0"/>
    <n v="51"/>
    <s v="利率维护"/>
    <x v="0"/>
    <x v="0"/>
    <n v="3320.9999999999995"/>
    <m/>
    <n v="43945.345862068963"/>
    <n v="13.232564246332119"/>
    <n v="40624.345862068963"/>
    <x v="0"/>
    <x v="0"/>
  </r>
  <r>
    <x v="0"/>
    <n v="52"/>
    <s v="税率维护"/>
    <x v="0"/>
    <x v="0"/>
    <n v="3320.9999999999995"/>
    <m/>
    <n v="42375.869224137925"/>
    <n v="12.759972666105972"/>
    <n v="39054.869224137925"/>
    <x v="0"/>
    <x v="0"/>
  </r>
  <r>
    <x v="0"/>
    <n v="53"/>
    <s v="折扣税率"/>
    <x v="0"/>
    <x v="0"/>
    <n v="3320.9999999999995"/>
    <m/>
    <n v="50223.252413793103"/>
    <n v="15.122930567236709"/>
    <n v="46902.252413793103"/>
    <x v="0"/>
    <x v="0"/>
  </r>
  <r>
    <x v="0"/>
    <n v="54"/>
    <s v="折扣代码维护"/>
    <x v="0"/>
    <x v="0"/>
    <n v="3320.9999999999995"/>
    <m/>
    <n v="51792.729051724134"/>
    <n v="15.595522147462855"/>
    <n v="48471.729051724134"/>
    <x v="0"/>
    <x v="0"/>
  </r>
  <r>
    <x v="0"/>
    <n v="55"/>
    <s v="银行维护"/>
    <x v="0"/>
    <x v="0"/>
    <n v="3320.9999999999995"/>
    <m/>
    <n v="50223.252413793103"/>
    <n v="15.122930567236709"/>
    <n v="46902.252413793103"/>
    <x v="0"/>
    <x v="0"/>
  </r>
  <r>
    <x v="0"/>
    <n v="56"/>
    <s v="Ebank账号设定"/>
    <x v="0"/>
    <x v="0"/>
    <n v="33210"/>
    <m/>
    <n v="50223.252413793096"/>
    <n v="1.5122930567236705"/>
    <n v="17013.252413793096"/>
    <x v="0"/>
    <x v="0"/>
  </r>
  <r>
    <x v="0"/>
    <n v="57"/>
    <s v="出门情报管理"/>
    <x v="0"/>
    <x v="0"/>
    <n v="3320.9999999999995"/>
    <m/>
    <n v="25111.626206896548"/>
    <n v="7.5614652836183529"/>
    <n v="21790.626206896548"/>
    <x v="0"/>
    <x v="0"/>
  </r>
  <r>
    <x v="0"/>
    <n v="58"/>
    <s v="运送公司主表维护"/>
    <x v="0"/>
    <x v="0"/>
    <n v="3320.9999999999995"/>
    <m/>
    <n v="50223.252413793103"/>
    <n v="15.122930567236709"/>
    <n v="46902.252413793103"/>
    <x v="0"/>
    <x v="0"/>
  </r>
  <r>
    <x v="0"/>
    <n v="59"/>
    <s v="厂家首页"/>
    <x v="1"/>
    <x v="0"/>
    <n v="3320.9999999999995"/>
    <m/>
    <n v="7847.383189655171"/>
    <n v="2.3629579011307356"/>
    <n v="4526.383189655171"/>
    <x v="0"/>
    <x v="0"/>
  </r>
  <r>
    <x v="0"/>
    <n v="60"/>
    <s v="销售店首页"/>
    <x v="0"/>
    <x v="0"/>
    <n v="3320.9999999999995"/>
    <m/>
    <n v="7847.383189655171"/>
    <n v="2.3629579011307356"/>
    <n v="4526.383189655171"/>
    <x v="0"/>
    <x v="0"/>
  </r>
  <r>
    <x v="0"/>
    <n v="61"/>
    <s v="销售预测"/>
    <x v="0"/>
    <x v="0"/>
    <n v="3320.9999999999995"/>
    <m/>
    <n v="39236.915948275855"/>
    <n v="11.814789505653676"/>
    <n v="35915.915948275855"/>
    <x v="0"/>
    <x v="0"/>
  </r>
  <r>
    <x v="0"/>
    <n v="62"/>
    <s v="构成比设定"/>
    <x v="0"/>
    <x v="0"/>
    <n v="3320.9999999999995"/>
    <m/>
    <n v="6277.906551724137"/>
    <n v="1.8903663209045882"/>
    <n v="2956.9065517241374"/>
    <x v="0"/>
    <x v="0"/>
  </r>
  <r>
    <x v="0"/>
    <n v="63"/>
    <s v="填报控制一览"/>
    <x v="0"/>
    <x v="0"/>
    <n v="3320.9999999999995"/>
    <m/>
    <n v="39236.915948275855"/>
    <n v="11.814789505653676"/>
    <n v="35915.915948275855"/>
    <x v="0"/>
    <x v="0"/>
  </r>
  <r>
    <x v="0"/>
    <n v="64"/>
    <s v="填报总数车名选择"/>
    <x v="0"/>
    <x v="0"/>
    <n v="3320.9999999999995"/>
    <m/>
    <n v="73765.401982758602"/>
    <n v="22.21180427062891"/>
    <n v="70444.401982758602"/>
    <x v="0"/>
    <x v="0"/>
  </r>
  <r>
    <x v="0"/>
    <n v="65"/>
    <s v="填报车型+sfx+color选择"/>
    <x v="0"/>
    <x v="0"/>
    <n v="3320.9999999999995"/>
    <m/>
    <n v="40806.392586206886"/>
    <n v="12.287381085879822"/>
    <n v="37485.392586206886"/>
    <x v="0"/>
    <x v="0"/>
  </r>
  <r>
    <x v="0"/>
    <n v="66"/>
    <s v="填报反馈-设置车型"/>
    <x v="0"/>
    <x v="0"/>
    <n v="3320.9999999999995"/>
    <m/>
    <n v="18833.719655172412"/>
    <n v="5.6710989627137653"/>
    <n v="15512.719655172412"/>
    <x v="0"/>
    <x v="0"/>
  </r>
  <r>
    <x v="0"/>
    <n v="67"/>
    <s v="填报控制-履历"/>
    <x v="0"/>
    <x v="0"/>
    <n v="3320.9999999999995"/>
    <m/>
    <n v="7847.383189655171"/>
    <n v="2.3629579011307356"/>
    <n v="4526.383189655171"/>
    <x v="0"/>
    <x v="0"/>
  </r>
  <r>
    <x v="0"/>
    <n v="68"/>
    <s v="填报控制-销售店选择"/>
    <x v="0"/>
    <x v="0"/>
    <n v="3320.9999999999995"/>
    <m/>
    <n v="53362.205689655166"/>
    <n v="16.068113727689003"/>
    <n v="50041.205689655166"/>
    <x v="0"/>
    <x v="0"/>
  </r>
  <r>
    <x v="0"/>
    <n v="69"/>
    <s v="填报控制-设置"/>
    <x v="0"/>
    <x v="0"/>
    <n v="3320.9999999999995"/>
    <m/>
    <n v="34528.486034482747"/>
    <n v="10.397014764975234"/>
    <n v="31207.486034482747"/>
    <x v="0"/>
    <x v="0"/>
  </r>
  <r>
    <x v="0"/>
    <n v="70"/>
    <s v="总数填报"/>
    <x v="0"/>
    <x v="0"/>
    <n v="3320.9999999999995"/>
    <m/>
    <n v="18833.719655172412"/>
    <n v="5.6710989627137653"/>
    <n v="15512.719655172412"/>
    <x v="0"/>
    <x v="0"/>
  </r>
  <r>
    <x v="0"/>
    <n v="71"/>
    <s v="销售店填报（车型sfx+color）"/>
    <x v="0"/>
    <x v="0"/>
    <n v="3320.9999999999995"/>
    <m/>
    <n v="42375.869224137925"/>
    <n v="12.759972666105972"/>
    <n v="39054.869224137925"/>
    <x v="0"/>
    <x v="0"/>
  </r>
  <r>
    <x v="0"/>
    <n v="72"/>
    <s v="销售店填报（反馈）"/>
    <x v="0"/>
    <x v="0"/>
    <n v="3320.9999999999995"/>
    <m/>
    <n v="20403.196293103443"/>
    <n v="6.1436905429399111"/>
    <n v="17082.196293103443"/>
    <x v="0"/>
    <x v="0"/>
  </r>
  <r>
    <x v="0"/>
    <n v="73"/>
    <s v="月度生产计划"/>
    <x v="0"/>
    <x v="0"/>
    <n v="3320.9999999999995"/>
    <m/>
    <n v="0"/>
    <n v="0"/>
    <n v="-3320.9999999999995"/>
    <x v="0"/>
    <x v="0"/>
  </r>
  <r>
    <x v="0"/>
    <n v="74"/>
    <s v="填报结果审核页面"/>
    <x v="0"/>
    <x v="0"/>
    <n v="3320.9999999999995"/>
    <m/>
    <n v="6277.906551724137"/>
    <n v="1.8903663209045882"/>
    <n v="2956.9065517241374"/>
    <x v="0"/>
    <x v="0"/>
  </r>
  <r>
    <x v="0"/>
    <n v="75"/>
    <s v="大客户填报项目一览"/>
    <x v="0"/>
    <x v="0"/>
    <n v="3320.9999999999995"/>
    <m/>
    <n v="0"/>
    <n v="0"/>
    <n v="-3320.9999999999995"/>
    <x v="0"/>
    <x v="0"/>
  </r>
  <r>
    <x v="0"/>
    <n v="76"/>
    <s v="填报结果分析"/>
    <x v="0"/>
    <x v="0"/>
    <n v="3320.9999999999995"/>
    <m/>
    <n v="102015.98146551722"/>
    <n v="30.718452714699559"/>
    <n v="98694.981465517223"/>
    <x v="0"/>
    <x v="0"/>
  </r>
  <r>
    <x v="0"/>
    <n v="77"/>
    <s v="大客户项目管理"/>
    <x v="0"/>
    <x v="0"/>
    <n v="3320.9999999999995"/>
    <m/>
    <n v="0"/>
    <n v="0"/>
    <n v="-3320.9999999999995"/>
    <x v="0"/>
    <x v="0"/>
  </r>
  <r>
    <x v="0"/>
    <n v="168"/>
    <s v="年计数据Upload"/>
    <x v="0"/>
    <x v="0"/>
    <n v="6641.9999999999991"/>
    <m/>
    <n v="7847.383189655171"/>
    <n v="1.1814789505653678"/>
    <n v="1205.3831896551719"/>
    <x v="0"/>
    <x v="0"/>
  </r>
  <r>
    <x v="0"/>
    <n v="169"/>
    <s v="生产预测输入(National)"/>
    <x v="0"/>
    <x v="0"/>
    <n v="6641.9999999999991"/>
    <m/>
    <n v="7847.383189655171"/>
    <n v="1.1814789505653678"/>
    <n v="1205.3831896551719"/>
    <x v="0"/>
    <x v="0"/>
  </r>
  <r>
    <x v="0"/>
    <n v="170"/>
    <s v="生产预测分割(Region)"/>
    <x v="0"/>
    <x v="0"/>
    <n v="6641.9999999999991"/>
    <m/>
    <n v="7847.383189655171"/>
    <n v="1.1814789505653678"/>
    <n v="1205.3831896551719"/>
    <x v="0"/>
    <x v="0"/>
  </r>
  <r>
    <x v="0"/>
    <n v="171"/>
    <s v="生产预测分割(Dealer)"/>
    <x v="0"/>
    <x v="0"/>
    <n v="6641.9999999999991"/>
    <m/>
    <n v="7847.383189655171"/>
    <n v="1.1814789505653678"/>
    <n v="1205.3831896551719"/>
    <x v="0"/>
    <x v="0"/>
  </r>
  <r>
    <x v="0"/>
    <n v="172"/>
    <s v="受注预测输入(National)"/>
    <x v="0"/>
    <x v="0"/>
    <n v="6641.9999999999991"/>
    <m/>
    <n v="7847.383189655171"/>
    <n v="1.1814789505653678"/>
    <n v="1205.3831896551719"/>
    <x v="0"/>
    <x v="0"/>
  </r>
  <r>
    <x v="0"/>
    <n v="173"/>
    <s v="受注预测分割(Region)"/>
    <x v="0"/>
    <x v="0"/>
    <n v="6641.9999999999991"/>
    <m/>
    <n v="7847.383189655171"/>
    <n v="1.1814789505653678"/>
    <n v="1205.3831896551719"/>
    <x v="0"/>
    <x v="0"/>
  </r>
  <r>
    <x v="0"/>
    <n v="174"/>
    <s v="受注预测分割(Dealer)"/>
    <x v="0"/>
    <x v="0"/>
    <n v="6641.9999999999991"/>
    <m/>
    <n v="7847.383189655171"/>
    <n v="1.1814789505653678"/>
    <n v="1205.3831896551719"/>
    <x v="0"/>
    <x v="0"/>
  </r>
  <r>
    <x v="0"/>
    <n v="175"/>
    <s v="销售预测输入(National)"/>
    <x v="0"/>
    <x v="0"/>
    <n v="6641.9999999999991"/>
    <m/>
    <n v="7847.383189655171"/>
    <n v="1.1814789505653678"/>
    <n v="1205.3831896551719"/>
    <x v="0"/>
    <x v="0"/>
  </r>
  <r>
    <x v="0"/>
    <n v="176"/>
    <s v="销售预测分割(Region)"/>
    <x v="0"/>
    <x v="0"/>
    <n v="6641.9999999999991"/>
    <m/>
    <n v="7847.383189655171"/>
    <n v="1.1814789505653678"/>
    <n v="1205.3831896551719"/>
    <x v="0"/>
    <x v="0"/>
  </r>
  <r>
    <x v="0"/>
    <n v="177"/>
    <s v="销售预测分割(Dealer)"/>
    <x v="0"/>
    <x v="0"/>
    <n v="6641.9999999999991"/>
    <m/>
    <n v="7847.383189655171"/>
    <n v="1.1814789505653678"/>
    <n v="1205.3831896551719"/>
    <x v="0"/>
    <x v="0"/>
  </r>
  <r>
    <x v="0"/>
    <n v="178"/>
    <s v="Rundown作成&amp;修正(National)"/>
    <x v="0"/>
    <x v="0"/>
    <n v="6641.9999999999991"/>
    <m/>
    <n v="0"/>
    <n v="0"/>
    <n v="-6641.9999999999991"/>
    <x v="0"/>
    <x v="0"/>
  </r>
  <r>
    <x v="0"/>
    <n v="179"/>
    <s v="Rundown作成&amp;修正(Region)"/>
    <x v="0"/>
    <x v="0"/>
    <n v="6641.9999999999991"/>
    <m/>
    <n v="0"/>
    <n v="0"/>
    <n v="-6641.9999999999991"/>
    <x v="0"/>
    <x v="0"/>
  </r>
  <r>
    <x v="0"/>
    <n v="180"/>
    <s v="Rundown作成&amp;修正(Dealer)"/>
    <x v="0"/>
    <x v="0"/>
    <n v="6641.9999999999991"/>
    <m/>
    <n v="122419.17775862069"/>
    <n v="18.43107162881974"/>
    <n v="115777.17775862069"/>
    <x v="0"/>
    <x v="0"/>
  </r>
  <r>
    <x v="0"/>
    <n v="181"/>
    <s v="生产筹备(按颜色)"/>
    <x v="0"/>
    <x v="0"/>
    <n v="6641.9999999999991"/>
    <m/>
    <n v="15694.766379310342"/>
    <n v="2.3629579011307356"/>
    <n v="9052.766379310342"/>
    <x v="0"/>
    <x v="0"/>
  </r>
  <r>
    <x v="0"/>
    <n v="182"/>
    <s v="修正生产订货"/>
    <x v="0"/>
    <x v="0"/>
    <n v="6641.9999999999991"/>
    <m/>
    <n v="6277.906551724137"/>
    <n v="0.94518316045229411"/>
    <n v="-364.0934482758621"/>
    <x v="0"/>
    <x v="0"/>
  </r>
  <r>
    <x v="0"/>
    <n v="183"/>
    <s v="生产筹备送信"/>
    <x v="0"/>
    <x v="0"/>
    <n v="3320.9999999999995"/>
    <m/>
    <n v="15694.766379310342"/>
    <n v="4.7259158022614711"/>
    <n v="12373.766379310342"/>
    <x v="0"/>
    <x v="0"/>
  </r>
  <r>
    <x v="0"/>
    <n v="184"/>
    <s v="订单上载"/>
    <x v="0"/>
    <x v="0"/>
    <n v="6641.9999999999991"/>
    <m/>
    <n v="59640.112241379298"/>
    <n v="8.9792400242967947"/>
    <n v="52998.112241379298"/>
    <x v="0"/>
    <x v="0"/>
  </r>
  <r>
    <x v="0"/>
    <n v="185"/>
    <s v="订单做成履历"/>
    <x v="0"/>
    <x v="0"/>
    <n v="6641.9999999999991"/>
    <m/>
    <n v="15694.766379310342"/>
    <n v="2.3629579011307356"/>
    <n v="9052.766379310342"/>
    <x v="0"/>
    <x v="0"/>
  </r>
  <r>
    <x v="0"/>
    <n v="186"/>
    <s v="订单排序试算"/>
    <x v="0"/>
    <x v="0"/>
    <n v="6641.9999999999991"/>
    <m/>
    <n v="134974.99086206895"/>
    <n v="20.321437949724327"/>
    <n v="128332.99086206895"/>
    <x v="0"/>
    <x v="0"/>
  </r>
  <r>
    <x v="0"/>
    <n v="187"/>
    <s v="订单排序试算履历"/>
    <x v="0"/>
    <x v="0"/>
    <n v="33210"/>
    <m/>
    <n v="14125.289741379307"/>
    <n v="0.42533242220353229"/>
    <n v="-19084.710258620693"/>
    <x v="0"/>
    <x v="0"/>
  </r>
  <r>
    <x v="0"/>
    <n v="188"/>
    <s v="暂定交货期联络"/>
    <x v="0"/>
    <x v="0"/>
    <n v="33210"/>
    <m/>
    <n v="0"/>
    <n v="0"/>
    <n v="-33210"/>
    <x v="0"/>
    <x v="0"/>
  </r>
  <r>
    <x v="0"/>
    <n v="189"/>
    <s v="订单调整设定(DLR别)"/>
    <x v="0"/>
    <x v="0"/>
    <n v="6641.9999999999991"/>
    <m/>
    <n v="65918.018793103445"/>
    <n v="9.9244231847490898"/>
    <n v="59276.018793103445"/>
    <x v="0"/>
    <x v="0"/>
  </r>
  <r>
    <x v="0"/>
    <n v="190"/>
    <s v="订单调整设定(E/G&amp;SFX别)"/>
    <x v="0"/>
    <x v="0"/>
    <n v="6641.9999999999991"/>
    <m/>
    <n v="36097.962672413785"/>
    <n v="5.4348031726006907"/>
    <n v="29455.962672413785"/>
    <x v="0"/>
    <x v="0"/>
  </r>
  <r>
    <x v="0"/>
    <n v="191"/>
    <s v="订单调整申请确认"/>
    <x v="0"/>
    <x v="0"/>
    <n v="6641.9999999999991"/>
    <m/>
    <n v="64348.542155172407"/>
    <n v="9.688127394636016"/>
    <n v="57706.542155172407"/>
    <x v="0"/>
    <x v="0"/>
  </r>
  <r>
    <x v="0"/>
    <n v="192"/>
    <s v="特殊运输地变更提出"/>
    <x v="0"/>
    <x v="0"/>
    <n v="6641.9999999999991"/>
    <m/>
    <n v="39236.915948275855"/>
    <n v="5.9073947528268382"/>
    <n v="32594.915948275855"/>
    <x v="0"/>
    <x v="0"/>
  </r>
  <r>
    <x v="0"/>
    <n v="193"/>
    <s v="变更运输地审批"/>
    <x v="0"/>
    <x v="0"/>
    <n v="3320.9999999999995"/>
    <m/>
    <n v="34528.486034482754"/>
    <n v="10.397014764975236"/>
    <n v="31207.486034482754"/>
    <x v="0"/>
    <x v="0"/>
  </r>
  <r>
    <x v="0"/>
    <n v="194"/>
    <s v="特殊变更运输地审批"/>
    <x v="0"/>
    <x v="0"/>
    <n v="3320.9999999999995"/>
    <m/>
    <n v="34528.486034482754"/>
    <n v="10.397014764975236"/>
    <n v="31207.486034482754"/>
    <x v="0"/>
    <x v="0"/>
  </r>
  <r>
    <x v="0"/>
    <n v="195"/>
    <s v="运输地变更查询"/>
    <x v="0"/>
    <x v="0"/>
    <n v="3320.9999999999995"/>
    <m/>
    <n v="7847.383189655171"/>
    <n v="2.3629579011307356"/>
    <n v="4526.383189655171"/>
    <x v="0"/>
    <x v="0"/>
  </r>
  <r>
    <x v="0"/>
    <n v="196"/>
    <s v="运输地变更规则设定"/>
    <x v="0"/>
    <x v="0"/>
    <n v="3320.9999999999995"/>
    <m/>
    <n v="0"/>
    <n v="0"/>
    <n v="-3320.9999999999995"/>
    <x v="0"/>
    <x v="0"/>
  </r>
  <r>
    <x v="0"/>
    <n v="197"/>
    <s v="变更运输地汇总统计（月报表）"/>
    <x v="0"/>
    <x v="0"/>
    <n v="3320.9999999999995"/>
    <m/>
    <n v="15694.766379310342"/>
    <n v="4.7259158022614711"/>
    <n v="12373.766379310342"/>
    <x v="0"/>
    <x v="0"/>
  </r>
  <r>
    <x v="0"/>
    <n v="198"/>
    <s v="订单管理"/>
    <x v="0"/>
    <x v="0"/>
    <n v="6641.9999999999991"/>
    <m/>
    <n v="61209.588879310344"/>
    <n v="9.2155358144098702"/>
    <n v="54567.588879310344"/>
    <x v="0"/>
    <x v="0"/>
  </r>
  <r>
    <x v="0"/>
    <n v="199"/>
    <s v="客户订单匹配情况汇总（全店）"/>
    <x v="0"/>
    <x v="0"/>
    <n v="3320.9999999999995"/>
    <m/>
    <n v="0"/>
    <n v="0"/>
    <n v="-3320.9999999999995"/>
    <x v="0"/>
    <x v="0"/>
  </r>
  <r>
    <x v="0"/>
    <n v="200"/>
    <s v="客户订单匹配情况详情（单店）"/>
    <x v="0"/>
    <x v="0"/>
    <n v="3320.9999999999995"/>
    <m/>
    <n v="0"/>
    <n v="0"/>
    <n v="-3320.9999999999995"/>
    <x v="0"/>
    <x v="0"/>
  </r>
  <r>
    <x v="0"/>
    <n v="201"/>
    <s v="运输地变更查询"/>
    <x v="0"/>
    <x v="0"/>
    <n v="3320.9999999999995"/>
    <m/>
    <n v="7847.383189655171"/>
    <n v="2.3629579011307356"/>
    <n v="4526.383189655171"/>
    <x v="0"/>
    <x v="0"/>
  </r>
  <r>
    <x v="0"/>
    <n v="202"/>
    <s v="订单调整申请"/>
    <x v="0"/>
    <x v="0"/>
    <n v="33210"/>
    <m/>
    <n v="0"/>
    <n v="0"/>
    <n v="-33210"/>
    <x v="0"/>
    <x v="0"/>
  </r>
  <r>
    <x v="0"/>
    <n v="203"/>
    <s v="生产计划查询"/>
    <x v="0"/>
    <x v="0"/>
    <n v="3320.9999999999995"/>
    <m/>
    <n v="18833.719655172412"/>
    <n v="5.6710989627137653"/>
    <n v="15512.719655172412"/>
    <x v="0"/>
    <x v="0"/>
  </r>
  <r>
    <x v="0"/>
    <n v="204"/>
    <s v="计变数据分组入力"/>
    <x v="0"/>
    <x v="0"/>
    <n v="6641.9999999999991"/>
    <m/>
    <n v="37667.439310344824"/>
    <n v="5.6710989627137653"/>
    <n v="31025.439310344824"/>
    <x v="0"/>
    <x v="0"/>
  </r>
  <r>
    <x v="0"/>
    <n v="205"/>
    <s v="下线计划登陆（G-PPS）"/>
    <x v="0"/>
    <x v="0"/>
    <n v="16605"/>
    <m/>
    <n v="25111.626206896548"/>
    <n v="1.5122930567236705"/>
    <n v="8506.626206896548"/>
    <x v="0"/>
    <x v="0"/>
  </r>
  <r>
    <x v="0"/>
    <n v="206"/>
    <s v="生产预定数据设置"/>
    <x v="0"/>
    <x v="0"/>
    <n v="16605"/>
    <m/>
    <n v="0"/>
    <n v="0"/>
    <n v="-16605"/>
    <x v="0"/>
    <x v="0"/>
  </r>
  <r>
    <x v="0"/>
    <n v="207"/>
    <s v="当月计变数据台数入力"/>
    <x v="0"/>
    <x v="0"/>
    <n v="33210"/>
    <m/>
    <n v="53362.205689655166"/>
    <n v="1.6068113727689"/>
    <n v="20152.205689655166"/>
    <x v="0"/>
    <x v="0"/>
  </r>
  <r>
    <x v="0"/>
    <n v="208"/>
    <s v="当月计变数据URN抽出＆确认&amp;送信"/>
    <x v="0"/>
    <x v="0"/>
    <n v="16605"/>
    <m/>
    <n v="31389.532758620684"/>
    <n v="1.890366320904588"/>
    <n v="14784.532758620684"/>
    <x v="0"/>
    <x v="0"/>
  </r>
  <r>
    <x v="0"/>
    <n v="209"/>
    <s v="当月计变数据结果确认"/>
    <x v="0"/>
    <x v="0"/>
    <n v="16605"/>
    <m/>
    <n v="14125.289741379307"/>
    <n v="0.85066484440706458"/>
    <n v="-2479.7102586206929"/>
    <x v="0"/>
    <x v="0"/>
  </r>
  <r>
    <x v="0"/>
    <n v="210"/>
    <s v="周计变搭桥车型指定工厂设置"/>
    <x v="0"/>
    <x v="0"/>
    <n v="66420"/>
    <m/>
    <n v="32959.009396551715"/>
    <n v="0.4962211592374543"/>
    <n v="-33460.990603448285"/>
    <x v="0"/>
    <x v="0"/>
  </r>
  <r>
    <x v="0"/>
    <n v="211"/>
    <s v="周计变调整范围上载"/>
    <x v="0"/>
    <x v="0"/>
    <n v="33210"/>
    <m/>
    <n v="0"/>
    <n v="0"/>
    <n v="-33210"/>
    <x v="0"/>
    <x v="0"/>
  </r>
  <r>
    <x v="0"/>
    <n v="212"/>
    <s v="周计变送信"/>
    <x v="0"/>
    <x v="0"/>
    <n v="33210"/>
    <m/>
    <n v="0"/>
    <n v="0"/>
    <n v="-33210"/>
    <x v="0"/>
    <x v="0"/>
  </r>
  <r>
    <x v="0"/>
    <n v="213"/>
    <s v="周计变送信日历"/>
    <x v="0"/>
    <x v="0"/>
    <n v="33210"/>
    <m/>
    <n v="0"/>
    <n v="0"/>
    <n v="-33210"/>
    <x v="0"/>
    <x v="0"/>
  </r>
  <r>
    <x v="0"/>
    <n v="214"/>
    <s v="DIST扣款延迟查询"/>
    <x v="0"/>
    <x v="0"/>
    <n v="3320.9999999999995"/>
    <m/>
    <n v="0"/>
    <n v="0"/>
    <n v="-3320.9999999999995"/>
    <x v="0"/>
    <x v="0"/>
  </r>
  <r>
    <x v="0"/>
    <n v="215"/>
    <s v="Dealer别建议订货修正"/>
    <x v="0"/>
    <x v="0"/>
    <n v="3320.9999999999995"/>
    <m/>
    <n v="0"/>
    <n v="0"/>
    <n v="-3320.9999999999995"/>
    <x v="0"/>
    <x v="0"/>
  </r>
  <r>
    <x v="0"/>
    <n v="216"/>
    <s v="FIRM交换比例维护"/>
    <x v="0"/>
    <x v="0"/>
    <n v="66420"/>
    <m/>
    <n v="37667.439310344824"/>
    <n v="0.56710989627137642"/>
    <n v="-28752.560689655176"/>
    <x v="0"/>
    <x v="0"/>
  </r>
  <r>
    <x v="0"/>
    <n v="217"/>
    <s v="FTMS延迟日数Master设定"/>
    <x v="0"/>
    <x v="0"/>
    <n v="1660.4999999999998"/>
    <m/>
    <n v="0"/>
    <n v="0"/>
    <n v="-1660.4999999999998"/>
    <x v="0"/>
    <x v="0"/>
  </r>
  <r>
    <x v="0"/>
    <n v="218"/>
    <s v="N月建议订货上载/下载"/>
    <x v="0"/>
    <x v="0"/>
    <n v="6641.9999999999991"/>
    <m/>
    <n v="0"/>
    <n v="0"/>
    <n v="-6641.9999999999991"/>
    <x v="0"/>
    <x v="0"/>
  </r>
  <r>
    <x v="0"/>
    <n v="219"/>
    <s v="N月建议回答状况检索"/>
    <x v="0"/>
    <x v="0"/>
    <n v="6641.9999999999991"/>
    <m/>
    <n v="0"/>
    <n v="0"/>
    <n v="-6641.9999999999991"/>
    <x v="0"/>
    <x v="0"/>
  </r>
  <r>
    <x v="0"/>
    <n v="220"/>
    <s v="RunDown文件上载维护"/>
    <x v="0"/>
    <x v="0"/>
    <n v="3320.9999999999995"/>
    <m/>
    <n v="0"/>
    <n v="0"/>
    <n v="-3320.9999999999995"/>
    <x v="0"/>
    <x v="0"/>
  </r>
  <r>
    <x v="0"/>
    <n v="221"/>
    <s v="VINNo变更情报参考"/>
    <x v="0"/>
    <x v="0"/>
    <n v="1660.4999999999998"/>
    <m/>
    <n v="0"/>
    <n v="0"/>
    <n v="-1660.4999999999998"/>
    <x v="0"/>
    <x v="0"/>
  </r>
  <r>
    <x v="0"/>
    <n v="222"/>
    <s v="Yard-in/出门数据错误查询"/>
    <x v="0"/>
    <x v="0"/>
    <n v="3320.9999999999995"/>
    <m/>
    <n v="0"/>
    <n v="0"/>
    <n v="-3320.9999999999995"/>
    <x v="0"/>
    <x v="0"/>
  </r>
  <r>
    <x v="0"/>
    <n v="223"/>
    <s v="coaster数据导入"/>
    <x v="0"/>
    <x v="0"/>
    <n v="66420"/>
    <m/>
    <n v="47084.299137931026"/>
    <n v="0.70888737033922056"/>
    <n v="-19335.700862068974"/>
    <x v="0"/>
    <x v="0"/>
  </r>
  <r>
    <x v="0"/>
    <n v="224"/>
    <s v="长期未入金车辆订单上载"/>
    <x v="0"/>
    <x v="0"/>
    <n v="3320.9999999999995"/>
    <m/>
    <n v="0"/>
    <n v="0"/>
    <n v="-3320.9999999999995"/>
    <x v="0"/>
    <x v="0"/>
  </r>
  <r>
    <x v="0"/>
    <n v="225"/>
    <s v="车辆状态提取"/>
    <x v="0"/>
    <x v="0"/>
    <n v="13283.999999999998"/>
    <m/>
    <n v="0"/>
    <n v="0"/>
    <n v="-13283.999999999998"/>
    <x v="0"/>
    <x v="0"/>
  </r>
  <r>
    <x v="0"/>
    <n v="226"/>
    <s v="定例引当日期维护"/>
    <x v="0"/>
    <x v="0"/>
    <n v="1660.4999999999998"/>
    <m/>
    <n v="0"/>
    <n v="0"/>
    <n v="-1660.4999999999998"/>
    <x v="0"/>
    <x v="0"/>
  </r>
  <r>
    <x v="0"/>
    <n v="227"/>
    <s v="订单交换台帐提取"/>
    <x v="0"/>
    <x v="0"/>
    <n v="66420"/>
    <m/>
    <n v="14125.289741379307"/>
    <n v="0.21266621110176614"/>
    <n v="-52294.710258620689"/>
    <x v="0"/>
    <x v="0"/>
  </r>
  <r>
    <x v="0"/>
    <n v="228"/>
    <s v="订单批量解除引当"/>
    <x v="0"/>
    <x v="0"/>
    <n v="6641.9999999999991"/>
    <m/>
    <n v="40806.392586206894"/>
    <n v="6.1436905429399129"/>
    <n v="34164.392586206894"/>
    <x v="0"/>
    <x v="0"/>
  </r>
  <r>
    <x v="0"/>
    <n v="229"/>
    <s v="订单确定"/>
    <x v="0"/>
    <x v="0"/>
    <n v="6641.9999999999991"/>
    <m/>
    <n v="0"/>
    <n v="0"/>
    <n v="-6641.9999999999991"/>
    <x v="0"/>
    <x v="0"/>
  </r>
  <r>
    <x v="0"/>
    <n v="230"/>
    <s v="订单预测格式设定"/>
    <x v="0"/>
    <x v="0"/>
    <n v="6641.9999999999991"/>
    <m/>
    <n v="0"/>
    <n v="0"/>
    <n v="-6641.9999999999991"/>
    <x v="0"/>
    <x v="0"/>
  </r>
  <r>
    <x v="0"/>
    <n v="231"/>
    <s v="订单预测输入设定"/>
    <x v="0"/>
    <x v="0"/>
    <n v="1660.4999999999998"/>
    <m/>
    <n v="0"/>
    <n v="0"/>
    <n v="-1660.4999999999998"/>
    <x v="0"/>
    <x v="0"/>
  </r>
  <r>
    <x v="0"/>
    <n v="232"/>
    <s v="凑板规则维护"/>
    <x v="0"/>
    <x v="0"/>
    <n v="66420"/>
    <m/>
    <n v="50223.252413793103"/>
    <n v="0.75614652836183538"/>
    <n v="-16196.747586206897"/>
    <x v="0"/>
    <x v="0"/>
  </r>
  <r>
    <x v="0"/>
    <n v="233"/>
    <s v="供需年计上载"/>
    <x v="0"/>
    <x v="0"/>
    <n v="6641.9999999999991"/>
    <m/>
    <n v="0"/>
    <n v="0"/>
    <n v="-6641.9999999999991"/>
    <x v="0"/>
    <x v="0"/>
  </r>
  <r>
    <x v="0"/>
    <n v="234"/>
    <s v="供需情报维护(供需)"/>
    <x v="0"/>
    <x v="0"/>
    <n v="33210"/>
    <m/>
    <n v="47084.299137931026"/>
    <n v="1.4177747406784411"/>
    <n v="13874.299137931026"/>
    <x v="0"/>
    <x v="0"/>
  </r>
  <r>
    <x v="0"/>
    <n v="235"/>
    <s v="集团维护"/>
    <x v="0"/>
    <x v="0"/>
    <n v="3320.9999999999995"/>
    <m/>
    <n v="0"/>
    <n v="0"/>
    <n v="-3320.9999999999995"/>
    <x v="0"/>
    <x v="0"/>
  </r>
  <r>
    <x v="0"/>
    <n v="236"/>
    <s v="建议订单做成/参照"/>
    <x v="0"/>
    <x v="0"/>
    <n v="3320.9999999999995"/>
    <m/>
    <n v="0"/>
    <n v="0"/>
    <n v="-3320.9999999999995"/>
    <x v="0"/>
    <x v="0"/>
  </r>
  <r>
    <x v="0"/>
    <n v="237"/>
    <s v="建议订货集计"/>
    <x v="0"/>
    <x v="0"/>
    <n v="6641.9999999999991"/>
    <m/>
    <n v="0"/>
    <n v="0"/>
    <n v="-6641.9999999999991"/>
    <x v="0"/>
    <x v="0"/>
  </r>
  <r>
    <x v="0"/>
    <n v="238"/>
    <s v="建议订货集计表输出"/>
    <x v="0"/>
    <x v="0"/>
    <n v="1660.4999999999998"/>
    <m/>
    <n v="0"/>
    <n v="0"/>
    <n v="-1660.4999999999998"/>
    <x v="0"/>
    <x v="0"/>
  </r>
  <r>
    <x v="0"/>
    <n v="239"/>
    <s v="建议订货批量调整"/>
    <x v="0"/>
    <x v="0"/>
    <n v="1660.4999999999998"/>
    <m/>
    <n v="0"/>
    <n v="0"/>
    <n v="-1660.4999999999998"/>
    <x v="0"/>
    <x v="0"/>
  </r>
  <r>
    <x v="0"/>
    <n v="240"/>
    <s v="建议订货上载/下载"/>
    <x v="0"/>
    <x v="0"/>
    <n v="6641.9999999999991"/>
    <m/>
    <n v="6277.906551724137"/>
    <n v="0.94518316045229411"/>
    <n v="-364.0934482758621"/>
    <x v="0"/>
    <x v="0"/>
  </r>
  <r>
    <x v="0"/>
    <n v="241"/>
    <s v="建议回答状况检索"/>
    <x v="0"/>
    <x v="0"/>
    <n v="3320.9999999999995"/>
    <m/>
    <n v="0"/>
    <n v="0"/>
    <n v="-3320.9999999999995"/>
    <x v="0"/>
    <x v="0"/>
  </r>
  <r>
    <x v="0"/>
    <n v="242"/>
    <s v="内饰色企划比例维护"/>
    <x v="0"/>
    <x v="0"/>
    <n v="3320.9999999999995"/>
    <m/>
    <n v="0"/>
    <n v="0"/>
    <n v="-3320.9999999999995"/>
    <x v="0"/>
    <x v="0"/>
  </r>
  <r>
    <x v="0"/>
    <n v="243"/>
    <s v="配车计划推算"/>
    <x v="0"/>
    <x v="0"/>
    <n v="3320.9999999999995"/>
    <m/>
    <n v="0"/>
    <n v="0"/>
    <n v="-3320.9999999999995"/>
    <x v="0"/>
    <x v="0"/>
  </r>
  <r>
    <x v="0"/>
    <n v="244"/>
    <s v="批量调整未引当订单"/>
    <x v="0"/>
    <x v="0"/>
    <n v="3320.9999999999995"/>
    <m/>
    <n v="0"/>
    <n v="0"/>
    <n v="-3320.9999999999995"/>
    <x v="0"/>
    <x v="0"/>
  </r>
  <r>
    <x v="0"/>
    <n v="245"/>
    <s v="批量调整未引当订单检索"/>
    <x v="0"/>
    <x v="0"/>
    <n v="3320.9999999999995"/>
    <m/>
    <n v="0"/>
    <n v="0"/>
    <n v="-3320.9999999999995"/>
    <x v="0"/>
    <x v="0"/>
  </r>
  <r>
    <x v="0"/>
    <n v="246"/>
    <s v="企划比例维护"/>
    <x v="0"/>
    <x v="0"/>
    <n v="3320.9999999999995"/>
    <m/>
    <n v="0"/>
    <n v="0"/>
    <n v="-3320.9999999999995"/>
    <x v="0"/>
    <x v="0"/>
  </r>
  <r>
    <x v="0"/>
    <n v="247"/>
    <s v="输出Rundown供求表"/>
    <x v="0"/>
    <x v="0"/>
    <n v="3320.9999999999995"/>
    <m/>
    <n v="0"/>
    <n v="0"/>
    <n v="-3320.9999999999995"/>
    <x v="0"/>
    <x v="0"/>
  </r>
  <r>
    <x v="0"/>
    <n v="248"/>
    <s v="特装车分配"/>
    <x v="0"/>
    <x v="0"/>
    <n v="1660.4999999999998"/>
    <m/>
    <n v="26681.102844827583"/>
    <n v="16.068113727689003"/>
    <n v="25020.602844827583"/>
    <x v="0"/>
    <x v="0"/>
  </r>
  <r>
    <x v="0"/>
    <n v="249"/>
    <s v="未入金日报下载及入金确认维护"/>
    <x v="0"/>
    <x v="0"/>
    <n v="6641.9999999999991"/>
    <m/>
    <n v="0"/>
    <n v="0"/>
    <n v="-6641.9999999999991"/>
    <x v="0"/>
    <x v="0"/>
  </r>
  <r>
    <x v="0"/>
    <n v="250"/>
    <s v="延迟配车"/>
    <x v="0"/>
    <x v="0"/>
    <n v="1660.4999999999998"/>
    <m/>
    <n v="0"/>
    <n v="0"/>
    <n v="-1660.4999999999998"/>
    <x v="0"/>
    <x v="0"/>
  </r>
  <r>
    <x v="0"/>
    <n v="251"/>
    <s v="指定DLR转配"/>
    <x v="0"/>
    <x v="0"/>
    <n v="6641.9999999999991"/>
    <m/>
    <n v="34528.486034482747"/>
    <n v="5.1985073824876169"/>
    <n v="27886.486034482747"/>
    <x v="0"/>
    <x v="0"/>
  </r>
  <r>
    <x v="0"/>
    <n v="252"/>
    <s v="周转长期未入金车辆查询"/>
    <x v="0"/>
    <x v="0"/>
    <n v="3320.9999999999995"/>
    <m/>
    <n v="0"/>
    <n v="0"/>
    <n v="-3320.9999999999995"/>
    <x v="0"/>
    <x v="0"/>
  </r>
  <r>
    <x v="0"/>
    <n v="253"/>
    <s v="转入分店批次订单查询"/>
    <x v="0"/>
    <x v="0"/>
    <n v="3320.9999999999995"/>
    <m/>
    <n v="0"/>
    <n v="0"/>
    <n v="-3320.9999999999995"/>
    <x v="0"/>
    <x v="0"/>
  </r>
  <r>
    <x v="0"/>
    <n v="254"/>
    <s v="资源管理系统"/>
    <x v="0"/>
    <x v="0"/>
    <n v="6641.9999999999991"/>
    <m/>
    <n v="0"/>
    <n v="0"/>
    <n v="-6641.9999999999991"/>
    <x v="0"/>
    <x v="0"/>
  </r>
  <r>
    <x v="0"/>
    <n v="255"/>
    <s v="变动佣金明细上载"/>
    <x v="0"/>
    <x v="0"/>
    <n v="3320.9999999999995"/>
    <m/>
    <n v="0"/>
    <n v="0"/>
    <n v="-3320.9999999999995"/>
    <x v="0"/>
    <x v="0"/>
  </r>
  <r>
    <x v="0"/>
    <n v="256"/>
    <s v="建议订货模拟生成"/>
    <x v="0"/>
    <x v="0"/>
    <n v="6641.9999999999991"/>
    <m/>
    <n v="0"/>
    <n v="0"/>
    <n v="-6641.9999999999991"/>
    <x v="0"/>
    <x v="0"/>
  </r>
  <r>
    <x v="0"/>
    <n v="257"/>
    <s v="N月FIRM调整"/>
    <x v="0"/>
    <x v="0"/>
    <n v="6641.9999999999991"/>
    <m/>
    <n v="0"/>
    <n v="0"/>
    <n v="-6641.9999999999991"/>
    <x v="0"/>
    <x v="0"/>
  </r>
  <r>
    <x v="0"/>
    <n v="258"/>
    <s v="差价结算订单检索"/>
    <x v="0"/>
    <x v="0"/>
    <n v="1660.4999999999998"/>
    <m/>
    <n v="0"/>
    <n v="0"/>
    <n v="-1660.4999999999998"/>
    <x v="0"/>
    <x v="0"/>
  </r>
  <r>
    <x v="0"/>
    <n v="259"/>
    <s v="已入库未终检数据检索"/>
    <x v="0"/>
    <x v="0"/>
    <n v="66420"/>
    <m/>
    <n v="7847.383189655171"/>
    <n v="0.11814789505653675"/>
    <n v="-58572.616810344829"/>
    <x v="0"/>
    <x v="0"/>
  </r>
  <r>
    <x v="0"/>
    <n v="260"/>
    <s v="指定DLR转配数据提取"/>
    <x v="0"/>
    <x v="0"/>
    <n v="16605"/>
    <m/>
    <n v="15694.766379310342"/>
    <n v="0.945183160452294"/>
    <n v="-910.23362068965798"/>
    <x v="0"/>
    <x v="0"/>
  </r>
  <r>
    <x v="0"/>
    <n v="261"/>
    <s v="车辆下线联络"/>
    <x v="0"/>
    <x v="0"/>
    <n v="33210"/>
    <m/>
    <n v="0"/>
    <n v="0"/>
    <n v="-33210"/>
    <x v="0"/>
    <x v="0"/>
  </r>
  <r>
    <x v="0"/>
    <n v="262"/>
    <s v="车辆订单调整"/>
    <x v="0"/>
    <x v="0"/>
    <n v="33210"/>
    <m/>
    <n v="0"/>
    <n v="0"/>
    <n v="-33210"/>
    <x v="0"/>
    <x v="0"/>
  </r>
  <r>
    <x v="0"/>
    <n v="263"/>
    <s v="生产下线数据设置"/>
    <x v="0"/>
    <x v="0"/>
    <n v="66420"/>
    <m/>
    <n v="6277.906551724137"/>
    <n v="9.4518316045229409E-2"/>
    <n v="-60142.09344827586"/>
    <x v="0"/>
    <x v="0"/>
  </r>
  <r>
    <x v="0"/>
    <n v="264"/>
    <s v="订单检索"/>
    <x v="0"/>
    <x v="0"/>
    <n v="1660.4999999999998"/>
    <m/>
    <n v="0"/>
    <n v="0"/>
    <n v="-1660.4999999999998"/>
    <x v="0"/>
    <x v="0"/>
  </r>
  <r>
    <x v="0"/>
    <n v="265"/>
    <s v="车辆在途查询申请管理"/>
    <x v="0"/>
    <x v="0"/>
    <n v="3320.9999999999995"/>
    <m/>
    <n v="0"/>
    <n v="0"/>
    <n v="-3320.9999999999995"/>
    <x v="0"/>
    <x v="0"/>
  </r>
  <r>
    <x v="0"/>
    <n v="266"/>
    <s v="DLR车辆物流投诉受理"/>
    <x v="0"/>
    <x v="0"/>
    <n v="1660.4999999999998"/>
    <m/>
    <n v="0"/>
    <n v="0"/>
    <n v="-1660.4999999999998"/>
    <x v="0"/>
    <x v="0"/>
  </r>
  <r>
    <x v="0"/>
    <n v="267"/>
    <s v="审核人维护"/>
    <x v="0"/>
    <x v="0"/>
    <n v="6641.9999999999991"/>
    <m/>
    <n v="0"/>
    <n v="0"/>
    <n v="-6641.9999999999991"/>
    <x v="0"/>
    <x v="0"/>
  </r>
  <r>
    <x v="0"/>
    <n v="268"/>
    <s v="供需上载"/>
    <x v="0"/>
    <x v="0"/>
    <n v="6641.9999999999991"/>
    <m/>
    <n v="0"/>
    <n v="0"/>
    <n v="-6641.9999999999991"/>
    <x v="0"/>
    <x v="0"/>
  </r>
  <r>
    <x v="0"/>
    <n v="269"/>
    <s v="二次建议回答设置"/>
    <x v="0"/>
    <x v="0"/>
    <n v="3320.9999999999995"/>
    <m/>
    <n v="0"/>
    <n v="0"/>
    <n v="-3320.9999999999995"/>
    <x v="0"/>
    <x v="0"/>
  </r>
  <r>
    <x v="0"/>
    <n v="270"/>
    <s v="二次建议回答状况检索"/>
    <x v="0"/>
    <x v="0"/>
    <n v="3320.9999999999995"/>
    <m/>
    <n v="0"/>
    <n v="0"/>
    <n v="-3320.9999999999995"/>
    <x v="0"/>
    <x v="0"/>
  </r>
  <r>
    <x v="0"/>
    <n v="271"/>
    <s v="DLR当日请款计划台数及排序"/>
    <x v="0"/>
    <x v="0"/>
    <n v="3320.9999999999995"/>
    <m/>
    <n v="40806.392586206886"/>
    <n v="12.287381085879822"/>
    <n v="37485.392586206886"/>
    <x v="0"/>
    <x v="0"/>
  </r>
  <r>
    <x v="0"/>
    <n v="272"/>
    <s v="SFX&amp;颜色最大引当台数及排序"/>
    <x v="0"/>
    <x v="0"/>
    <n v="6641.9999999999991"/>
    <m/>
    <n v="169503.47689655167"/>
    <n v="25.51994533221194"/>
    <n v="162861.47689655167"/>
    <x v="0"/>
    <x v="0"/>
  </r>
  <r>
    <x v="0"/>
    <n v="273"/>
    <s v="配车引当试算履历"/>
    <x v="0"/>
    <x v="0"/>
    <n v="6641.9999999999991"/>
    <m/>
    <n v="70626.448706896539"/>
    <n v="10.633310555088309"/>
    <n v="63984.448706896539"/>
    <x v="0"/>
    <x v="0"/>
  </r>
  <r>
    <x v="0"/>
    <n v="274"/>
    <s v="车辆再分配一览"/>
    <x v="0"/>
    <x v="0"/>
    <n v="6641.9999999999991"/>
    <m/>
    <n v="0"/>
    <n v="0"/>
    <n v="-6641.9999999999991"/>
    <x v="0"/>
    <x v="0"/>
  </r>
  <r>
    <x v="0"/>
    <n v="275"/>
    <s v="车辆台账"/>
    <x v="0"/>
    <x v="0"/>
    <n v="3320.9999999999995"/>
    <m/>
    <n v="23542.149568965513"/>
    <n v="7.0888737033922062"/>
    <n v="20221.149568965513"/>
    <x v="0"/>
    <x v="0"/>
  </r>
  <r>
    <x v="0"/>
    <n v="276"/>
    <s v="未引当车辆管理"/>
    <x v="0"/>
    <x v="0"/>
    <n v="3320.9999999999995"/>
    <m/>
    <n v="0"/>
    <n v="0"/>
    <n v="-3320.9999999999995"/>
    <x v="0"/>
    <x v="0"/>
  </r>
  <r>
    <x v="0"/>
    <n v="277"/>
    <s v="中继地车辆分配"/>
    <x v="0"/>
    <x v="0"/>
    <n v="3320.9999999999995"/>
    <m/>
    <n v="0"/>
    <n v="0"/>
    <n v="-3320.9999999999995"/>
    <x v="0"/>
    <x v="0"/>
  </r>
  <r>
    <x v="0"/>
    <n v="278"/>
    <s v="事故车更新"/>
    <x v="0"/>
    <x v="0"/>
    <n v="6641.9999999999991"/>
    <m/>
    <n v="14125.289741379307"/>
    <n v="2.1266621110176618"/>
    <n v="7483.289741379308"/>
    <x v="0"/>
    <x v="0"/>
  </r>
  <r>
    <x v="0"/>
    <n v="279"/>
    <s v="事故车对应"/>
    <x v="0"/>
    <x v="0"/>
    <n v="33210"/>
    <m/>
    <n v="28250.579482758614"/>
    <n v="0.85066484440706458"/>
    <n v="-4959.4205172413858"/>
    <x v="0"/>
    <x v="0"/>
  </r>
  <r>
    <x v="0"/>
    <n v="280"/>
    <s v="订单分配取消"/>
    <x v="0"/>
    <x v="0"/>
    <n v="33210"/>
    <m/>
    <n v="14125.289741379307"/>
    <n v="0.42533242220353229"/>
    <n v="-19084.710258620693"/>
    <x v="0"/>
    <x v="0"/>
  </r>
  <r>
    <x v="0"/>
    <n v="281"/>
    <s v="事故车再销售"/>
    <x v="0"/>
    <x v="0"/>
    <n v="33210"/>
    <m/>
    <n v="14125.289741379307"/>
    <n v="0.42533242220353229"/>
    <n v="-19084.710258620693"/>
    <x v="0"/>
    <x v="0"/>
  </r>
  <r>
    <x v="0"/>
    <n v="282"/>
    <s v="车辆SFX变更"/>
    <x v="0"/>
    <x v="0"/>
    <n v="3320.9999999999995"/>
    <m/>
    <n v="14125.289741379307"/>
    <n v="4.2533242220353236"/>
    <n v="10804.289741379307"/>
    <x v="0"/>
    <x v="0"/>
  </r>
  <r>
    <x v="0"/>
    <n v="283"/>
    <s v="VINNO变更数据/参照"/>
    <x v="0"/>
    <x v="0"/>
    <n v="33210"/>
    <m/>
    <n v="14125.289741379307"/>
    <n v="0.42533242220353229"/>
    <n v="-19084.710258620693"/>
    <x v="0"/>
    <x v="0"/>
  </r>
  <r>
    <x v="0"/>
    <n v="284"/>
    <s v="配送指示输入"/>
    <x v="0"/>
    <x v="0"/>
    <n v="6641.9999999999991"/>
    <m/>
    <n v="56501.158965517228"/>
    <n v="8.5066484440706471"/>
    <n v="49859.158965517228"/>
    <x v="0"/>
    <x v="0"/>
  </r>
  <r>
    <x v="0"/>
    <n v="285"/>
    <s v="配送指示书打印"/>
    <x v="0"/>
    <x v="0"/>
    <n v="3320.9999999999995"/>
    <m/>
    <n v="31389.532758620684"/>
    <n v="9.4518316045229422"/>
    <n v="28068.532758620684"/>
    <x v="0"/>
    <x v="0"/>
  </r>
  <r>
    <x v="0"/>
    <n v="286"/>
    <s v="订单检索"/>
    <x v="0"/>
    <x v="0"/>
    <n v="1660.4999999999998"/>
    <m/>
    <n v="39236.915948275855"/>
    <n v="23.629579011307353"/>
    <n v="37576.415948275855"/>
    <x v="0"/>
    <x v="0"/>
  </r>
  <r>
    <x v="0"/>
    <n v="287"/>
    <s v="车辆供需数据提取"/>
    <x v="0"/>
    <x v="0"/>
    <n v="6641.9999999999991"/>
    <m/>
    <n v="40806.392586206894"/>
    <n v="6.1436905429399129"/>
    <n v="34164.392586206894"/>
    <x v="0"/>
    <x v="0"/>
  </r>
  <r>
    <x v="0"/>
    <n v="288"/>
    <s v="实际运输地查询"/>
    <x v="0"/>
    <x v="0"/>
    <n v="6641.9999999999991"/>
    <m/>
    <n v="29820.056120689649"/>
    <n v="4.4896200121483973"/>
    <n v="23178.056120689649"/>
    <x v="0"/>
    <x v="0"/>
  </r>
  <r>
    <x v="0"/>
    <n v="289"/>
    <s v="扩大票一览"/>
    <x v="0"/>
    <x v="0"/>
    <n v="33210"/>
    <m/>
    <n v="36097.962672413785"/>
    <n v="1.0869606345201381"/>
    <n v="2887.9626724137852"/>
    <x v="0"/>
    <x v="0"/>
  </r>
  <r>
    <x v="0"/>
    <n v="290"/>
    <s v="扩大票打印"/>
    <x v="0"/>
    <x v="0"/>
    <n v="33210"/>
    <m/>
    <n v="0"/>
    <n v="0"/>
    <n v="-33210"/>
    <x v="0"/>
    <x v="0"/>
  </r>
  <r>
    <x v="0"/>
    <n v="291"/>
    <s v="交期报表下载"/>
    <x v="0"/>
    <x v="0"/>
    <n v="3320.9999999999995"/>
    <m/>
    <n v="23542.149568965513"/>
    <n v="7.0888737033922062"/>
    <n v="20221.149568965513"/>
    <x v="0"/>
    <x v="0"/>
  </r>
  <r>
    <x v="0"/>
    <n v="292"/>
    <s v="TFGL交期大数据对比上载"/>
    <x v="0"/>
    <x v="0"/>
    <n v="3320.9999999999995"/>
    <m/>
    <n v="0"/>
    <n v="0"/>
    <n v="-3320.9999999999995"/>
    <x v="0"/>
    <x v="0"/>
  </r>
  <r>
    <x v="0"/>
    <n v="293"/>
    <s v="不满载运输申请审批"/>
    <x v="0"/>
    <x v="0"/>
    <n v="33210"/>
    <m/>
    <n v="45514.822499999995"/>
    <n v="1.3705155826558264"/>
    <n v="12304.822499999995"/>
    <x v="0"/>
    <x v="0"/>
  </r>
  <r>
    <x v="0"/>
    <n v="294"/>
    <s v="车辆延迟状态查询"/>
    <x v="0"/>
    <x v="0"/>
    <n v="3320.9999999999995"/>
    <m/>
    <n v="37667.439310344824"/>
    <n v="11.342197925427531"/>
    <n v="34346.439310344824"/>
    <x v="0"/>
    <x v="0"/>
  </r>
  <r>
    <x v="0"/>
    <n v="295"/>
    <s v="车辆运输公司关系上载"/>
    <x v="0"/>
    <x v="0"/>
    <n v="3320.9999999999995"/>
    <m/>
    <n v="0"/>
    <n v="0"/>
    <n v="-3320.9999999999995"/>
    <x v="0"/>
    <x v="0"/>
  </r>
  <r>
    <x v="0"/>
    <n v="296"/>
    <s v="出门目标设置"/>
    <x v="0"/>
    <x v="0"/>
    <n v="33210"/>
    <m/>
    <n v="25111.626206896548"/>
    <n v="0.75614652836183527"/>
    <n v="-8098.373793103452"/>
    <x v="0"/>
    <x v="0"/>
  </r>
  <r>
    <x v="0"/>
    <n v="297"/>
    <s v="紧急车辆优先出门申请答复"/>
    <x v="0"/>
    <x v="0"/>
    <n v="6641.9999999999991"/>
    <m/>
    <n v="0"/>
    <n v="0"/>
    <n v="-6641.9999999999991"/>
    <x v="0"/>
    <x v="0"/>
  </r>
  <r>
    <x v="0"/>
    <n v="298"/>
    <s v="扩大票上载"/>
    <x v="0"/>
    <x v="0"/>
    <n v="3320.9999999999995"/>
    <m/>
    <n v="18833.719655172412"/>
    <n v="5.6710989627137653"/>
    <n v="15512.719655172412"/>
    <x v="0"/>
    <x v="0"/>
  </r>
  <r>
    <x v="0"/>
    <n v="299"/>
    <s v="扩大票数据下载"/>
    <x v="0"/>
    <x v="0"/>
    <n v="6641.9999999999991"/>
    <m/>
    <n v="0"/>
    <n v="0"/>
    <n v="-6641.9999999999991"/>
    <x v="0"/>
    <x v="0"/>
  </r>
  <r>
    <x v="0"/>
    <n v="300"/>
    <s v="难运输地区订单查询"/>
    <x v="0"/>
    <x v="0"/>
    <n v="33210"/>
    <m/>
    <n v="23542.149568965513"/>
    <n v="0.70888737033922056"/>
    <n v="-9667.850431034487"/>
    <x v="0"/>
    <x v="0"/>
  </r>
  <r>
    <x v="0"/>
    <n v="301"/>
    <s v="停止出门车辆维护"/>
    <x v="0"/>
    <x v="0"/>
    <n v="6641.9999999999991"/>
    <m/>
    <n v="0"/>
    <n v="0"/>
    <n v="-6641.9999999999991"/>
    <x v="0"/>
    <x v="0"/>
  </r>
  <r>
    <x v="0"/>
    <n v="302"/>
    <s v="物流延迟KPI报表设置"/>
    <x v="0"/>
    <x v="0"/>
    <n v="3320.9999999999995"/>
    <m/>
    <n v="0"/>
    <n v="0"/>
    <n v="-3320.9999999999995"/>
    <x v="0"/>
    <x v="0"/>
  </r>
  <r>
    <x v="0"/>
    <n v="303"/>
    <s v="物流延迟履历查询"/>
    <x v="0"/>
    <x v="0"/>
    <n v="3320.9999999999995"/>
    <m/>
    <n v="0"/>
    <n v="0"/>
    <n v="-3320.9999999999995"/>
    <x v="0"/>
    <x v="0"/>
  </r>
  <r>
    <x v="0"/>
    <n v="304"/>
    <s v="运输价格审批"/>
    <x v="0"/>
    <x v="0"/>
    <n v="6641.9999999999991"/>
    <m/>
    <n v="0"/>
    <n v="0"/>
    <n v="-6641.9999999999991"/>
    <x v="0"/>
    <x v="0"/>
  </r>
  <r>
    <x v="0"/>
    <n v="305"/>
    <s v="运输历史数据提取"/>
    <x v="0"/>
    <x v="0"/>
    <n v="13283.999999999998"/>
    <m/>
    <n v="0"/>
    <n v="0"/>
    <n v="-13283.999999999998"/>
    <x v="0"/>
    <x v="0"/>
  </r>
  <r>
    <x v="0"/>
    <n v="306"/>
    <s v="运输路线管理"/>
    <x v="0"/>
    <x v="0"/>
    <n v="33210"/>
    <m/>
    <n v="0"/>
    <n v="0"/>
    <n v="-33210"/>
    <x v="0"/>
    <x v="0"/>
  </r>
  <r>
    <x v="0"/>
    <n v="307"/>
    <s v="TTCC报表设置"/>
    <x v="0"/>
    <x v="0"/>
    <n v="66420"/>
    <m/>
    <n v="67487.495431034476"/>
    <n v="1.0160718974862162"/>
    <n v="1067.4954310344765"/>
    <x v="0"/>
    <x v="0"/>
  </r>
  <r>
    <x v="0"/>
    <n v="308"/>
    <s v="出门日输入"/>
    <x v="0"/>
    <x v="0"/>
    <n v="33210"/>
    <m/>
    <n v="58070.63560344826"/>
    <n v="1.7485888468367436"/>
    <n v="24860.63560344826"/>
    <x v="0"/>
    <x v="0"/>
  </r>
  <r>
    <x v="0"/>
    <n v="309"/>
    <s v="供需情报维护（物流）"/>
    <x v="0"/>
    <x v="0"/>
    <n v="6641.9999999999991"/>
    <m/>
    <n v="441022.9352586203"/>
    <n v="66.39911702177362"/>
    <n v="434380.9352586203"/>
    <x v="0"/>
    <x v="0"/>
  </r>
  <r>
    <x v="0"/>
    <n v="310"/>
    <s v="物流信息审核（地担）"/>
    <x v="0"/>
    <x v="0"/>
    <n v="6641.9999999999991"/>
    <m/>
    <n v="14125.289741379307"/>
    <n v="2.1266621110176618"/>
    <n v="7483.289741379308"/>
    <x v="0"/>
    <x v="0"/>
  </r>
  <r>
    <x v="0"/>
    <n v="311"/>
    <s v="物流信息维护"/>
    <x v="0"/>
    <x v="0"/>
    <n v="33210"/>
    <m/>
    <n v="39236.915948275855"/>
    <n v="1.1814789505653676"/>
    <n v="6026.915948275855"/>
    <x v="0"/>
    <x v="0"/>
  </r>
  <r>
    <x v="0"/>
    <n v="312"/>
    <s v="终检入库"/>
    <x v="0"/>
    <x v="0"/>
    <n v="16605"/>
    <m/>
    <n v="34528.486034482747"/>
    <n v="2.0794029529950464"/>
    <n v="17923.486034482747"/>
    <x v="0"/>
    <x v="0"/>
  </r>
  <r>
    <x v="0"/>
    <n v="313"/>
    <s v="班期查询"/>
    <x v="0"/>
    <x v="0"/>
    <n v="3320.9999999999995"/>
    <m/>
    <n v="7847.383189655171"/>
    <n v="2.3629579011307356"/>
    <n v="4526.383189655171"/>
    <x v="0"/>
    <x v="0"/>
  </r>
  <r>
    <x v="0"/>
    <n v="314"/>
    <s v="非海运车型维护"/>
    <x v="0"/>
    <x v="0"/>
    <n v="33210"/>
    <m/>
    <n v="45514.822499999995"/>
    <n v="1.3705155826558264"/>
    <n v="12304.822499999995"/>
    <x v="0"/>
    <x v="0"/>
  </r>
  <r>
    <x v="0"/>
    <n v="315"/>
    <s v="供需数据提取（物流）"/>
    <x v="0"/>
    <x v="0"/>
    <n v="16605"/>
    <m/>
    <n v="0"/>
    <n v="0"/>
    <n v="-16605"/>
    <x v="0"/>
    <x v="0"/>
  </r>
  <r>
    <x v="0"/>
    <n v="316"/>
    <s v="出门延迟例外车辆维护"/>
    <x v="0"/>
    <x v="0"/>
    <n v="3320.9999999999995"/>
    <m/>
    <n v="0"/>
    <n v="0"/>
    <n v="-3320.9999999999995"/>
    <x v="0"/>
    <x v="0"/>
  </r>
  <r>
    <x v="0"/>
    <n v="317"/>
    <s v="路线主表维护"/>
    <x v="0"/>
    <x v="0"/>
    <n v="6641.9999999999991"/>
    <m/>
    <n v="25111.626206896548"/>
    <n v="3.7807326418091765"/>
    <n v="18469.626206896548"/>
    <x v="0"/>
    <x v="0"/>
  </r>
  <r>
    <x v="0"/>
    <n v="318"/>
    <s v="运输满意度查看"/>
    <x v="0"/>
    <x v="0"/>
    <n v="6641.9999999999991"/>
    <m/>
    <n v="0"/>
    <n v="0"/>
    <n v="-6641.9999999999991"/>
    <x v="0"/>
    <x v="0"/>
  </r>
  <r>
    <x v="0"/>
    <n v="319"/>
    <s v="在途车辆位置查询"/>
    <x v="0"/>
    <x v="0"/>
    <n v="33210"/>
    <m/>
    <n v="37667.439310344824"/>
    <n v="1.1342197925427528"/>
    <n v="4457.4393103448238"/>
    <x v="0"/>
    <x v="0"/>
  </r>
  <r>
    <x v="0"/>
    <n v="320"/>
    <s v="在途延迟例外车辆维护"/>
    <x v="0"/>
    <x v="0"/>
    <n v="6641.9999999999991"/>
    <m/>
    <n v="0"/>
    <n v="0"/>
    <n v="-6641.9999999999991"/>
    <x v="0"/>
    <x v="0"/>
  </r>
  <r>
    <x v="0"/>
    <n v="321"/>
    <s v="费用结算核对结果"/>
    <x v="0"/>
    <x v="0"/>
    <n v="66420"/>
    <m/>
    <n v="87890.691724137927"/>
    <n v="1.3232564246332117"/>
    <n v="21470.691724137927"/>
    <x v="0"/>
    <x v="0"/>
  </r>
  <r>
    <x v="0"/>
    <n v="322"/>
    <s v="物流运输价格主表"/>
    <x v="0"/>
    <x v="0"/>
    <n v="66420"/>
    <m/>
    <n v="54931.682327586204"/>
    <n v="0.82703526539575734"/>
    <n v="-11488.317672413796"/>
    <x v="0"/>
    <x v="0"/>
  </r>
  <r>
    <x v="0"/>
    <n v="323"/>
    <s v="物流运输结算主表"/>
    <x v="0"/>
    <x v="0"/>
    <n v="33210"/>
    <m/>
    <n v="39236.915948275855"/>
    <n v="1.1814789505653676"/>
    <n v="6026.915948275855"/>
    <x v="0"/>
    <x v="0"/>
  </r>
  <r>
    <x v="0"/>
    <n v="324"/>
    <s v="PPO车辆设定"/>
    <x v="0"/>
    <x v="0"/>
    <n v="6641.9999999999991"/>
    <m/>
    <n v="0"/>
    <n v="0"/>
    <n v="-6641.9999999999991"/>
    <x v="0"/>
    <x v="0"/>
  </r>
  <r>
    <x v="0"/>
    <n v="325"/>
    <s v="PPO订单列表"/>
    <x v="0"/>
    <x v="0"/>
    <n v="6641.9999999999991"/>
    <m/>
    <n v="0"/>
    <n v="0"/>
    <n v="-6641.9999999999991"/>
    <x v="0"/>
    <x v="0"/>
  </r>
  <r>
    <x v="0"/>
    <n v="326"/>
    <s v="PPO各阶段数据报表（店铺）"/>
    <x v="0"/>
    <x v="0"/>
    <n v="6641.9999999999991"/>
    <m/>
    <n v="0"/>
    <n v="0"/>
    <n v="-6641.9999999999991"/>
    <x v="0"/>
    <x v="0"/>
  </r>
  <r>
    <x v="0"/>
    <n v="327"/>
    <s v="PPO各阶段数据报表（SFX）"/>
    <x v="0"/>
    <x v="0"/>
    <n v="6641.9999999999991"/>
    <m/>
    <n v="0"/>
    <n v="0"/>
    <n v="-6641.9999999999991"/>
    <x v="0"/>
    <x v="0"/>
  </r>
  <r>
    <x v="0"/>
    <n v="328"/>
    <s v="PPO历史数据报表（店铺）"/>
    <x v="0"/>
    <x v="0"/>
    <n v="6641.9999999999991"/>
    <m/>
    <n v="0"/>
    <n v="0"/>
    <n v="-6641.9999999999991"/>
    <x v="0"/>
    <x v="0"/>
  </r>
  <r>
    <x v="0"/>
    <n v="329"/>
    <s v="PPO历史数据报表（SFX）"/>
    <x v="0"/>
    <x v="0"/>
    <n v="6641.9999999999991"/>
    <m/>
    <n v="0"/>
    <n v="0"/>
    <n v="-6641.9999999999991"/>
    <x v="0"/>
    <x v="0"/>
  </r>
  <r>
    <x v="0"/>
    <n v="330"/>
    <s v="PDI零件基础数据查看"/>
    <x v="1"/>
    <x v="0"/>
    <n v="6641.9999999999991"/>
    <m/>
    <n v="0"/>
    <n v="0"/>
    <n v="-6641.9999999999991"/>
    <x v="0"/>
    <x v="0"/>
  </r>
  <r>
    <x v="0"/>
    <n v="331"/>
    <s v="PDI方案列表"/>
    <x v="1"/>
    <x v="0"/>
    <n v="6641.9999999999991"/>
    <m/>
    <n v="0"/>
    <n v="0"/>
    <n v="-6641.9999999999991"/>
    <x v="0"/>
    <x v="0"/>
  </r>
  <r>
    <x v="0"/>
    <n v="332"/>
    <s v="销售店PDI权限设定"/>
    <x v="1"/>
    <x v="0"/>
    <n v="6641.9999999999991"/>
    <m/>
    <n v="0"/>
    <n v="0"/>
    <n v="-6641.9999999999991"/>
    <x v="0"/>
    <x v="0"/>
  </r>
  <r>
    <x v="0"/>
    <n v="333"/>
    <s v="PDI订单列表"/>
    <x v="1"/>
    <x v="0"/>
    <n v="6641.9999999999991"/>
    <m/>
    <n v="0"/>
    <n v="0"/>
    <n v="-6641.9999999999991"/>
    <x v="0"/>
    <x v="0"/>
  </r>
  <r>
    <x v="0"/>
    <n v="334"/>
    <s v="PDI各阶段数据报表（店铺）"/>
    <x v="1"/>
    <x v="0"/>
    <n v="6641.9999999999991"/>
    <m/>
    <n v="0"/>
    <n v="0"/>
    <n v="-6641.9999999999991"/>
    <x v="0"/>
    <x v="0"/>
  </r>
  <r>
    <x v="0"/>
    <n v="335"/>
    <s v="PDI各阶段数据报表（车型）"/>
    <x v="1"/>
    <x v="0"/>
    <n v="3320.9999999999995"/>
    <m/>
    <n v="0"/>
    <n v="0"/>
    <n v="-3320.9999999999995"/>
    <x v="0"/>
    <x v="0"/>
  </r>
  <r>
    <x v="0"/>
    <n v="336"/>
    <s v="PDI各阶段数据报表（方案）"/>
    <x v="1"/>
    <x v="0"/>
    <n v="3320.9999999999995"/>
    <m/>
    <n v="0"/>
    <n v="0"/>
    <n v="-3320.9999999999995"/>
    <x v="0"/>
    <x v="0"/>
  </r>
  <r>
    <x v="0"/>
    <n v="337"/>
    <s v="PDI历史数据报表（店铺）"/>
    <x v="1"/>
    <x v="0"/>
    <n v="3320.9999999999995"/>
    <m/>
    <n v="0"/>
    <n v="0"/>
    <n v="-3320.9999999999995"/>
    <x v="0"/>
    <x v="0"/>
  </r>
  <r>
    <x v="0"/>
    <n v="338"/>
    <s v="PDI历史数据报表（车型）"/>
    <x v="1"/>
    <x v="0"/>
    <n v="3320.9999999999995"/>
    <m/>
    <n v="0"/>
    <n v="0"/>
    <n v="-3320.9999999999995"/>
    <x v="0"/>
    <x v="0"/>
  </r>
  <r>
    <x v="0"/>
    <n v="339"/>
    <s v="PDI历史数据报表（方案）"/>
    <x v="1"/>
    <x v="0"/>
    <n v="3320.9999999999995"/>
    <m/>
    <n v="0"/>
    <n v="0"/>
    <n v="-3320.9999999999995"/>
    <x v="0"/>
    <x v="0"/>
  </r>
  <r>
    <x v="0"/>
    <n v="340"/>
    <s v="特装车数据总览"/>
    <x v="1"/>
    <x v="0"/>
    <n v="1660.4999999999998"/>
    <m/>
    <n v="0"/>
    <n v="0"/>
    <n v="-1660.4999999999998"/>
    <x v="0"/>
    <x v="0"/>
  </r>
  <r>
    <x v="0"/>
    <n v="341"/>
    <s v="PPO订单列表"/>
    <x v="1"/>
    <x v="0"/>
    <n v="3320.9999999999995"/>
    <m/>
    <n v="0"/>
    <n v="0"/>
    <n v="-3320.9999999999995"/>
    <x v="0"/>
    <x v="0"/>
  </r>
  <r>
    <x v="0"/>
    <n v="342"/>
    <s v="PDI订单列表"/>
    <x v="1"/>
    <x v="0"/>
    <n v="3320.9999999999995"/>
    <m/>
    <n v="0"/>
    <n v="0"/>
    <n v="-3320.9999999999995"/>
    <x v="0"/>
    <x v="0"/>
  </r>
  <r>
    <x v="0"/>
    <n v="343"/>
    <s v="PDI方案列表-销售店"/>
    <x v="1"/>
    <x v="0"/>
    <n v="3320.9999999999995"/>
    <m/>
    <n v="0"/>
    <n v="0"/>
    <n v="-3320.9999999999995"/>
    <x v="0"/>
    <x v="0"/>
  </r>
  <r>
    <x v="0"/>
    <n v="344"/>
    <s v="PDI申请"/>
    <x v="1"/>
    <x v="0"/>
    <n v="3320.9999999999995"/>
    <m/>
    <n v="0"/>
    <n v="0"/>
    <n v="-3320.9999999999995"/>
    <x v="0"/>
    <x v="0"/>
  </r>
  <r>
    <x v="0"/>
    <n v="345"/>
    <s v="物流票自动打印"/>
    <x v="1"/>
    <x v="0"/>
    <n v="3320.9999999999995"/>
    <m/>
    <n v="0"/>
    <n v="0"/>
    <n v="-3320.9999999999995"/>
    <x v="0"/>
    <x v="0"/>
  </r>
  <r>
    <x v="0"/>
    <n v="346"/>
    <s v="CBU车辆状态一览"/>
    <x v="0"/>
    <x v="0"/>
    <n v="3320.9999999999995"/>
    <m/>
    <n v="0"/>
    <n v="0"/>
    <n v="-3320.9999999999995"/>
    <x v="0"/>
    <x v="0"/>
  </r>
  <r>
    <x v="0"/>
    <n v="347"/>
    <s v="CBU状态反映"/>
    <x v="0"/>
    <x v="0"/>
    <n v="3320.9999999999995"/>
    <m/>
    <n v="6277.906551724137"/>
    <n v="1.8903663209045882"/>
    <n v="2956.9065517241374"/>
    <x v="0"/>
    <x v="0"/>
  </r>
  <r>
    <x v="0"/>
    <n v="348"/>
    <s v="车辆履历提取"/>
    <x v="0"/>
    <x v="0"/>
    <n v="33210"/>
    <m/>
    <n v="14125.289741379307"/>
    <n v="0.42533242220353229"/>
    <n v="-19084.710258620693"/>
    <x v="0"/>
    <x v="0"/>
  </r>
  <r>
    <x v="0"/>
    <n v="349"/>
    <s v="返款登陆"/>
    <x v="0"/>
    <x v="0"/>
    <n v="3320.9999999999995"/>
    <m/>
    <n v="6277.906551724137"/>
    <n v="1.8903663209045882"/>
    <n v="2956.9065517241374"/>
    <x v="0"/>
    <x v="0"/>
  </r>
  <r>
    <x v="0"/>
    <n v="350"/>
    <s v="合格证更换补办审核"/>
    <x v="0"/>
    <x v="0"/>
    <n v="6641.9999999999991"/>
    <m/>
    <n v="6277.906551724137"/>
    <n v="0.94518316045229411"/>
    <n v="-364.0934482758621"/>
    <x v="0"/>
    <x v="0"/>
  </r>
  <r>
    <x v="0"/>
    <n v="351"/>
    <s v="合格证申请状态查询"/>
    <x v="0"/>
    <x v="0"/>
    <n v="6641.9999999999991"/>
    <m/>
    <n v="7847.383189655171"/>
    <n v="1.1814789505653678"/>
    <n v="1205.3831896551719"/>
    <x v="0"/>
    <x v="0"/>
  </r>
  <r>
    <x v="0"/>
    <n v="352"/>
    <s v="车辆部门上载"/>
    <x v="0"/>
    <x v="0"/>
    <n v="3320.9999999999995"/>
    <m/>
    <n v="6277.906551724137"/>
    <n v="1.8903663209045882"/>
    <n v="2956.9065517241374"/>
    <x v="0"/>
    <x v="0"/>
  </r>
  <r>
    <x v="0"/>
    <n v="353"/>
    <s v="车辆部门下载"/>
    <x v="0"/>
    <x v="0"/>
    <n v="3320.9999999999995"/>
    <m/>
    <n v="7847.383189655171"/>
    <n v="2.3629579011307356"/>
    <n v="4526.383189655171"/>
    <x v="0"/>
    <x v="0"/>
  </r>
  <r>
    <x v="0"/>
    <n v="354"/>
    <s v="批发计划"/>
    <x v="0"/>
    <x v="0"/>
    <n v="66420"/>
    <m/>
    <n v="43945.345862068963"/>
    <n v="0.66162821231660585"/>
    <n v="-22474.654137931037"/>
    <x v="0"/>
    <x v="0"/>
  </r>
  <r>
    <x v="0"/>
    <n v="355"/>
    <s v="管理帐票输出"/>
    <x v="0"/>
    <x v="0"/>
    <n v="6641.9999999999991"/>
    <m/>
    <n v="7847.383189655171"/>
    <n v="1.1814789505653678"/>
    <n v="1205.3831896551719"/>
    <x v="0"/>
    <x v="0"/>
  </r>
  <r>
    <x v="0"/>
    <n v="356"/>
    <s v="日别实绩集计"/>
    <x v="0"/>
    <x v="0"/>
    <n v="6641.9999999999991"/>
    <m/>
    <n v="6277.906551724137"/>
    <n v="0.94518316045229411"/>
    <n v="-364.0934482758621"/>
    <x v="0"/>
    <x v="0"/>
  </r>
  <r>
    <x v="0"/>
    <n v="357"/>
    <s v="月别实绩集计"/>
    <x v="0"/>
    <x v="0"/>
    <n v="6641.9999999999991"/>
    <m/>
    <n v="6277.906551724137"/>
    <n v="0.94518316045229411"/>
    <n v="-364.0934482758621"/>
    <x v="0"/>
    <x v="0"/>
  </r>
  <r>
    <x v="0"/>
    <n v="358"/>
    <s v="月次实绩集计"/>
    <x v="0"/>
    <x v="0"/>
    <n v="6641.9999999999991"/>
    <m/>
    <n v="6277.906551724137"/>
    <n v="0.94518316045229411"/>
    <n v="-364.0934482758621"/>
    <x v="0"/>
    <x v="0"/>
  </r>
  <r>
    <x v="0"/>
    <n v="359"/>
    <s v="共通上载"/>
    <x v="0"/>
    <x v="0"/>
    <n v="6641.9999999999991"/>
    <m/>
    <n v="6277.906551724137"/>
    <n v="0.94518316045229411"/>
    <n v="-364.0934482758621"/>
    <x v="0"/>
    <x v="0"/>
  </r>
  <r>
    <x v="0"/>
    <n v="360"/>
    <s v="共通下载"/>
    <x v="0"/>
    <x v="0"/>
    <n v="6641.9999999999991"/>
    <m/>
    <n v="7847.383189655171"/>
    <n v="1.1814789505653678"/>
    <n v="1205.3831896551719"/>
    <x v="0"/>
    <x v="0"/>
  </r>
  <r>
    <x v="0"/>
    <n v="361"/>
    <s v="车辆物流投诉"/>
    <x v="0"/>
    <x v="0"/>
    <n v="6641.9999999999991"/>
    <m/>
    <n v="6277.906551724137"/>
    <n v="0.94518316045229411"/>
    <n v="-364.0934482758621"/>
    <x v="0"/>
    <x v="0"/>
  </r>
  <r>
    <x v="0"/>
    <n v="362"/>
    <s v="车辆在途查询"/>
    <x v="0"/>
    <x v="0"/>
    <n v="3320.9999999999995"/>
    <m/>
    <n v="7847.383189655171"/>
    <n v="2.3629579011307356"/>
    <n v="4526.383189655171"/>
    <x v="0"/>
    <x v="0"/>
  </r>
  <r>
    <x v="0"/>
    <n v="363"/>
    <s v="物流信息维护"/>
    <x v="0"/>
    <x v="0"/>
    <n v="16605"/>
    <m/>
    <n v="0"/>
    <n v="0"/>
    <n v="-16605"/>
    <x v="0"/>
    <x v="0"/>
  </r>
  <r>
    <x v="0"/>
    <n v="364"/>
    <s v="运送地维护"/>
    <x v="0"/>
    <x v="0"/>
    <n v="33210"/>
    <m/>
    <n v="0"/>
    <n v="0"/>
    <n v="-33210"/>
    <x v="0"/>
    <x v="0"/>
  </r>
  <r>
    <x v="0"/>
    <n v="365"/>
    <s v="紧急车辆优先出门申请"/>
    <x v="0"/>
    <x v="0"/>
    <n v="6641.9999999999991"/>
    <m/>
    <n v="0"/>
    <n v="0"/>
    <n v="-6641.9999999999991"/>
    <x v="0"/>
    <x v="0"/>
  </r>
  <r>
    <x v="0"/>
    <n v="366"/>
    <s v="在途车辆位置查询"/>
    <x v="0"/>
    <x v="0"/>
    <n v="66420"/>
    <m/>
    <n v="0"/>
    <n v="0"/>
    <n v="-66420"/>
    <x v="0"/>
    <x v="0"/>
  </r>
  <r>
    <x v="0"/>
    <n v="367"/>
    <s v="车辆延迟状态查询"/>
    <x v="0"/>
    <x v="0"/>
    <n v="66420"/>
    <m/>
    <n v="0"/>
    <n v="0"/>
    <n v="-66420"/>
    <x v="0"/>
    <x v="0"/>
  </r>
  <r>
    <x v="0"/>
    <n v="368"/>
    <s v="接车二维码"/>
    <x v="0"/>
    <x v="0"/>
    <n v="66420"/>
    <m/>
    <n v="15694.766379310342"/>
    <n v="0.2362957901130735"/>
    <n v="-50725.233620689658"/>
    <x v="0"/>
    <x v="0"/>
  </r>
  <r>
    <x v="0"/>
    <n v="369"/>
    <s v="合格证更换补办申请"/>
    <x v="0"/>
    <x v="0"/>
    <n v="6641.9999999999991"/>
    <m/>
    <n v="6277.906551724137"/>
    <n v="0.94518316045229411"/>
    <n v="-364.0934482758621"/>
    <x v="0"/>
    <x v="0"/>
  </r>
  <r>
    <x v="0"/>
    <n v="370"/>
    <s v="合格证申请状态查询"/>
    <x v="0"/>
    <x v="0"/>
    <n v="3320.9999999999995"/>
    <m/>
    <n v="7847.383189655171"/>
    <n v="2.3629579011307356"/>
    <n v="4526.383189655171"/>
    <x v="0"/>
    <x v="0"/>
  </r>
  <r>
    <x v="0"/>
    <n v="371"/>
    <s v="CBU车辆状态一览"/>
    <x v="0"/>
    <x v="0"/>
    <n v="3320.9999999999995"/>
    <m/>
    <n v="7847.383189655171"/>
    <n v="2.3629579011307356"/>
    <n v="4526.383189655171"/>
    <x v="0"/>
    <x v="0"/>
  </r>
  <r>
    <x v="0"/>
    <n v="372"/>
    <s v="预到日联络表下载"/>
    <x v="0"/>
    <x v="0"/>
    <n v="3320.9999999999995"/>
    <m/>
    <n v="7847.383189655171"/>
    <n v="2.3629579011307356"/>
    <n v="4526.383189655171"/>
    <x v="0"/>
    <x v="0"/>
  </r>
  <r>
    <x v="0"/>
    <n v="373"/>
    <s v="变动佣金明细下载"/>
    <x v="0"/>
    <x v="0"/>
    <n v="6641.9999999999991"/>
    <m/>
    <n v="7847.383189655171"/>
    <n v="1.1814789505653678"/>
    <n v="1205.3831896551719"/>
    <x v="0"/>
    <x v="0"/>
  </r>
  <r>
    <x v="0"/>
    <n v="374"/>
    <s v="DLR扣款延迟查询"/>
    <x v="0"/>
    <x v="0"/>
    <n v="6641.9999999999991"/>
    <m/>
    <n v="7847.383189655171"/>
    <n v="1.1814789505653678"/>
    <n v="1205.3831896551719"/>
    <x v="0"/>
    <x v="0"/>
  </r>
  <r>
    <x v="0"/>
    <n v="375"/>
    <s v="N月建议回答"/>
    <x v="0"/>
    <x v="0"/>
    <n v="6641.9999999999991"/>
    <m/>
    <n v="6277.906551724137"/>
    <n v="0.94518316045229411"/>
    <n v="-364.0934482758621"/>
    <x v="0"/>
    <x v="0"/>
  </r>
  <r>
    <x v="0"/>
    <n v="376"/>
    <s v="未配车订单查询及指定转让"/>
    <x v="0"/>
    <x v="0"/>
    <n v="66420"/>
    <m/>
    <n v="20403.196293103443"/>
    <n v="0.30718452714699551"/>
    <n v="-46016.803706896557"/>
    <x v="0"/>
    <x v="0"/>
  </r>
  <r>
    <x v="0"/>
    <n v="377"/>
    <s v="需求订单检索及指定转入"/>
    <x v="0"/>
    <x v="0"/>
    <n v="66420"/>
    <m/>
    <n v="14125.289741379307"/>
    <n v="0.21266621110176614"/>
    <n v="-52294.710258620689"/>
    <x v="0"/>
    <x v="0"/>
  </r>
  <r>
    <x v="0"/>
    <n v="378"/>
    <s v="转入/转出资源查询"/>
    <x v="0"/>
    <x v="0"/>
    <n v="66420"/>
    <m/>
    <n v="7847.383189655171"/>
    <n v="0.11814789505653675"/>
    <n v="-58572.616810344829"/>
    <x v="0"/>
    <x v="0"/>
  </r>
  <r>
    <x v="0"/>
    <n v="379"/>
    <s v="自由交换"/>
    <x v="0"/>
    <x v="0"/>
    <n v="6641.9999999999991"/>
    <m/>
    <n v="6277.906551724137"/>
    <n v="0.94518316045229411"/>
    <n v="-364.0934482758621"/>
    <x v="0"/>
    <x v="0"/>
  </r>
  <r>
    <x v="0"/>
    <n v="380"/>
    <s v="订单预测输入"/>
    <x v="0"/>
    <x v="0"/>
    <n v="6641.9999999999991"/>
    <m/>
    <n v="6277.906551724137"/>
    <n v="0.94518316045229411"/>
    <n v="-364.0934482758621"/>
    <x v="0"/>
    <x v="0"/>
  </r>
  <r>
    <x v="0"/>
    <n v="381"/>
    <s v="他店库存及订单查询"/>
    <x v="0"/>
    <x v="0"/>
    <n v="66420"/>
    <m/>
    <n v="14125.289741379307"/>
    <n v="0.21266621110176614"/>
    <n v="-52294.710258620689"/>
    <x v="0"/>
    <x v="0"/>
  </r>
  <r>
    <x v="0"/>
    <n v="382"/>
    <s v="转入分店批次订单查询"/>
    <x v="0"/>
    <x v="0"/>
    <n v="66420"/>
    <m/>
    <n v="14125.289741379307"/>
    <n v="0.21266621110176614"/>
    <n v="-52294.710258620689"/>
    <x v="0"/>
    <x v="0"/>
  </r>
  <r>
    <x v="0"/>
    <n v="383"/>
    <s v="船期维护"/>
    <x v="0"/>
    <x v="0"/>
    <n v="66420"/>
    <m/>
    <n v="53362.205689655166"/>
    <n v="0.80340568638444998"/>
    <n v="-13057.794310344834"/>
    <x v="0"/>
    <x v="0"/>
  </r>
  <r>
    <x v="0"/>
    <n v="384"/>
    <s v="班期维护"/>
    <x v="0"/>
    <x v="0"/>
    <n v="66420"/>
    <m/>
    <n v="20403.196293103443"/>
    <n v="0.30718452714699551"/>
    <n v="-46016.803706896557"/>
    <x v="0"/>
    <x v="0"/>
  </r>
  <r>
    <x v="0"/>
    <n v="385"/>
    <s v="DIST扣款延迟查询"/>
    <x v="0"/>
    <x v="0"/>
    <n v="6641.9999999999991"/>
    <m/>
    <n v="7847.383189655171"/>
    <n v="1.1814789505653678"/>
    <n v="1205.3831896551719"/>
    <x v="0"/>
    <x v="0"/>
  </r>
  <r>
    <x v="0"/>
    <n v="386"/>
    <s v="转入分店批次订单查询"/>
    <x v="0"/>
    <x v="0"/>
    <n v="6641.9999999999991"/>
    <m/>
    <n v="7847.383189655171"/>
    <n v="1.1814789505653678"/>
    <n v="1205.3831896551719"/>
    <x v="0"/>
    <x v="0"/>
  </r>
  <r>
    <x v="0"/>
    <n v="387"/>
    <s v="已入库未终检数据检索(天津二厂)"/>
    <x v="0"/>
    <x v="0"/>
    <n v="66420"/>
    <m/>
    <n v="14125.289741379307"/>
    <n v="0.21266621110176614"/>
    <n v="-52294.710258620689"/>
    <x v="0"/>
    <x v="0"/>
  </r>
  <r>
    <x v="0"/>
    <n v="388"/>
    <s v="车辆再分配一览(天津2)"/>
    <x v="0"/>
    <x v="0"/>
    <n v="66420"/>
    <m/>
    <n v="14125.289741379307"/>
    <n v="0.21266621110176614"/>
    <n v="-52294.710258620689"/>
    <x v="0"/>
    <x v="0"/>
  </r>
  <r>
    <x v="0"/>
    <n v="389"/>
    <s v="车辆在途查询申请答复"/>
    <x v="0"/>
    <x v="0"/>
    <n v="3320.9999999999995"/>
    <m/>
    <n v="6277.906551724137"/>
    <n v="1.8903663209045882"/>
    <n v="2956.9065517241374"/>
    <x v="0"/>
    <x v="0"/>
  </r>
  <r>
    <x v="0"/>
    <n v="390"/>
    <s v="TFGL工作日历"/>
    <x v="0"/>
    <x v="0"/>
    <n v="66420"/>
    <m/>
    <n v="0"/>
    <n v="0"/>
    <n v="-66420"/>
    <x v="0"/>
    <x v="0"/>
  </r>
  <r>
    <x v="0"/>
    <n v="391"/>
    <s v="终检日上载(天津)"/>
    <x v="0"/>
    <x v="0"/>
    <n v="66420"/>
    <m/>
    <n v="0"/>
    <n v="0"/>
    <n v="-66420"/>
    <x v="0"/>
    <x v="0"/>
  </r>
  <r>
    <x v="0"/>
    <n v="392"/>
    <s v="物流信息查询"/>
    <x v="0"/>
    <x v="0"/>
    <n v="3320.9999999999995"/>
    <m/>
    <n v="0"/>
    <n v="0"/>
    <n v="-3320.9999999999995"/>
    <x v="0"/>
    <x v="0"/>
  </r>
  <r>
    <x v="0"/>
    <n v="393"/>
    <s v="终检入库输入(天津2)"/>
    <x v="0"/>
    <x v="0"/>
    <n v="3320.9999999999995"/>
    <m/>
    <n v="0"/>
    <n v="0"/>
    <n v="-3320.9999999999995"/>
    <x v="0"/>
    <x v="0"/>
  </r>
  <r>
    <x v="0"/>
    <n v="394"/>
    <s v="出门指示(天津2)"/>
    <x v="0"/>
    <x v="0"/>
    <n v="6641.9999999999991"/>
    <m/>
    <n v="0"/>
    <n v="0"/>
    <n v="-6641.9999999999991"/>
    <x v="0"/>
    <x v="0"/>
  </r>
  <r>
    <x v="0"/>
    <n v="395"/>
    <s v="订单检索(天津2)"/>
    <x v="0"/>
    <x v="0"/>
    <n v="3320.9999999999995"/>
    <m/>
    <n v="0"/>
    <n v="0"/>
    <n v="-3320.9999999999995"/>
    <x v="0"/>
    <x v="0"/>
  </r>
  <r>
    <x v="0"/>
    <n v="396"/>
    <s v="不满载运输申请"/>
    <x v="0"/>
    <x v="0"/>
    <n v="66420"/>
    <m/>
    <n v="43945.345862068963"/>
    <n v="0.66162821231660585"/>
    <n v="-22474.654137931037"/>
    <x v="0"/>
    <x v="0"/>
  </r>
  <r>
    <x v="0"/>
    <n v="397"/>
    <s v="运输价格申请"/>
    <x v="0"/>
    <x v="0"/>
    <n v="6641.9999999999991"/>
    <m/>
    <n v="0"/>
    <n v="0"/>
    <n v="-6641.9999999999991"/>
    <x v="0"/>
    <x v="0"/>
  </r>
  <r>
    <x v="0"/>
    <n v="398"/>
    <s v="TFGL物流信息维护"/>
    <x v="0"/>
    <x v="0"/>
    <n v="6641.9999999999991"/>
    <m/>
    <n v="0"/>
    <n v="0"/>
    <n v="-6641.9999999999991"/>
    <x v="0"/>
    <x v="0"/>
  </r>
  <r>
    <x v="0"/>
    <n v="399"/>
    <s v="物流出门日报"/>
    <x v="0"/>
    <x v="0"/>
    <n v="3320.9999999999995"/>
    <m/>
    <n v="0"/>
    <n v="0"/>
    <n v="-3320.9999999999995"/>
    <x v="0"/>
    <x v="0"/>
  </r>
  <r>
    <x v="0"/>
    <n v="400"/>
    <s v="物流在途日报"/>
    <x v="0"/>
    <x v="0"/>
    <n v="3320.9999999999995"/>
    <m/>
    <n v="0"/>
    <n v="0"/>
    <n v="-3320.9999999999995"/>
    <x v="0"/>
    <x v="0"/>
  </r>
  <r>
    <x v="0"/>
    <n v="401"/>
    <s v="FTMS紧急发车指示"/>
    <x v="0"/>
    <x v="0"/>
    <n v="6641.9999999999991"/>
    <m/>
    <n v="0"/>
    <n v="0"/>
    <n v="-6641.9999999999991"/>
    <x v="0"/>
    <x v="0"/>
  </r>
  <r>
    <x v="0"/>
    <n v="402"/>
    <s v="供需数据提取（物流）"/>
    <x v="0"/>
    <x v="0"/>
    <n v="66420"/>
    <m/>
    <n v="21972.672931034478"/>
    <n v="0.33081410615830287"/>
    <n v="-44447.327068965518"/>
    <x v="0"/>
    <x v="0"/>
  </r>
  <r>
    <x v="0"/>
    <n v="403"/>
    <s v="运送地变更确认(TFGL)"/>
    <x v="0"/>
    <x v="0"/>
    <n v="66420"/>
    <m/>
    <n v="6277.906551724137"/>
    <n v="9.4518316045229409E-2"/>
    <n v="-60142.09344827586"/>
    <x v="0"/>
    <x v="0"/>
  </r>
  <r>
    <x v="0"/>
    <n v="404"/>
    <s v="物流运输结算主表查看"/>
    <x v="0"/>
    <x v="0"/>
    <n v="6641.9999999999991"/>
    <m/>
    <n v="0"/>
    <n v="0"/>
    <n v="-6641.9999999999991"/>
    <x v="0"/>
    <x v="0"/>
  </r>
  <r>
    <x v="0"/>
    <n v="405"/>
    <s v="TFGL物流信息维护"/>
    <x v="0"/>
    <x v="0"/>
    <n v="66420"/>
    <m/>
    <n v="43945.345862068963"/>
    <n v="0.66162821231660585"/>
    <n v="-22474.654137931037"/>
    <x v="0"/>
    <x v="0"/>
  </r>
  <r>
    <x v="0"/>
    <n v="406"/>
    <s v="运送地变更确认(TFGL)"/>
    <x v="0"/>
    <x v="0"/>
    <n v="6641.9999999999991"/>
    <m/>
    <n v="6277.906551724137"/>
    <n v="0.94518316045229411"/>
    <n v="-364.0934482758621"/>
    <x v="0"/>
    <x v="0"/>
  </r>
  <r>
    <x v="0"/>
    <n v="407"/>
    <s v="合格证资料审核"/>
    <x v="0"/>
    <x v="0"/>
    <n v="3320.9999999999995"/>
    <m/>
    <n v="6277.906551724137"/>
    <n v="1.8903663209045882"/>
    <n v="2956.9065517241374"/>
    <x v="0"/>
    <x v="0"/>
  </r>
  <r>
    <x v="0"/>
    <n v="408"/>
    <s v="合格证邮寄日期录入"/>
    <x v="0"/>
    <x v="0"/>
    <n v="3320.9999999999995"/>
    <m/>
    <n v="6277.906551724137"/>
    <n v="1.8903663209045882"/>
    <n v="2956.9065517241374"/>
    <x v="0"/>
    <x v="0"/>
  </r>
  <r>
    <x v="0"/>
    <n v="409"/>
    <s v="接车二维码"/>
    <x v="0"/>
    <x v="0"/>
    <n v="66420"/>
    <m/>
    <n v="25111.626206896548"/>
    <n v="0.37807326418091763"/>
    <n v="-41308.373793103456"/>
    <x v="0"/>
    <x v="0"/>
  </r>
  <r>
    <x v="0"/>
    <n v="410"/>
    <s v="物流路线站点坐标维护"/>
    <x v="0"/>
    <x v="0"/>
    <n v="66420"/>
    <m/>
    <n v="17264.243017241377"/>
    <n v="0.25992536912438086"/>
    <n v="-49155.756982758627"/>
    <x v="0"/>
    <x v="0"/>
  </r>
  <r>
    <x v="0"/>
    <n v="411"/>
    <s v="物流路线主表维护"/>
    <x v="0"/>
    <x v="0"/>
    <n v="66420"/>
    <m/>
    <n v="6277.906551724137"/>
    <n v="9.4518316045229409E-2"/>
    <n v="-60142.09344827586"/>
    <x v="0"/>
    <x v="0"/>
  </r>
  <r>
    <x v="0"/>
    <n v="412"/>
    <s v="物流运输方式维护"/>
    <x v="0"/>
    <x v="0"/>
    <n v="6641.9999999999991"/>
    <m/>
    <n v="0"/>
    <n v="0"/>
    <n v="-6641.9999999999991"/>
    <x v="0"/>
    <x v="0"/>
  </r>
  <r>
    <x v="0"/>
    <n v="413"/>
    <s v="VLT看板"/>
    <x v="0"/>
    <x v="0"/>
    <n v="66420"/>
    <m/>
    <n v="14125.289741379307"/>
    <n v="0.21266621110176614"/>
    <n v="-52294.710258620689"/>
    <x v="0"/>
    <x v="0"/>
  </r>
  <r>
    <x v="0"/>
    <n v="414"/>
    <s v="VLT实行计划上载"/>
    <x v="0"/>
    <x v="0"/>
    <n v="66420"/>
    <m/>
    <n v="6277.906551724137"/>
    <n v="9.4518316045229409E-2"/>
    <n v="-60142.09344827586"/>
    <x v="0"/>
    <x v="0"/>
  </r>
  <r>
    <x v="0"/>
    <n v="415"/>
    <s v="车辆供需数据提取"/>
    <x v="0"/>
    <x v="0"/>
    <n v="33210"/>
    <m/>
    <n v="21972.672931034478"/>
    <n v="0.66162821231660573"/>
    <n v="-11237.327068965522"/>
    <x v="0"/>
    <x v="0"/>
  </r>
  <r>
    <x v="0"/>
    <n v="416"/>
    <s v="可售资源年计上载"/>
    <x v="0"/>
    <x v="0"/>
    <n v="66420"/>
    <m/>
    <n v="14125.289741379307"/>
    <n v="0.21266621110176614"/>
    <n v="-52294.710258620689"/>
    <x v="0"/>
    <x v="0"/>
  </r>
  <r>
    <x v="0"/>
    <n v="417"/>
    <s v="资金计划生成"/>
    <x v="0"/>
    <x v="0"/>
    <n v="66420"/>
    <m/>
    <n v="25111.626206896548"/>
    <n v="0.37807326418091763"/>
    <n v="-41308.373793103456"/>
    <x v="0"/>
    <x v="0"/>
  </r>
  <r>
    <x v="0"/>
    <n v="418"/>
    <s v="自动配分上下载"/>
    <x v="0"/>
    <x v="0"/>
    <n v="66420"/>
    <m/>
    <n v="14125.289741379307"/>
    <n v="0.21266621110176614"/>
    <n v="-52294.710258620689"/>
    <x v="0"/>
    <x v="0"/>
  </r>
  <r>
    <x v="0"/>
    <s v="无-&gt;新需求"/>
    <s v="持票银行维护"/>
    <x v="0"/>
    <x v="1"/>
    <n v="0"/>
    <m/>
    <n v="50223.252413793103"/>
    <e v="#DIV/0!"/>
    <n v="50223.252413793103"/>
    <x v="1"/>
    <x v="0"/>
  </r>
  <r>
    <x v="0"/>
    <s v="无-&gt;新需求"/>
    <s v="新旧/停工/开示日维护"/>
    <x v="0"/>
    <x v="1"/>
    <n v="0"/>
    <m/>
    <n v="25111.626206896548"/>
    <e v="#DIV/0!"/>
    <n v="25111.626206896548"/>
    <x v="1"/>
    <x v="0"/>
  </r>
  <r>
    <x v="0"/>
    <s v="无-&gt;新需求"/>
    <s v="车辆价格设定决定"/>
    <x v="0"/>
    <x v="1"/>
    <n v="0"/>
    <m/>
    <n v="25111.626206896548"/>
    <e v="#DIV/0!"/>
    <n v="25111.626206896548"/>
    <x v="1"/>
    <x v="0"/>
  </r>
  <r>
    <x v="0"/>
    <s v="无-&gt;新需求"/>
    <s v="设置车辆价格页面"/>
    <x v="0"/>
    <x v="1"/>
    <n v="0"/>
    <m/>
    <n v="40806.392586206886"/>
    <e v="#DIV/0!"/>
    <n v="40806.392586206886"/>
    <x v="1"/>
    <x v="0"/>
  </r>
  <r>
    <x v="0"/>
    <s v="无-&gt;新需求"/>
    <s v="PPO车型Model设定"/>
    <x v="0"/>
    <x v="1"/>
    <n v="0"/>
    <m/>
    <n v="43945.345862068963"/>
    <e v="#DIV/0!"/>
    <n v="43945.345862068963"/>
    <x v="1"/>
    <x v="0"/>
  </r>
  <r>
    <x v="0"/>
    <s v="无-&gt;新需求"/>
    <s v="银行机构与产品管理"/>
    <x v="0"/>
    <x v="1"/>
    <n v="0"/>
    <m/>
    <n v="51792.729051724134"/>
    <e v="#DIV/0!"/>
    <n v="51792.729051724134"/>
    <x v="1"/>
    <x v="0"/>
  </r>
  <r>
    <x v="0"/>
    <s v="无-&gt;新需求"/>
    <s v="填报车辆颜色管理"/>
    <x v="0"/>
    <x v="1"/>
    <n v="0"/>
    <m/>
    <n v="39236.915948275855"/>
    <e v="#DIV/0!"/>
    <n v="39236.915948275855"/>
    <x v="1"/>
    <x v="0"/>
  </r>
  <r>
    <x v="0"/>
    <s v="无-&gt;新需求"/>
    <s v="填报基础数据管理"/>
    <x v="0"/>
    <x v="1"/>
    <n v="0"/>
    <m/>
    <n v="67487.495431034476"/>
    <e v="#DIV/0!"/>
    <n v="67487.495431034476"/>
    <x v="1"/>
    <x v="0"/>
  </r>
  <r>
    <x v="0"/>
    <s v="无-&gt;新需求"/>
    <s v="销售基准上载"/>
    <x v="0"/>
    <x v="1"/>
    <n v="0"/>
    <m/>
    <n v="54931.682327586197"/>
    <e v="#DIV/0!"/>
    <n v="54931.682327586197"/>
    <x v="1"/>
    <x v="0"/>
  </r>
  <r>
    <x v="0"/>
    <s v="无-&gt;新需求"/>
    <s v="订单POCKET设置"/>
    <x v="0"/>
    <x v="1"/>
    <n v="0"/>
    <m/>
    <n v="31389.532758620684"/>
    <e v="#DIV/0!"/>
    <n v="31389.532758620684"/>
    <x v="1"/>
    <x v="0"/>
  </r>
  <r>
    <x v="0"/>
    <s v="无-&gt;新需求"/>
    <s v="订单POCKET管理"/>
    <x v="0"/>
    <x v="1"/>
    <n v="0"/>
    <m/>
    <n v="7847.383189655171"/>
    <e v="#DIV/0!"/>
    <n v="7847.383189655171"/>
    <x v="1"/>
    <x v="0"/>
  </r>
  <r>
    <x v="0"/>
    <s v="无-&gt;新需求"/>
    <s v="物流天数设置"/>
    <x v="0"/>
    <x v="1"/>
    <n v="0"/>
    <m/>
    <n v="47084.299137931026"/>
    <e v="#DIV/0!"/>
    <n v="47084.299137931026"/>
    <x v="1"/>
    <x v="0"/>
  </r>
  <r>
    <x v="0"/>
    <s v="无-&gt;新需求"/>
    <s v="DLR当日请款计划台数及排序入力"/>
    <x v="0"/>
    <x v="1"/>
    <n v="0"/>
    <m/>
    <n v="40806.392586206886"/>
    <e v="#DIV/0!"/>
    <n v="40806.392586206886"/>
    <x v="1"/>
    <x v="0"/>
  </r>
  <r>
    <x v="0"/>
    <s v="无-&gt;新需求"/>
    <s v="每月缺口数维护"/>
    <x v="0"/>
    <x v="1"/>
    <n v="0"/>
    <m/>
    <n v="47084.299137931026"/>
    <e v="#DIV/0!"/>
    <n v="47084.299137931026"/>
    <x v="1"/>
    <x v="0"/>
  </r>
  <r>
    <x v="0"/>
    <s v="无-&gt;新需求"/>
    <s v="SFX&amp;COLOR代码最大引当台数及排序入力"/>
    <x v="0"/>
    <x v="1"/>
    <n v="0"/>
    <m/>
    <n v="59640.112241379305"/>
    <e v="#DIV/0!"/>
    <n v="59640.112241379305"/>
    <x v="1"/>
    <x v="0"/>
  </r>
  <r>
    <x v="0"/>
    <s v="无-&gt;新需求"/>
    <s v="订单取消排序"/>
    <x v="0"/>
    <x v="1"/>
    <n v="0"/>
    <m/>
    <n v="45514.822499999995"/>
    <e v="#DIV/0!"/>
    <n v="45514.822499999995"/>
    <x v="1"/>
    <x v="0"/>
  </r>
  <r>
    <x v="0"/>
    <s v="无-&gt;新需求"/>
    <s v="车辆订单预匹配"/>
    <x v="0"/>
    <x v="1"/>
    <n v="0"/>
    <m/>
    <n v="62779.065517241375"/>
    <e v="#DIV/0!"/>
    <n v="62779.065517241375"/>
    <x v="1"/>
    <x v="0"/>
  </r>
  <r>
    <x v="0"/>
    <s v="无-&gt;新需求"/>
    <s v="订单顺序调整"/>
    <x v="0"/>
    <x v="1"/>
    <n v="0"/>
    <m/>
    <n v="59640.112241379305"/>
    <e v="#DIV/0!"/>
    <n v="59640.112241379305"/>
    <x v="1"/>
    <x v="0"/>
  </r>
  <r>
    <x v="0"/>
    <s v="无-&gt;新需求"/>
    <s v="新增试算画面"/>
    <x v="0"/>
    <x v="1"/>
    <n v="0"/>
    <m/>
    <n v="172642.43017241373"/>
    <e v="#DIV/0!"/>
    <n v="172642.43017241373"/>
    <x v="1"/>
    <x v="0"/>
  </r>
  <r>
    <x v="0"/>
    <s v="无-&gt;新需求"/>
    <s v="物流运输结算主表查看"/>
    <x v="0"/>
    <x v="1"/>
    <n v="0"/>
    <m/>
    <n v="23542.149568965513"/>
    <e v="#DIV/0!"/>
    <n v="23542.149568965513"/>
    <x v="1"/>
    <x v="0"/>
  </r>
  <r>
    <x v="0"/>
    <s v="无-&gt;新需求"/>
    <s v="船期维护"/>
    <x v="0"/>
    <x v="1"/>
    <n v="0"/>
    <m/>
    <n v="53362.205689655166"/>
    <e v="#DIV/0!"/>
    <n v="53362.205689655166"/>
    <x v="1"/>
    <x v="0"/>
  </r>
  <r>
    <x v="0"/>
    <s v="无-&gt;新需求"/>
    <s v="班期维护"/>
    <x v="0"/>
    <x v="1"/>
    <n v="0"/>
    <m/>
    <n v="45514.822499999995"/>
    <e v="#DIV/0!"/>
    <n v="45514.822499999995"/>
    <x v="1"/>
    <x v="0"/>
  </r>
  <r>
    <x v="0"/>
    <s v="无-&gt;新需求"/>
    <s v="BASEMASTER"/>
    <x v="0"/>
    <x v="1"/>
    <n v="0"/>
    <m/>
    <n v="37667.439310344824"/>
    <e v="#DIV/0!"/>
    <n v="37667.439310344824"/>
    <x v="1"/>
    <x v="0"/>
  </r>
  <r>
    <x v="0"/>
    <s v="无-&gt;新需求"/>
    <s v="中继地出门情报管理"/>
    <x v="0"/>
    <x v="1"/>
    <n v="0"/>
    <m/>
    <n v="47084.299137931026"/>
    <e v="#DIV/0!"/>
    <n v="47084.299137931026"/>
    <x v="1"/>
    <x v="0"/>
  </r>
  <r>
    <x v="0"/>
    <s v="无-&gt;新需求"/>
    <s v="出门情报管理"/>
    <x v="0"/>
    <x v="1"/>
    <n v="0"/>
    <m/>
    <n v="25111.626206896548"/>
    <e v="#DIV/0!"/>
    <n v="25111.626206896548"/>
    <x v="1"/>
    <x v="0"/>
  </r>
  <r>
    <x v="0"/>
    <s v="无-&gt;新需求"/>
    <s v="运送公司主表维护"/>
    <x v="0"/>
    <x v="1"/>
    <n v="0"/>
    <m/>
    <n v="37667.439310344824"/>
    <e v="#DIV/0!"/>
    <n v="37667.439310344824"/>
    <x v="1"/>
    <x v="0"/>
  </r>
  <r>
    <x v="0"/>
    <s v="无-&gt;新需求"/>
    <s v="不满载发车审批"/>
    <x v="0"/>
    <x v="1"/>
    <n v="0"/>
    <m/>
    <n v="21972.672931034478"/>
    <e v="#DIV/0!"/>
    <n v="21972.672931034478"/>
    <x v="1"/>
    <x v="0"/>
  </r>
  <r>
    <x v="0"/>
    <s v="无-&gt;新需求"/>
    <s v="不满载发车申请"/>
    <x v="0"/>
    <x v="1"/>
    <n v="0"/>
    <m/>
    <n v="45514.822499999995"/>
    <e v="#DIV/0!"/>
    <n v="45514.822499999995"/>
    <x v="1"/>
    <x v="0"/>
  </r>
  <r>
    <x v="1"/>
    <n v="78"/>
    <s v="车辆价格一览表"/>
    <x v="0"/>
    <x v="0"/>
    <n v="33210"/>
    <m/>
    <n v="45514.822499999995"/>
    <n v="1.3705155826558264"/>
    <n v="12304.822499999995"/>
    <x v="0"/>
    <x v="0"/>
  </r>
  <r>
    <x v="1"/>
    <n v="79"/>
    <s v="车辆价格设定(商品室用)"/>
    <x v="0"/>
    <x v="0"/>
    <n v="33210"/>
    <m/>
    <n v="0"/>
    <n v="0"/>
    <n v="-33210"/>
    <x v="0"/>
    <x v="0"/>
  </r>
  <r>
    <x v="1"/>
    <n v="80"/>
    <s v="车辆价格设定(需给室用)"/>
    <x v="0"/>
    <x v="0"/>
    <n v="33210"/>
    <m/>
    <n v="0"/>
    <n v="0"/>
    <n v="-33210"/>
    <x v="0"/>
    <x v="0"/>
  </r>
  <r>
    <x v="1"/>
    <n v="81"/>
    <s v="请款通知状况一览"/>
    <x v="0"/>
    <x v="0"/>
    <n v="3320.9999999999995"/>
    <m/>
    <n v="25111.626206896548"/>
    <n v="7.5614652836183529"/>
    <n v="21790.626206896548"/>
    <x v="0"/>
    <x v="0"/>
  </r>
  <r>
    <x v="1"/>
    <n v="82"/>
    <s v="经销店支付通知"/>
    <x v="0"/>
    <x v="0"/>
    <n v="6641.9999999999991"/>
    <m/>
    <n v="172642.43017241376"/>
    <n v="25.992536912438087"/>
    <n v="166000.43017241376"/>
    <x v="0"/>
    <x v="0"/>
  </r>
  <r>
    <x v="1"/>
    <n v="83"/>
    <s v="支付方式解锁"/>
    <x v="0"/>
    <x v="0"/>
    <n v="3320.9999999999995"/>
    <m/>
    <n v="59640.112241379305"/>
    <n v="17.958480048593589"/>
    <n v="56319.112241379305"/>
    <x v="0"/>
    <x v="0"/>
  </r>
  <r>
    <x v="1"/>
    <n v="84"/>
    <s v="支付预定模拟"/>
    <x v="0"/>
    <x v="0"/>
    <n v="16605"/>
    <m/>
    <n v="32959.009396551723"/>
    <n v="1.9848846369498176"/>
    <n v="16354.009396551723"/>
    <x v="0"/>
    <x v="0"/>
  </r>
  <r>
    <x v="1"/>
    <n v="85"/>
    <s v="金融信息一览"/>
    <x v="0"/>
    <x v="0"/>
    <n v="3320.9999999999995"/>
    <m/>
    <n v="0"/>
    <n v="0"/>
    <n v="-3320.9999999999995"/>
    <x v="0"/>
    <x v="0"/>
  </r>
  <r>
    <x v="1"/>
    <n v="86"/>
    <s v="金融贴现信息确认"/>
    <x v="0"/>
    <x v="0"/>
    <n v="33210"/>
    <m/>
    <n v="21972.672931034478"/>
    <n v="0.66162821231660573"/>
    <n v="-11237.327068965522"/>
    <x v="0"/>
    <x v="0"/>
  </r>
  <r>
    <x v="1"/>
    <n v="87"/>
    <s v="融资台账查询"/>
    <x v="0"/>
    <x v="0"/>
    <n v="33210"/>
    <m/>
    <n v="48653.775775862065"/>
    <n v="1.4650338987010558"/>
    <n v="15443.775775862065"/>
    <x v="0"/>
    <x v="0"/>
  </r>
  <r>
    <x v="1"/>
    <n v="88"/>
    <s v="车款确认信息"/>
    <x v="0"/>
    <x v="0"/>
    <n v="33210"/>
    <m/>
    <n v="89460.168362068958"/>
    <n v="2.6937720072890383"/>
    <n v="56250.168362068958"/>
    <x v="0"/>
    <x v="0"/>
  </r>
  <r>
    <x v="1"/>
    <n v="89"/>
    <s v="取消融资"/>
    <x v="0"/>
    <x v="0"/>
    <n v="6641.9999999999991"/>
    <m/>
    <n v="72195.925344827585"/>
    <n v="10.869606345201385"/>
    <n v="65553.925344827585"/>
    <x v="0"/>
    <x v="0"/>
  </r>
  <r>
    <x v="1"/>
    <n v="90"/>
    <s v="利息查询"/>
    <x v="0"/>
    <x v="0"/>
    <n v="6641.9999999999991"/>
    <m/>
    <n v="7847.383189655171"/>
    <n v="1.1814789505653678"/>
    <n v="1205.3831896551719"/>
    <x v="0"/>
    <x v="0"/>
  </r>
  <r>
    <x v="1"/>
    <n v="91"/>
    <s v="现金台账查询"/>
    <x v="0"/>
    <x v="0"/>
    <n v="6641.9999999999991"/>
    <m/>
    <n v="39236.915948275855"/>
    <n v="5.9073947528268382"/>
    <n v="32594.915948275855"/>
    <x v="0"/>
    <x v="0"/>
  </r>
  <r>
    <x v="1"/>
    <n v="92"/>
    <s v="现金账户到款数据上载"/>
    <x v="0"/>
    <x v="0"/>
    <n v="3320.9999999999995"/>
    <m/>
    <n v="59640.112241379305"/>
    <n v="17.958480048593589"/>
    <n v="56319.112241379305"/>
    <x v="0"/>
    <x v="0"/>
  </r>
  <r>
    <x v="1"/>
    <n v="93"/>
    <s v="车款确认信息"/>
    <x v="0"/>
    <x v="0"/>
    <n v="3320.9999999999995"/>
    <m/>
    <n v="39236.915948275855"/>
    <n v="11.814789505653676"/>
    <n v="35915.915948275855"/>
    <x v="0"/>
    <x v="0"/>
  </r>
  <r>
    <x v="1"/>
    <n v="94"/>
    <s v="发票数据一览"/>
    <x v="0"/>
    <x v="0"/>
    <n v="3320.9999999999995"/>
    <m/>
    <n v="6277.906551724137"/>
    <n v="1.8903663209045882"/>
    <n v="2956.9065517241374"/>
    <x v="0"/>
    <x v="0"/>
  </r>
  <r>
    <x v="1"/>
    <n v="95"/>
    <s v="发票上载"/>
    <x v="0"/>
    <x v="0"/>
    <n v="16605"/>
    <m/>
    <n v="6277.906551724137"/>
    <n v="0.37807326418091763"/>
    <n v="-10327.093448275864"/>
    <x v="0"/>
    <x v="0"/>
  </r>
  <r>
    <x v="1"/>
    <n v="96"/>
    <s v="发票下载"/>
    <x v="0"/>
    <x v="0"/>
    <n v="16605"/>
    <m/>
    <n v="32959.009396551723"/>
    <n v="1.9848846369498176"/>
    <n v="16354.009396551723"/>
    <x v="0"/>
    <x v="0"/>
  </r>
  <r>
    <x v="1"/>
    <n v="97"/>
    <s v="发票打印"/>
    <x v="0"/>
    <x v="0"/>
    <n v="3320.9999999999995"/>
    <m/>
    <n v="37667.439310344824"/>
    <n v="11.342197925427531"/>
    <n v="34346.439310344824"/>
    <x v="0"/>
    <x v="0"/>
  </r>
  <r>
    <x v="1"/>
    <n v="98"/>
    <s v="发票样式分发"/>
    <x v="0"/>
    <x v="0"/>
    <n v="3320.9999999999995"/>
    <m/>
    <n v="51792.729051724134"/>
    <n v="15.595522147462855"/>
    <n v="48471.729051724134"/>
    <x v="0"/>
    <x v="0"/>
  </r>
  <r>
    <x v="1"/>
    <n v="99"/>
    <s v="发票样式上载"/>
    <x v="0"/>
    <x v="0"/>
    <n v="3320.9999999999995"/>
    <m/>
    <n v="7847.383189655171"/>
    <n v="2.3629579011307356"/>
    <n v="4526.383189655171"/>
    <x v="0"/>
    <x v="0"/>
  </r>
  <r>
    <x v="1"/>
    <n v="100"/>
    <s v="发票样式下载"/>
    <x v="0"/>
    <x v="0"/>
    <n v="3320.9999999999995"/>
    <m/>
    <n v="31389.532758620684"/>
    <n v="9.4518316045229422"/>
    <n v="28068.532758620684"/>
    <x v="0"/>
    <x v="0"/>
  </r>
  <r>
    <x v="1"/>
    <n v="101"/>
    <s v="滞留车查询"/>
    <x v="0"/>
    <x v="0"/>
    <n v="3320.9999999999995"/>
    <m/>
    <n v="21972.672931034478"/>
    <n v="6.6162821231660587"/>
    <n v="18651.672931034478"/>
    <x v="0"/>
    <x v="0"/>
  </r>
  <r>
    <x v="1"/>
    <n v="102"/>
    <s v="滞留车判定"/>
    <x v="0"/>
    <x v="0"/>
    <n v="3320.9999999999995"/>
    <m/>
    <n v="48653.775775862065"/>
    <n v="14.65033898701056"/>
    <n v="45332.775775862065"/>
    <x v="0"/>
    <x v="0"/>
  </r>
  <r>
    <x v="1"/>
    <n v="103"/>
    <s v="滞留车删单确认"/>
    <x v="0"/>
    <x v="0"/>
    <n v="3320.9999999999995"/>
    <m/>
    <n v="28250.579482758614"/>
    <n v="8.5066484440706471"/>
    <n v="24929.579482758614"/>
    <x v="0"/>
    <x v="0"/>
  </r>
  <r>
    <x v="1"/>
    <n v="104"/>
    <s v="滞纳金查询"/>
    <x v="0"/>
    <x v="0"/>
    <n v="3320.9999999999995"/>
    <m/>
    <n v="32959.009396551715"/>
    <n v="9.924423184749088"/>
    <n v="29638.009396551715"/>
    <x v="0"/>
    <x v="0"/>
  </r>
  <r>
    <x v="1"/>
    <n v="105"/>
    <s v="车辆折扣明细"/>
    <x v="0"/>
    <x v="0"/>
    <n v="3320.9999999999995"/>
    <m/>
    <n v="15694.766379310342"/>
    <n v="4.7259158022614711"/>
    <n v="12373.766379310342"/>
    <x v="0"/>
    <x v="0"/>
  </r>
  <r>
    <x v="1"/>
    <n v="106"/>
    <s v="有效折扣查询"/>
    <x v="0"/>
    <x v="0"/>
    <n v="3320.9999999999995"/>
    <m/>
    <n v="134974.99086206895"/>
    <n v="40.642875899448654"/>
    <n v="131653.99086206895"/>
    <x v="0"/>
    <x v="0"/>
  </r>
  <r>
    <x v="1"/>
    <n v="107"/>
    <s v="代理店返款管理"/>
    <x v="0"/>
    <x v="0"/>
    <n v="3320.9999999999995"/>
    <m/>
    <n v="98877.028189655161"/>
    <n v="29.773269554247268"/>
    <n v="95556.028189655161"/>
    <x v="0"/>
    <x v="0"/>
  </r>
  <r>
    <x v="1"/>
    <n v="108"/>
    <s v="财务部门上载"/>
    <x v="0"/>
    <x v="0"/>
    <n v="3320.9999999999995"/>
    <m/>
    <n v="40806.392586206886"/>
    <n v="12.287381085879822"/>
    <n v="37485.392586206886"/>
    <x v="0"/>
    <x v="0"/>
  </r>
  <r>
    <x v="1"/>
    <n v="109"/>
    <s v="财务部门下载"/>
    <x v="0"/>
    <x v="0"/>
    <n v="16605"/>
    <m/>
    <n v="34528.486034482754"/>
    <n v="2.0794029529950468"/>
    <n v="17923.486034482754"/>
    <x v="0"/>
    <x v="0"/>
  </r>
  <r>
    <x v="1"/>
    <n v="110"/>
    <s v="车辆供需数据提取"/>
    <x v="0"/>
    <x v="0"/>
    <n v="33210"/>
    <m/>
    <n v="40806.392586206894"/>
    <n v="1.2287381085879823"/>
    <n v="7596.3925862068936"/>
    <x v="0"/>
    <x v="0"/>
  </r>
  <r>
    <x v="1"/>
    <n v="111"/>
    <s v="车辆收款数据提取"/>
    <x v="0"/>
    <x v="0"/>
    <n v="3320.9999999999995"/>
    <m/>
    <n v="25111.626206896548"/>
    <n v="7.5614652836183529"/>
    <n v="21790.626206896548"/>
    <x v="0"/>
    <x v="0"/>
  </r>
  <r>
    <x v="1"/>
    <n v="112"/>
    <s v="文件上载分发"/>
    <x v="0"/>
    <x v="0"/>
    <n v="3320.9999999999995"/>
    <m/>
    <n v="42375.869224137925"/>
    <n v="12.759972666105972"/>
    <n v="39054.869224137925"/>
    <x v="0"/>
    <x v="0"/>
  </r>
  <r>
    <x v="1"/>
    <n v="113"/>
    <s v="财务履历提取"/>
    <x v="0"/>
    <x v="0"/>
    <n v="3320.9999999999995"/>
    <m/>
    <n v="45514.822499999995"/>
    <n v="13.705155826558267"/>
    <n v="42193.822499999995"/>
    <x v="0"/>
    <x v="0"/>
  </r>
  <r>
    <x v="1"/>
    <n v="114"/>
    <s v="CBU未入金确认请求书数据上载"/>
    <x v="0"/>
    <x v="0"/>
    <n v="3320.9999999999995"/>
    <m/>
    <n v="0"/>
    <n v="0"/>
    <n v="-3320.9999999999995"/>
    <x v="0"/>
    <x v="0"/>
  </r>
  <r>
    <x v="1"/>
    <n v="115"/>
    <s v="CBU未入金确认请求书一览"/>
    <x v="0"/>
    <x v="0"/>
    <n v="3320.9999999999995"/>
    <m/>
    <n v="0"/>
    <n v="0"/>
    <n v="-3320.9999999999995"/>
    <x v="0"/>
    <x v="0"/>
  </r>
  <r>
    <x v="1"/>
    <n v="116"/>
    <s v="DLR销售排名信息设定"/>
    <x v="0"/>
    <x v="0"/>
    <n v="6641.9999999999991"/>
    <m/>
    <n v="0"/>
    <n v="0"/>
    <n v="-6641.9999999999991"/>
    <x v="0"/>
    <x v="0"/>
  </r>
  <r>
    <x v="1"/>
    <n v="117"/>
    <s v="补充账户到款报表"/>
    <x v="0"/>
    <x v="0"/>
    <n v="6641.9999999999991"/>
    <m/>
    <n v="0"/>
    <n v="0"/>
    <n v="-6641.9999999999991"/>
    <x v="0"/>
    <x v="0"/>
  </r>
  <r>
    <x v="1"/>
    <n v="118"/>
    <s v="财务未上载日报"/>
    <x v="0"/>
    <x v="0"/>
    <n v="6641.9999999999991"/>
    <m/>
    <n v="0"/>
    <n v="0"/>
    <n v="-6641.9999999999991"/>
    <x v="0"/>
    <x v="0"/>
  </r>
  <r>
    <x v="1"/>
    <n v="119"/>
    <s v="车款确认(融资)"/>
    <x v="0"/>
    <x v="0"/>
    <n v="33210"/>
    <m/>
    <n v="29820.056120689649"/>
    <n v="0.89792400242967929"/>
    <n v="-3389.9438793103509"/>
    <x v="0"/>
    <x v="0"/>
  </r>
  <r>
    <x v="1"/>
    <n v="120"/>
    <s v="出门余额"/>
    <x v="0"/>
    <x v="0"/>
    <n v="66420"/>
    <m/>
    <n v="21972.672931034478"/>
    <n v="0.33081410615830287"/>
    <n v="-44447.327068965518"/>
    <x v="0"/>
    <x v="0"/>
  </r>
  <r>
    <x v="1"/>
    <n v="121"/>
    <s v="储备金基准维护"/>
    <x v="0"/>
    <x v="0"/>
    <n v="13283.999999999998"/>
    <m/>
    <n v="0"/>
    <n v="0"/>
    <n v="-13283.999999999998"/>
    <x v="0"/>
    <x v="0"/>
  </r>
  <r>
    <x v="1"/>
    <n v="122"/>
    <s v="发票传出文件导入"/>
    <x v="0"/>
    <x v="0"/>
    <n v="3320.9999999999995"/>
    <m/>
    <n v="0"/>
    <n v="0"/>
    <n v="-3320.9999999999995"/>
    <x v="0"/>
    <x v="0"/>
  </r>
  <r>
    <x v="1"/>
    <n v="123"/>
    <s v="发票取消"/>
    <x v="0"/>
    <x v="0"/>
    <n v="66420"/>
    <m/>
    <n v="26681.102844827583"/>
    <n v="0.40170284319222499"/>
    <n v="-39738.897155172417"/>
    <x v="0"/>
    <x v="0"/>
  </r>
  <r>
    <x v="1"/>
    <n v="124"/>
    <s v="发票取消明细报表下载"/>
    <x v="0"/>
    <x v="0"/>
    <n v="3320.9999999999995"/>
    <m/>
    <n v="0"/>
    <n v="0"/>
    <n v="-3320.9999999999995"/>
    <x v="0"/>
    <x v="0"/>
  </r>
  <r>
    <x v="1"/>
    <n v="125"/>
    <s v="返款文件上载"/>
    <x v="0"/>
    <x v="0"/>
    <n v="3320.9999999999995"/>
    <m/>
    <n v="0"/>
    <n v="0"/>
    <n v="-3320.9999999999995"/>
    <x v="0"/>
    <x v="0"/>
  </r>
  <r>
    <x v="1"/>
    <n v="126"/>
    <s v="个别经销店支付通知"/>
    <x v="0"/>
    <x v="0"/>
    <n v="33210"/>
    <m/>
    <n v="15694.766379310342"/>
    <n v="0.472591580226147"/>
    <n v="-17515.233620689658"/>
    <x v="0"/>
    <x v="0"/>
  </r>
  <r>
    <x v="1"/>
    <n v="127"/>
    <s v="个别入金确认"/>
    <x v="0"/>
    <x v="0"/>
    <n v="33210"/>
    <m/>
    <n v="14125.289741379307"/>
    <n v="0.42533242220353229"/>
    <n v="-19084.710258620693"/>
    <x v="0"/>
    <x v="0"/>
  </r>
  <r>
    <x v="1"/>
    <n v="128"/>
    <s v="建行授信报名审核"/>
    <x v="0"/>
    <x v="0"/>
    <n v="13283.999999999998"/>
    <m/>
    <n v="0"/>
    <n v="0"/>
    <n v="-13283.999999999998"/>
    <x v="0"/>
    <x v="0"/>
  </r>
  <r>
    <x v="1"/>
    <n v="129"/>
    <s v="金蝶模式凭证生成(持票)"/>
    <x v="0"/>
    <x v="0"/>
    <n v="6641.9999999999991"/>
    <m/>
    <n v="0"/>
    <n v="0"/>
    <n v="-6641.9999999999991"/>
    <x v="0"/>
    <x v="0"/>
  </r>
  <r>
    <x v="1"/>
    <n v="130"/>
    <s v="透支到款确认"/>
    <x v="0"/>
    <x v="0"/>
    <n v="132840"/>
    <m/>
    <n v="29820.056120689649"/>
    <n v="0.22448100060741982"/>
    <n v="-103019.94387931035"/>
    <x v="0"/>
    <x v="0"/>
  </r>
  <r>
    <x v="1"/>
    <n v="131"/>
    <s v="支付类型转换"/>
    <x v="0"/>
    <x v="0"/>
    <n v="13283.999999999998"/>
    <m/>
    <n v="0"/>
    <n v="0"/>
    <n v="-13283.999999999998"/>
    <x v="0"/>
    <x v="0"/>
  </r>
  <r>
    <x v="1"/>
    <n v="132"/>
    <s v="汇票持票差额收息"/>
    <x v="0"/>
    <x v="0"/>
    <n v="13283.999999999998"/>
    <m/>
    <n v="0"/>
    <n v="0"/>
    <n v="-13283.999999999998"/>
    <x v="0"/>
    <x v="0"/>
  </r>
  <r>
    <x v="1"/>
    <n v="133"/>
    <s v="DLR推荐额度设定"/>
    <x v="0"/>
    <x v="0"/>
    <n v="132840"/>
    <m/>
    <n v="39236.915948275855"/>
    <n v="0.29536973764134189"/>
    <n v="-93603.084051724145"/>
    <x v="0"/>
    <x v="0"/>
  </r>
  <r>
    <x v="1"/>
    <n v="134"/>
    <s v="DLR资金流查询"/>
    <x v="0"/>
    <x v="0"/>
    <n v="132840"/>
    <m/>
    <n v="37667.439310344824"/>
    <n v="0.28355494813568821"/>
    <n v="-95172.560689655176"/>
    <x v="0"/>
    <x v="0"/>
  </r>
  <r>
    <x v="1"/>
    <n v="135"/>
    <s v="差价结算订单检索"/>
    <x v="0"/>
    <x v="0"/>
    <n v="13283.999999999998"/>
    <m/>
    <n v="0"/>
    <n v="0"/>
    <n v="-13283.999999999998"/>
    <x v="0"/>
    <x v="0"/>
  </r>
  <r>
    <x v="1"/>
    <n v="136"/>
    <s v="结算上载(终检\差价）"/>
    <x v="0"/>
    <x v="0"/>
    <n v="13283.999999999998"/>
    <m/>
    <n v="0"/>
    <n v="0"/>
    <n v="-13283.999999999998"/>
    <x v="0"/>
    <x v="0"/>
  </r>
  <r>
    <x v="1"/>
    <n v="137"/>
    <s v="批量支付类型转换"/>
    <x v="0"/>
    <x v="0"/>
    <n v="13283.999999999998"/>
    <m/>
    <n v="0"/>
    <n v="0"/>
    <n v="-13283.999999999998"/>
    <x v="0"/>
    <x v="0"/>
  </r>
  <r>
    <x v="1"/>
    <n v="138"/>
    <s v="已入库未终检数据检索"/>
    <x v="0"/>
    <x v="0"/>
    <n v="33210"/>
    <m/>
    <n v="15694.766379310342"/>
    <n v="0.472591580226147"/>
    <n v="-17515.233620689658"/>
    <x v="0"/>
    <x v="0"/>
  </r>
  <r>
    <x v="1"/>
    <n v="139"/>
    <s v="支付方式权限设定"/>
    <x v="0"/>
    <x v="0"/>
    <n v="6641.9999999999991"/>
    <m/>
    <n v="0"/>
    <n v="0"/>
    <n v="-6641.9999999999991"/>
    <x v="0"/>
    <x v="0"/>
  </r>
  <r>
    <x v="1"/>
    <n v="140"/>
    <s v="销售日报"/>
    <x v="0"/>
    <x v="0"/>
    <n v="6641.9999999999991"/>
    <m/>
    <n v="0"/>
    <n v="0"/>
    <n v="-6641.9999999999991"/>
    <x v="0"/>
    <x v="0"/>
  </r>
  <r>
    <x v="1"/>
    <n v="141"/>
    <s v="进货日报"/>
    <x v="0"/>
    <x v="0"/>
    <n v="6641.9999999999991"/>
    <m/>
    <n v="0"/>
    <n v="0"/>
    <n v="-6641.9999999999991"/>
    <x v="0"/>
    <x v="0"/>
  </r>
  <r>
    <x v="1"/>
    <n v="142"/>
    <s v="SAP数据传输履历查询"/>
    <x v="0"/>
    <x v="0"/>
    <n v="66420"/>
    <m/>
    <n v="7847.383189655171"/>
    <n v="0.11814789505653675"/>
    <n v="-58572.616810344829"/>
    <x v="0"/>
    <x v="0"/>
  </r>
  <r>
    <x v="1"/>
    <n v="143"/>
    <s v="延迟付款车辆查询"/>
    <x v="0"/>
    <x v="0"/>
    <n v="66420"/>
    <m/>
    <n v="14125.289741379307"/>
    <n v="0.21266621110176614"/>
    <n v="-52294.710258620689"/>
    <x v="0"/>
    <x v="0"/>
  </r>
  <r>
    <x v="1"/>
    <n v="144"/>
    <s v="融资/持票输入提示"/>
    <x v="0"/>
    <x v="0"/>
    <n v="6641.9999999999991"/>
    <m/>
    <n v="0"/>
    <n v="0"/>
    <n v="-6641.9999999999991"/>
    <x v="0"/>
    <x v="0"/>
  </r>
  <r>
    <x v="1"/>
    <n v="145"/>
    <s v="支付预定模拟"/>
    <x v="0"/>
    <x v="0"/>
    <n v="6641.9999999999991"/>
    <m/>
    <n v="0"/>
    <n v="0"/>
    <n v="-6641.9999999999991"/>
    <x v="0"/>
    <x v="0"/>
  </r>
  <r>
    <x v="1"/>
    <n v="146"/>
    <s v="支付方式选择"/>
    <x v="0"/>
    <x v="0"/>
    <n v="33210"/>
    <m/>
    <n v="40806.392586206894"/>
    <n v="1.2287381085879823"/>
    <n v="7596.3925862068936"/>
    <x v="0"/>
    <x v="0"/>
  </r>
  <r>
    <x v="1"/>
    <n v="147"/>
    <s v="车款支付"/>
    <x v="0"/>
    <x v="0"/>
    <n v="3320.9999999999995"/>
    <m/>
    <n v="83182.261810344819"/>
    <n v="25.047353751985796"/>
    <n v="79861.261810344819"/>
    <x v="0"/>
    <x v="0"/>
  </r>
  <r>
    <x v="1"/>
    <n v="148"/>
    <s v="现金台账"/>
    <x v="0"/>
    <x v="0"/>
    <n v="6641.9999999999991"/>
    <m/>
    <n v="31389.532758620684"/>
    <n v="4.7259158022614711"/>
    <n v="24747.532758620684"/>
    <x v="0"/>
    <x v="0"/>
  </r>
  <r>
    <x v="1"/>
    <n v="149"/>
    <s v="融资台账"/>
    <x v="0"/>
    <x v="0"/>
    <n v="33210"/>
    <m/>
    <n v="21972.672931034478"/>
    <n v="0.66162821231660573"/>
    <n v="-11237.327068965522"/>
    <x v="0"/>
    <x v="0"/>
  </r>
  <r>
    <x v="1"/>
    <n v="150"/>
    <s v="贴现确认（金融）"/>
    <x v="0"/>
    <x v="0"/>
    <n v="33210"/>
    <m/>
    <n v="70626.448706896539"/>
    <n v="2.1266621110176613"/>
    <n v="37416.448706896539"/>
    <x v="0"/>
    <x v="0"/>
  </r>
  <r>
    <x v="1"/>
    <n v="151"/>
    <s v="滞纳金查询"/>
    <x v="0"/>
    <x v="0"/>
    <n v="3320.9999999999995"/>
    <m/>
    <n v="65918.018793103445"/>
    <n v="19.84884636949818"/>
    <n v="62597.018793103445"/>
    <x v="0"/>
    <x v="0"/>
  </r>
  <r>
    <x v="1"/>
    <n v="152"/>
    <s v="利息查询"/>
    <x v="0"/>
    <x v="0"/>
    <n v="6641.9999999999991"/>
    <m/>
    <n v="26681.102844827583"/>
    <n v="4.0170284319222507"/>
    <n v="20039.102844827583"/>
    <x v="0"/>
    <x v="0"/>
  </r>
  <r>
    <x v="1"/>
    <n v="153"/>
    <s v="代理店返款管理"/>
    <x v="0"/>
    <x v="0"/>
    <n v="3320.9999999999995"/>
    <m/>
    <n v="6277.906551724137"/>
    <n v="1.8903663209045882"/>
    <n v="2956.9065517241374"/>
    <x v="0"/>
    <x v="0"/>
  </r>
  <r>
    <x v="1"/>
    <n v="154"/>
    <s v="财务部门上载"/>
    <x v="0"/>
    <x v="0"/>
    <n v="3320.9999999999995"/>
    <m/>
    <n v="6277.906551724137"/>
    <n v="1.8903663209045882"/>
    <n v="2956.9065517241374"/>
    <x v="0"/>
    <x v="0"/>
  </r>
  <r>
    <x v="1"/>
    <n v="155"/>
    <s v="财务部门下载"/>
    <x v="0"/>
    <x v="0"/>
    <n v="3320.9999999999995"/>
    <m/>
    <n v="7847.383189655171"/>
    <n v="2.3629579011307356"/>
    <n v="4526.383189655171"/>
    <x v="0"/>
    <x v="0"/>
  </r>
  <r>
    <x v="1"/>
    <n v="156"/>
    <s v="发票样式下载"/>
    <x v="0"/>
    <x v="0"/>
    <n v="3320.9999999999995"/>
    <m/>
    <n v="26681.102844827583"/>
    <n v="8.0340568638445014"/>
    <n v="23360.102844827583"/>
    <x v="0"/>
    <x v="0"/>
  </r>
  <r>
    <x v="1"/>
    <n v="157"/>
    <s v="出门余额"/>
    <x v="0"/>
    <x v="0"/>
    <n v="66420"/>
    <m/>
    <n v="21972.672931034478"/>
    <n v="0.33081410615830287"/>
    <n v="-44447.327068965518"/>
    <x v="0"/>
    <x v="0"/>
  </r>
  <r>
    <x v="1"/>
    <n v="158"/>
    <s v="汇票持票差额收息"/>
    <x v="0"/>
    <x v="0"/>
    <n v="3320.9999999999995"/>
    <m/>
    <n v="0"/>
    <n v="0"/>
    <n v="-3320.9999999999995"/>
    <x v="0"/>
    <x v="0"/>
  </r>
  <r>
    <x v="1"/>
    <n v="159"/>
    <s v="DLR资金流查询"/>
    <x v="0"/>
    <x v="0"/>
    <n v="66420"/>
    <m/>
    <n v="32959.009396551723"/>
    <n v="0.49622115923745441"/>
    <n v="-33460.990603448277"/>
    <x v="0"/>
    <x v="0"/>
  </r>
  <r>
    <x v="1"/>
    <n v="160"/>
    <s v="补充账户到款报表"/>
    <x v="0"/>
    <x v="0"/>
    <n v="6641.9999999999991"/>
    <m/>
    <n v="0"/>
    <n v="0"/>
    <n v="-6641.9999999999991"/>
    <x v="0"/>
    <x v="0"/>
  </r>
  <r>
    <x v="1"/>
    <n v="161"/>
    <s v="建行授信报名申请"/>
    <x v="0"/>
    <x v="0"/>
    <n v="13283.999999999998"/>
    <m/>
    <n v="0"/>
    <n v="0"/>
    <n v="-13283.999999999998"/>
    <x v="0"/>
    <x v="0"/>
  </r>
  <r>
    <x v="1"/>
    <n v="162"/>
    <s v="车款支付(汇票)"/>
    <x v="0"/>
    <x v="0"/>
    <n v="66420"/>
    <m/>
    <n v="7847.383189655171"/>
    <n v="0.11814789505653675"/>
    <n v="-58572.616810344829"/>
    <x v="0"/>
    <x v="0"/>
  </r>
  <r>
    <x v="1"/>
    <n v="163"/>
    <s v="融资到款确认"/>
    <x v="0"/>
    <x v="0"/>
    <n v="132840"/>
    <m/>
    <n v="7847.383189655171"/>
    <n v="5.9073947528268375E-2"/>
    <n v="-124992.61681034483"/>
    <x v="0"/>
    <x v="0"/>
  </r>
  <r>
    <x v="1"/>
    <n v="164"/>
    <s v="车款支付(透支)"/>
    <x v="0"/>
    <x v="0"/>
    <n v="132840"/>
    <m/>
    <n v="7847.383189655171"/>
    <n v="5.9073947528268375E-2"/>
    <n v="-124992.61681034483"/>
    <x v="0"/>
    <x v="0"/>
  </r>
  <r>
    <x v="1"/>
    <n v="165"/>
    <s v="CBU未入金确认请求书一览"/>
    <x v="0"/>
    <x v="0"/>
    <n v="13283.999999999998"/>
    <m/>
    <n v="0"/>
    <n v="0"/>
    <n v="-13283.999999999998"/>
    <x v="0"/>
    <x v="0"/>
  </r>
  <r>
    <x v="1"/>
    <n v="166"/>
    <s v="延迟付款车辆查询"/>
    <x v="0"/>
    <x v="0"/>
    <n v="132840"/>
    <m/>
    <n v="7847.383189655171"/>
    <n v="5.9073947528268375E-2"/>
    <n v="-124992.61681034483"/>
    <x v="0"/>
    <x v="0"/>
  </r>
  <r>
    <x v="1"/>
    <n v="167"/>
    <s v="红票审批申请查询"/>
    <x v="0"/>
    <x v="0"/>
    <n v="6641.9999999999991"/>
    <m/>
    <n v="23542.149568965513"/>
    <n v="3.5444368516961031"/>
    <n v="16900.149568965513"/>
    <x v="0"/>
    <x v="0"/>
  </r>
  <r>
    <x v="2"/>
    <n v="1"/>
    <s v="待办事项"/>
    <x v="0"/>
    <x v="0"/>
    <n v="6641.9999999999991"/>
    <m/>
    <n v="133405.51422413791"/>
    <n v="20.085142159611252"/>
    <n v="126763.51422413791"/>
    <x v="0"/>
    <x v="0"/>
  </r>
  <r>
    <x v="2"/>
    <n v="2"/>
    <s v="长期订单管理"/>
    <x v="0"/>
    <x v="0"/>
    <n v="6641.9999999999991"/>
    <m/>
    <n v="51792.729051724134"/>
    <n v="7.7977610737314276"/>
    <n v="45150.729051724134"/>
    <x v="0"/>
    <x v="0"/>
  </r>
  <r>
    <x v="2"/>
    <n v="3"/>
    <s v="长期订单管理"/>
    <x v="0"/>
    <x v="0"/>
    <n v="6641.9999999999991"/>
    <m/>
    <n v="6277.906551724137"/>
    <n v="0.94518316045229411"/>
    <n v="-364.0934482758621"/>
    <x v="0"/>
    <x v="0"/>
  </r>
  <r>
    <x v="2"/>
    <n v="4"/>
    <s v="长期订单管理"/>
    <x v="0"/>
    <x v="0"/>
    <n v="6641.9999999999991"/>
    <m/>
    <n v="6277.906551724137"/>
    <n v="0.94518316045229411"/>
    <n v="-364.0934482758621"/>
    <x v="0"/>
    <x v="0"/>
  </r>
  <r>
    <x v="2"/>
    <n v="5"/>
    <s v="订单录入修改（个人/单位）"/>
    <x v="0"/>
    <x v="0"/>
    <n v="33210"/>
    <m/>
    <n v="65918.018793103445"/>
    <n v="1.9848846369498176"/>
    <n v="32708.018793103445"/>
    <x v="0"/>
    <x v="0"/>
  </r>
  <r>
    <x v="2"/>
    <n v="6"/>
    <s v="订单录入-单位订单"/>
    <x v="0"/>
    <x v="0"/>
    <n v="33210"/>
    <m/>
    <n v="0"/>
    <n v="0"/>
    <n v="-33210"/>
    <x v="0"/>
    <x v="0"/>
  </r>
  <r>
    <x v="2"/>
    <n v="7"/>
    <s v="订单录入修改（试乘试驾）"/>
    <x v="0"/>
    <x v="0"/>
    <n v="6641.9999999999991"/>
    <m/>
    <n v="0"/>
    <n v="0"/>
    <n v="-6641.9999999999991"/>
    <x v="0"/>
    <x v="0"/>
  </r>
  <r>
    <x v="2"/>
    <n v="8"/>
    <s v="订单列表"/>
    <x v="0"/>
    <x v="0"/>
    <n v="6641.9999999999991"/>
    <m/>
    <n v="199323.53301724131"/>
    <n v="30.009565344360333"/>
    <n v="192681.53301724131"/>
    <x v="0"/>
    <x v="0"/>
  </r>
  <r>
    <x v="2"/>
    <n v="9"/>
    <s v="订单详情"/>
    <x v="0"/>
    <x v="0"/>
    <n v="6641.9999999999991"/>
    <m/>
    <n v="142822.37405172415"/>
    <n v="21.502916900289698"/>
    <n v="136180.37405172415"/>
    <x v="0"/>
    <x v="0"/>
  </r>
  <r>
    <x v="2"/>
    <n v="10"/>
    <s v="销售数据提取"/>
    <x v="0"/>
    <x v="0"/>
    <n v="3320.9999999999995"/>
    <m/>
    <n v="29820.056120689649"/>
    <n v="8.9792400242967947"/>
    <n v="26499.056120689649"/>
    <x v="0"/>
    <x v="0"/>
  </r>
  <r>
    <x v="2"/>
    <n v="11"/>
    <s v="订单一览"/>
    <x v="0"/>
    <x v="0"/>
    <n v="3320.9999999999995"/>
    <m/>
    <n v="0"/>
    <n v="0"/>
    <n v="-3320.9999999999995"/>
    <x v="0"/>
    <x v="0"/>
  </r>
  <r>
    <x v="2"/>
    <n v="12"/>
    <s v="草稿箱"/>
    <x v="0"/>
    <x v="0"/>
    <n v="6641.9999999999991"/>
    <m/>
    <n v="119280.22448275864"/>
    <n v="17.958480048593596"/>
    <n v="112638.22448275864"/>
    <x v="0"/>
    <x v="0"/>
  </r>
  <r>
    <x v="2"/>
    <n v="13"/>
    <s v="车款输入_x000a_（弹窗）"/>
    <x v="0"/>
    <x v="0"/>
    <n v="6641.9999999999991"/>
    <m/>
    <n v="6277.906551724137"/>
    <n v="0.94518316045229411"/>
    <n v="-364.0934482758621"/>
    <x v="0"/>
    <x v="0"/>
  </r>
  <r>
    <x v="2"/>
    <n v="14"/>
    <s v="PDS确认_x000a_（弹窗）"/>
    <x v="0"/>
    <x v="0"/>
    <n v="6641.9999999999991"/>
    <m/>
    <n v="6277.906551724137"/>
    <n v="0.94518316045229411"/>
    <n v="-364.0934482758621"/>
    <x v="0"/>
    <x v="0"/>
  </r>
  <r>
    <x v="2"/>
    <n v="15"/>
    <s v="一键PDS"/>
    <x v="0"/>
    <x v="0"/>
    <n v="66420"/>
    <m/>
    <n v="58070.635603448267"/>
    <n v="0.87429442341837194"/>
    <n v="-8349.3643965517331"/>
    <x v="0"/>
    <x v="0"/>
  </r>
  <r>
    <x v="2"/>
    <n v="16"/>
    <s v="交车输入确认弹窗"/>
    <x v="0"/>
    <x v="0"/>
    <n v="6641.9999999999991"/>
    <m/>
    <n v="12555.813103448274"/>
    <n v="1.8903663209045882"/>
    <n v="5913.8131034482749"/>
    <x v="0"/>
    <x v="0"/>
  </r>
  <r>
    <x v="2"/>
    <n v="17"/>
    <s v="车辆分配"/>
    <x v="0"/>
    <x v="0"/>
    <n v="6641.9999999999991"/>
    <m/>
    <n v="48653.775775862065"/>
    <n v="7.32516949350528"/>
    <n v="42011.775775862065"/>
    <x v="0"/>
    <x v="0"/>
  </r>
  <r>
    <x v="2"/>
    <n v="18"/>
    <s v="订单变更申请"/>
    <x v="0"/>
    <x v="0"/>
    <n v="3320.9999999999995"/>
    <m/>
    <n v="12555.813103448274"/>
    <n v="3.7807326418091765"/>
    <n v="9234.813103448274"/>
    <x v="0"/>
    <x v="0"/>
  </r>
  <r>
    <x v="2"/>
    <n v="19"/>
    <s v="订单变更申请-编辑更多信息"/>
    <x v="0"/>
    <x v="0"/>
    <n v="3320.9999999999995"/>
    <m/>
    <n v="12555.813103448274"/>
    <n v="3.7807326418091765"/>
    <n v="9234.813103448274"/>
    <x v="0"/>
    <x v="0"/>
  </r>
  <r>
    <x v="2"/>
    <n v="20"/>
    <s v="订单退订申请"/>
    <x v="0"/>
    <x v="0"/>
    <n v="3320.9999999999995"/>
    <m/>
    <n v="20403.196293103443"/>
    <n v="6.1436905429399111"/>
    <n v="17082.196293103443"/>
    <x v="0"/>
    <x v="0"/>
  </r>
  <r>
    <x v="2"/>
    <n v="21"/>
    <s v="订单变更/退订"/>
    <x v="0"/>
    <x v="0"/>
    <n v="3320.9999999999995"/>
    <m/>
    <n v="6277.906551724137"/>
    <n v="1.8903663209045882"/>
    <n v="2956.9065517241374"/>
    <x v="0"/>
    <x v="0"/>
  </r>
  <r>
    <x v="2"/>
    <n v="22"/>
    <s v="订单变更审批"/>
    <x v="0"/>
    <x v="0"/>
    <n v="3320.9999999999995"/>
    <m/>
    <n v="36097.962672413785"/>
    <n v="10.869606345201381"/>
    <n v="32776.962672413785"/>
    <x v="0"/>
    <x v="0"/>
  </r>
  <r>
    <x v="2"/>
    <n v="23"/>
    <s v="订单变更审批-查看更多变更信息"/>
    <x v="0"/>
    <x v="0"/>
    <n v="3320.9999999999995"/>
    <m/>
    <n v="6277.906551724137"/>
    <n v="1.8903663209045882"/>
    <n v="2956.9065517241374"/>
    <x v="0"/>
    <x v="0"/>
  </r>
  <r>
    <x v="2"/>
    <n v="24"/>
    <s v="订单退审批"/>
    <x v="0"/>
    <x v="0"/>
    <n v="3320.9999999999995"/>
    <m/>
    <n v="78473.831896551725"/>
    <n v="23.629579011307356"/>
    <n v="75152.831896551725"/>
    <x v="0"/>
    <x v="0"/>
  </r>
  <r>
    <x v="2"/>
    <n v="25"/>
    <s v="国地标信息录入"/>
    <x v="0"/>
    <x v="0"/>
    <n v="6641.9999999999991"/>
    <m/>
    <n v="47084.299137931026"/>
    <n v="7.0888737033922062"/>
    <n v="40442.299137931026"/>
    <x v="0"/>
    <x v="0"/>
  </r>
  <r>
    <x v="2"/>
    <n v="26"/>
    <s v="国地标信息录入详情"/>
    <x v="0"/>
    <x v="0"/>
    <n v="6641.9999999999991"/>
    <m/>
    <n v="45514.822499999995"/>
    <n v="6.8525779132791333"/>
    <n v="38872.822499999995"/>
    <x v="0"/>
    <x v="0"/>
  </r>
  <r>
    <x v="2"/>
    <n v="27"/>
    <s v="车联网服务开通率报表"/>
    <x v="0"/>
    <x v="0"/>
    <n v="66420"/>
    <m/>
    <n v="32959.009396551715"/>
    <n v="0.4962211592374543"/>
    <n v="-33460.990603448285"/>
    <x v="0"/>
    <x v="0"/>
  </r>
  <r>
    <x v="2"/>
    <n v="28"/>
    <s v="车联网服务开通率查询"/>
    <x v="0"/>
    <x v="0"/>
    <n v="3320.9999999999995"/>
    <m/>
    <n v="0"/>
    <n v="0"/>
    <n v="-3320.9999999999995"/>
    <x v="0"/>
    <x v="0"/>
  </r>
  <r>
    <x v="2"/>
    <n v="29"/>
    <s v="企业车联网账号查询"/>
    <x v="0"/>
    <x v="0"/>
    <n v="3320.9999999999995"/>
    <m/>
    <n v="0"/>
    <n v="0"/>
    <n v="-3320.9999999999995"/>
    <x v="0"/>
    <x v="0"/>
  </r>
  <r>
    <x v="2"/>
    <n v="30"/>
    <s v="车联网实名认证报表"/>
    <x v="0"/>
    <x v="0"/>
    <n v="66420"/>
    <m/>
    <n v="32959.009396551715"/>
    <n v="0.4962211592374543"/>
    <n v="-33460.990603448285"/>
    <x v="0"/>
    <x v="0"/>
  </r>
  <r>
    <x v="2"/>
    <n v="31"/>
    <s v="车辆库存查询"/>
    <x v="0"/>
    <x v="0"/>
    <n v="6641.9999999999991"/>
    <m/>
    <n v="36097.962672413785"/>
    <n v="5.4348031726006907"/>
    <n v="29455.962672413785"/>
    <x v="0"/>
    <x v="0"/>
  </r>
  <r>
    <x v="2"/>
    <n v="32"/>
    <s v="车辆库存台账(财务)"/>
    <x v="0"/>
    <x v="0"/>
    <n v="3320.9999999999995"/>
    <m/>
    <n v="12555.813103448274"/>
    <n v="3.7807326418091765"/>
    <n v="9234.813103448274"/>
    <x v="0"/>
    <x v="0"/>
  </r>
  <r>
    <x v="2"/>
    <n v="33"/>
    <s v="车辆详细信息"/>
    <x v="0"/>
    <x v="0"/>
    <n v="3320.9999999999995"/>
    <m/>
    <n v="6277.906551724137"/>
    <n v="1.8903663209045882"/>
    <n v="2956.9065517241374"/>
    <x v="0"/>
    <x v="0"/>
  </r>
  <r>
    <x v="2"/>
    <n v="34"/>
    <s v="停车库维护"/>
    <x v="0"/>
    <x v="0"/>
    <n v="3320.9999999999995"/>
    <m/>
    <n v="0"/>
    <n v="0"/>
    <n v="-3320.9999999999995"/>
    <x v="0"/>
    <x v="0"/>
  </r>
  <r>
    <x v="2"/>
    <n v="35"/>
    <s v="库位信息查看"/>
    <x v="0"/>
    <x v="0"/>
    <n v="3320.9999999999995"/>
    <m/>
    <n v="0"/>
    <n v="0"/>
    <n v="-3320.9999999999995"/>
    <x v="0"/>
    <x v="0"/>
  </r>
  <r>
    <x v="2"/>
    <n v="36"/>
    <s v="他店库存查询"/>
    <x v="0"/>
    <x v="0"/>
    <n v="3320.9999999999995"/>
    <m/>
    <n v="7847.383189655171"/>
    <n v="2.3629579011307356"/>
    <n v="4526.383189655171"/>
    <x v="0"/>
    <x v="0"/>
  </r>
  <r>
    <x v="2"/>
    <n v="37"/>
    <s v="他店出库"/>
    <x v="0"/>
    <x v="0"/>
    <n v="3320.9999999999995"/>
    <m/>
    <n v="43945.345862068956"/>
    <n v="13.232564246332117"/>
    <n v="40624.345862068956"/>
    <x v="0"/>
    <x v="0"/>
  </r>
  <r>
    <x v="2"/>
    <n v="38"/>
    <s v="他店入库"/>
    <x v="0"/>
    <x v="0"/>
    <n v="3320.9999999999995"/>
    <m/>
    <n v="32959.009396551715"/>
    <n v="9.924423184749088"/>
    <n v="29638.009396551715"/>
    <x v="0"/>
    <x v="0"/>
  </r>
  <r>
    <x v="2"/>
    <n v="39"/>
    <s v="业务审批设置"/>
    <x v="0"/>
    <x v="0"/>
    <n v="3320.9999999999995"/>
    <m/>
    <n v="32959.009396551715"/>
    <n v="9.924423184749088"/>
    <n v="29638.009396551715"/>
    <x v="0"/>
    <x v="0"/>
  </r>
  <r>
    <x v="2"/>
    <n v="40"/>
    <s v="销售店选择"/>
    <x v="0"/>
    <x v="0"/>
    <n v="3320.9999999999995"/>
    <m/>
    <n v="7847.383189655171"/>
    <n v="2.3629579011307356"/>
    <n v="4526.383189655171"/>
    <x v="0"/>
    <x v="0"/>
  </r>
  <r>
    <x v="2"/>
    <n v="41"/>
    <s v="短信提醒配置"/>
    <x v="0"/>
    <x v="0"/>
    <n v="3320.9999999999995"/>
    <m/>
    <n v="0"/>
    <n v="0"/>
    <n v="-3320.9999999999995"/>
    <x v="0"/>
    <x v="0"/>
  </r>
  <r>
    <x v="2"/>
    <n v="42"/>
    <s v="导出字段选择-订单列表"/>
    <x v="0"/>
    <x v="0"/>
    <n v="3320.9999999999995"/>
    <m/>
    <n v="7847.383189655171"/>
    <n v="2.3629579011307356"/>
    <n v="4526.383189655171"/>
    <x v="0"/>
    <x v="0"/>
  </r>
  <r>
    <x v="2"/>
    <n v="43"/>
    <s v="导出字段选择-订单销售明细"/>
    <x v="0"/>
    <x v="0"/>
    <n v="3320.9999999999995"/>
    <m/>
    <n v="0"/>
    <n v="0"/>
    <n v="-3320.9999999999995"/>
    <x v="0"/>
    <x v="0"/>
  </r>
  <r>
    <x v="2"/>
    <n v="44"/>
    <s v="导出字段选择-车辆库存明细"/>
    <x v="0"/>
    <x v="0"/>
    <n v="3320.9999999999995"/>
    <m/>
    <n v="0"/>
    <n v="0"/>
    <n v="-3320.9999999999995"/>
    <x v="0"/>
    <x v="0"/>
  </r>
  <r>
    <x v="2"/>
    <n v="45"/>
    <s v="导出字段选择-车辆库存查询"/>
    <x v="0"/>
    <x v="0"/>
    <n v="3320.9999999999995"/>
    <m/>
    <n v="0"/>
    <n v="0"/>
    <n v="-3320.9999999999995"/>
    <x v="0"/>
    <x v="0"/>
  </r>
  <r>
    <x v="2"/>
    <n v="46"/>
    <s v="销售进度管理-按车种"/>
    <x v="0"/>
    <x v="0"/>
    <n v="6641.9999999999991"/>
    <m/>
    <n v="15694.766379310342"/>
    <n v="2.3629579011307356"/>
    <n v="9052.766379310342"/>
    <x v="0"/>
    <x v="0"/>
  </r>
  <r>
    <x v="2"/>
    <n v="47"/>
    <s v="销售进度管理-按销售顾问"/>
    <x v="0"/>
    <x v="0"/>
    <n v="6641.9999999999991"/>
    <m/>
    <n v="10986.336465517239"/>
    <n v="1.6540705307915147"/>
    <n v="4344.33646551724"/>
    <x v="0"/>
    <x v="0"/>
  </r>
  <r>
    <x v="2"/>
    <n v="48"/>
    <s v="订单日报"/>
    <x v="0"/>
    <x v="0"/>
    <n v="3320.9999999999995"/>
    <m/>
    <n v="34528.486034482754"/>
    <n v="10.397014764975236"/>
    <n v="31207.486034482754"/>
    <x v="0"/>
    <x v="0"/>
  </r>
  <r>
    <x v="2"/>
    <n v="49"/>
    <s v="销售日报"/>
    <x v="0"/>
    <x v="0"/>
    <n v="3320.9999999999995"/>
    <m/>
    <n v="23542.149568965513"/>
    <n v="7.0888737033922062"/>
    <n v="20221.149568965513"/>
    <x v="0"/>
    <x v="0"/>
  </r>
  <r>
    <x v="2"/>
    <n v="50"/>
    <s v="车辆进货日报"/>
    <x v="0"/>
    <x v="0"/>
    <n v="3320.9999999999995"/>
    <m/>
    <n v="0"/>
    <n v="0"/>
    <n v="-3320.9999999999995"/>
    <x v="0"/>
    <x v="0"/>
  </r>
  <r>
    <x v="2"/>
    <n v="51"/>
    <s v="到店管理平台用户维护"/>
    <x v="0"/>
    <x v="0"/>
    <n v="66420"/>
    <m/>
    <n v="58070.635603448267"/>
    <n v="0.87429442341837194"/>
    <n v="-8349.3643965517331"/>
    <x v="0"/>
    <x v="0"/>
  </r>
  <r>
    <x v="2"/>
    <n v="52"/>
    <s v="车辆接受输入"/>
    <x v="0"/>
    <x v="0"/>
    <n v="66420"/>
    <m/>
    <n v="65918.018793103445"/>
    <n v="0.99244231847490882"/>
    <n v="-501.9812068965548"/>
    <x v="0"/>
    <x v="0"/>
  </r>
  <r>
    <x v="2"/>
    <n v="53"/>
    <s v="COASTER检索/录入"/>
    <x v="0"/>
    <x v="0"/>
    <n v="66420"/>
    <m/>
    <n v="31389.532758620684"/>
    <n v="0.472591580226147"/>
    <n v="-35030.467241379316"/>
    <x v="0"/>
    <x v="0"/>
  </r>
  <r>
    <x v="2"/>
    <n v="54"/>
    <s v="车辆部门上载"/>
    <x v="0"/>
    <x v="0"/>
    <n v="3320.9999999999995"/>
    <m/>
    <n v="0"/>
    <n v="0"/>
    <n v="-3320.9999999999995"/>
    <x v="0"/>
    <x v="0"/>
  </r>
  <r>
    <x v="2"/>
    <n v="55"/>
    <s v="车辆部门下载"/>
    <x v="0"/>
    <x v="0"/>
    <n v="3320.9999999999995"/>
    <m/>
    <n v="0"/>
    <n v="0"/>
    <n v="-3320.9999999999995"/>
    <x v="0"/>
    <x v="0"/>
  </r>
  <r>
    <x v="2"/>
    <n v="56"/>
    <s v="实车交换"/>
    <x v="0"/>
    <x v="0"/>
    <n v="3320.9999999999995"/>
    <m/>
    <n v="0"/>
    <n v="0"/>
    <n v="-3320.9999999999995"/>
    <x v="0"/>
    <x v="0"/>
  </r>
  <r>
    <x v="2"/>
    <n v="57"/>
    <s v="车辆台账查询"/>
    <x v="0"/>
    <x v="0"/>
    <n v="16605"/>
    <m/>
    <n v="0"/>
    <n v="0"/>
    <n v="-16605"/>
    <x v="0"/>
    <x v="0"/>
  </r>
  <r>
    <x v="2"/>
    <n v="58"/>
    <s v="车辆库存查询"/>
    <x v="0"/>
    <x v="0"/>
    <n v="16605"/>
    <m/>
    <n v="48653.775775862065"/>
    <n v="2.9300677974021117"/>
    <n v="32048.775775862065"/>
    <x v="0"/>
    <x v="0"/>
  </r>
  <r>
    <x v="2"/>
    <n v="59"/>
    <s v="原厂保养套餐销售状况查询"/>
    <x v="0"/>
    <x v="0"/>
    <n v="6641.9999999999991"/>
    <m/>
    <n v="0"/>
    <n v="0"/>
    <n v="-6641.9999999999991"/>
    <x v="0"/>
    <x v="0"/>
  </r>
  <r>
    <x v="2"/>
    <n v="60"/>
    <s v="原厂保养套餐产品销售"/>
    <x v="0"/>
    <x v="0"/>
    <n v="6641.9999999999991"/>
    <m/>
    <n v="0"/>
    <n v="0"/>
    <n v="-6641.9999999999991"/>
    <x v="0"/>
    <x v="0"/>
  </r>
  <r>
    <x v="2"/>
    <n v="61"/>
    <s v="客户情报管理"/>
    <x v="0"/>
    <x v="0"/>
    <n v="33210"/>
    <m/>
    <n v="56501.158965517236"/>
    <n v="1.7013296888141294"/>
    <n v="23291.158965517236"/>
    <x v="0"/>
    <x v="0"/>
  </r>
  <r>
    <x v="2"/>
    <n v="62"/>
    <s v="国地标信息录入查询"/>
    <x v="0"/>
    <x v="0"/>
    <n v="3320.9999999999995"/>
    <m/>
    <n v="95738.074913793098"/>
    <n v="28.828086393794976"/>
    <n v="92417.074913793098"/>
    <x v="0"/>
    <x v="0"/>
  </r>
  <r>
    <x v="2"/>
    <n v="63"/>
    <s v="新能源车辆电池溯源信息下载"/>
    <x v="0"/>
    <x v="0"/>
    <n v="66420"/>
    <m/>
    <n v="58070.635603448267"/>
    <n v="0.87429442341837194"/>
    <n v="-8349.3643965517331"/>
    <x v="0"/>
    <x v="0"/>
  </r>
  <r>
    <x v="2"/>
    <n v="64"/>
    <s v="车联网服务开通率报表"/>
    <x v="0"/>
    <x v="0"/>
    <n v="6641.9999999999991"/>
    <m/>
    <n v="0"/>
    <n v="0"/>
    <n v="-6641.9999999999991"/>
    <x v="0"/>
    <x v="0"/>
  </r>
  <r>
    <x v="2"/>
    <n v="65"/>
    <s v="车联网服务开通率统计"/>
    <x v="0"/>
    <x v="0"/>
    <n v="6641.9999999999991"/>
    <m/>
    <n v="0"/>
    <n v="0"/>
    <n v="-6641.9999999999991"/>
    <x v="0"/>
    <x v="0"/>
  </r>
  <r>
    <x v="2"/>
    <n v="66"/>
    <s v="新能源车错误信息上载"/>
    <x v="0"/>
    <x v="0"/>
    <n v="6641.9999999999991"/>
    <m/>
    <n v="0"/>
    <n v="0"/>
    <n v="-6641.9999999999991"/>
    <x v="0"/>
    <x v="0"/>
  </r>
  <r>
    <x v="2"/>
    <n v="67"/>
    <s v="新能源车信息下载（FTMS）"/>
    <x v="0"/>
    <x v="0"/>
    <n v="33210"/>
    <m/>
    <n v="31389.532758620684"/>
    <n v="0.945183160452294"/>
    <n v="-1820.467241379316"/>
    <x v="0"/>
    <x v="0"/>
  </r>
  <r>
    <x v="2"/>
    <n v="68"/>
    <s v="车联网实名认证报表"/>
    <x v="0"/>
    <x v="0"/>
    <n v="33210"/>
    <m/>
    <n v="32959.009396551723"/>
    <n v="0.99244231847490882"/>
    <n v="-250.9906034482774"/>
    <x v="0"/>
    <x v="0"/>
  </r>
  <r>
    <x v="2"/>
    <n v="69"/>
    <s v="邮件提醒配置"/>
    <x v="0"/>
    <x v="0"/>
    <n v="6641.9999999999991"/>
    <m/>
    <n v="0"/>
    <n v="0"/>
    <n v="-6641.9999999999991"/>
    <x v="0"/>
    <x v="0"/>
  </r>
  <r>
    <x v="2"/>
    <n v="70"/>
    <s v="销售速报邮件发送"/>
    <x v="0"/>
    <x v="0"/>
    <n v="6641.9999999999991"/>
    <m/>
    <n v="0"/>
    <n v="0"/>
    <n v="-6641.9999999999991"/>
    <x v="0"/>
    <x v="0"/>
  </r>
  <r>
    <x v="2"/>
    <n v="71"/>
    <s v="长期订单规则"/>
    <x v="0"/>
    <x v="0"/>
    <n v="6641.9999999999991"/>
    <m/>
    <n v="18833.719655172412"/>
    <n v="2.8355494813568827"/>
    <n v="12191.719655172412"/>
    <x v="0"/>
    <x v="0"/>
  </r>
  <r>
    <x v="2"/>
    <n v="72"/>
    <s v="订单注残不清理日期设定"/>
    <x v="0"/>
    <x v="0"/>
    <n v="6641.9999999999991"/>
    <m/>
    <n v="6277.906551724137"/>
    <n v="0.94518316045229411"/>
    <n v="-364.0934482758621"/>
    <x v="0"/>
    <x v="0"/>
  </r>
  <r>
    <x v="2"/>
    <n v="73"/>
    <s v="订单注残清除时间设定"/>
    <x v="0"/>
    <x v="0"/>
    <n v="6641.9999999999991"/>
    <m/>
    <n v="12555.813103448274"/>
    <n v="1.8903663209045882"/>
    <n v="5913.8131034482749"/>
    <x v="0"/>
    <x v="0"/>
  </r>
  <r>
    <x v="2"/>
    <n v="74"/>
    <s v="销售进度管理-按巡回"/>
    <x v="0"/>
    <x v="0"/>
    <n v="6641.9999999999991"/>
    <m/>
    <n v="42375.869224137925"/>
    <n v="6.3799863330529858"/>
    <n v="35733.869224137925"/>
    <x v="0"/>
    <x v="0"/>
  </r>
  <r>
    <x v="2"/>
    <n v="75"/>
    <s v="销售进度-按销售店"/>
    <x v="0"/>
    <x v="0"/>
    <n v="6641.9999999999991"/>
    <m/>
    <n v="23542.149568965513"/>
    <n v="3.5444368516961031"/>
    <n v="16900.149568965513"/>
    <x v="0"/>
    <x v="0"/>
  </r>
  <r>
    <x v="2"/>
    <n v="76"/>
    <s v="销售进度-按车种"/>
    <x v="0"/>
    <x v="0"/>
    <n v="6641.9999999999991"/>
    <m/>
    <n v="15694.766379310342"/>
    <n v="2.3629579011307356"/>
    <n v="9052.766379310342"/>
    <x v="0"/>
    <x v="0"/>
  </r>
  <r>
    <x v="2"/>
    <n v="77"/>
    <s v="销售速报(含直销)"/>
    <x v="0"/>
    <x v="0"/>
    <n v="33210"/>
    <m/>
    <n v="15694.766379310342"/>
    <n v="0.472591580226147"/>
    <n v="-17515.233620689658"/>
    <x v="0"/>
    <x v="0"/>
  </r>
  <r>
    <x v="2"/>
    <n v="78"/>
    <s v="销售速报"/>
    <x v="0"/>
    <x v="0"/>
    <n v="6641.9999999999991"/>
    <m/>
    <n v="0"/>
    <n v="0"/>
    <n v="-6641.9999999999991"/>
    <x v="0"/>
    <x v="0"/>
  </r>
  <r>
    <x v="2"/>
    <n v="79"/>
    <s v="车辆详细信息"/>
    <x v="0"/>
    <x v="0"/>
    <n v="6641.9999999999991"/>
    <m/>
    <n v="17264.243017241377"/>
    <n v="2.5992536912438089"/>
    <n v="10622.243017241377"/>
    <x v="0"/>
    <x v="0"/>
  </r>
  <r>
    <x v="2"/>
    <n v="80"/>
    <s v="车辆库存明细"/>
    <x v="0"/>
    <x v="0"/>
    <n v="6641.9999999999991"/>
    <m/>
    <n v="61209.588879310337"/>
    <n v="9.2155358144098685"/>
    <n v="54567.588879310337"/>
    <x v="0"/>
    <x v="0"/>
  </r>
  <r>
    <x v="2"/>
    <n v="81"/>
    <s v="订单销售明细"/>
    <x v="0"/>
    <x v="0"/>
    <n v="6641.9999999999991"/>
    <m/>
    <n v="36097.962672413785"/>
    <n v="5.4348031726006907"/>
    <n v="29455.962672413785"/>
    <x v="0"/>
    <x v="0"/>
  </r>
  <r>
    <x v="2"/>
    <n v="82"/>
    <s v="订单详情"/>
    <x v="0"/>
    <x v="0"/>
    <n v="6641.9999999999991"/>
    <m/>
    <n v="7847.383189655171"/>
    <n v="1.1814789505653678"/>
    <n v="1205.3831896551719"/>
    <x v="0"/>
    <x v="0"/>
  </r>
  <r>
    <x v="2"/>
    <n v="83"/>
    <s v="车辆分配_厂家端"/>
    <x v="0"/>
    <x v="0"/>
    <n v="6641.9999999999991"/>
    <m/>
    <n v="0"/>
    <n v="0"/>
    <n v="-6641.9999999999991"/>
    <x v="0"/>
    <x v="0"/>
  </r>
  <r>
    <x v="2"/>
    <n v="84"/>
    <s v="可售资源导入-厂家端"/>
    <x v="0"/>
    <x v="0"/>
    <n v="16605"/>
    <m/>
    <n v="58070.635603448274"/>
    <n v="3.4971776936734882"/>
    <n v="41465.635603448274"/>
    <x v="0"/>
    <x v="0"/>
  </r>
  <r>
    <x v="2"/>
    <n v="85"/>
    <s v="可售资源年计&amp;企划比例上载"/>
    <x v="0"/>
    <x v="0"/>
    <n v="66420"/>
    <m/>
    <n v="76904.355258620679"/>
    <n v="1.1578493715540603"/>
    <n v="10484.355258620679"/>
    <x v="0"/>
    <x v="0"/>
  </r>
  <r>
    <x v="2"/>
    <n v="86"/>
    <s v="可售资源计算Batch"/>
    <x v="0"/>
    <x v="0"/>
    <n v="66420"/>
    <m/>
    <n v="7847.383189655171"/>
    <n v="0.11814789505653675"/>
    <n v="-58572.616810344829"/>
    <x v="0"/>
    <x v="0"/>
  </r>
  <r>
    <x v="2"/>
    <n v="87"/>
    <s v="N+5可售资源传输接口"/>
    <x v="0"/>
    <x v="0"/>
    <n v="66420"/>
    <m/>
    <n v="7847.383189655171"/>
    <n v="0.11814789505653675"/>
    <n v="-58572.616810344829"/>
    <x v="0"/>
    <x v="0"/>
  </r>
  <r>
    <x v="2"/>
    <n v="88"/>
    <s v="N+1可售资源传输接口"/>
    <x v="0"/>
    <x v="0"/>
    <n v="66420"/>
    <m/>
    <n v="7847.383189655171"/>
    <n v="0.11814789505653675"/>
    <n v="-58572.616810344829"/>
    <x v="0"/>
    <x v="0"/>
  </r>
  <r>
    <x v="2"/>
    <n v="89"/>
    <s v="调查表管理"/>
    <x v="0"/>
    <x v="0"/>
    <n v="6641.9999999999991"/>
    <m/>
    <n v="0"/>
    <n v="0"/>
    <n v="-6641.9999999999991"/>
    <x v="0"/>
    <x v="0"/>
  </r>
  <r>
    <x v="2"/>
    <n v="90"/>
    <s v="车辆库存台账"/>
    <x v="0"/>
    <x v="0"/>
    <n v="6641.9999999999991"/>
    <m/>
    <n v="0"/>
    <n v="0"/>
    <n v="-6641.9999999999991"/>
    <x v="0"/>
    <x v="0"/>
  </r>
  <r>
    <x v="2"/>
    <n v="91"/>
    <s v="销售数据提取"/>
    <x v="0"/>
    <x v="0"/>
    <n v="3320.9999999999995"/>
    <m/>
    <n v="0"/>
    <n v="0"/>
    <n v="-3320.9999999999995"/>
    <x v="0"/>
    <x v="0"/>
  </r>
  <r>
    <x v="2"/>
    <n v="92"/>
    <s v="实绩集计提取"/>
    <x v="0"/>
    <x v="0"/>
    <n v="6641.9999999999991"/>
    <m/>
    <n v="0"/>
    <n v="0"/>
    <n v="-6641.9999999999991"/>
    <x v="0"/>
    <x v="0"/>
  </r>
  <r>
    <x v="2"/>
    <n v="93"/>
    <s v="生产销售情报"/>
    <x v="0"/>
    <x v="0"/>
    <n v="6641.9999999999991"/>
    <m/>
    <n v="0"/>
    <n v="0"/>
    <n v="-6641.9999999999991"/>
    <x v="0"/>
    <x v="0"/>
  </r>
  <r>
    <x v="2"/>
    <n v="94"/>
    <s v="车辆明细抽出"/>
    <x v="0"/>
    <x v="0"/>
    <n v="6641.9999999999991"/>
    <m/>
    <n v="0"/>
    <n v="0"/>
    <n v="-6641.9999999999991"/>
    <x v="0"/>
    <x v="0"/>
  </r>
  <r>
    <x v="2"/>
    <n v="95"/>
    <s v="车种管理"/>
    <x v="0"/>
    <x v="0"/>
    <n v="6641.9999999999991"/>
    <m/>
    <n v="0"/>
    <n v="0"/>
    <n v="-6641.9999999999991"/>
    <x v="0"/>
    <x v="0"/>
  </r>
  <r>
    <x v="2"/>
    <n v="96"/>
    <s v="地区主表维护"/>
    <x v="0"/>
    <x v="0"/>
    <n v="6641.9999999999991"/>
    <m/>
    <n v="0"/>
    <n v="0"/>
    <n v="-6641.9999999999991"/>
    <x v="0"/>
    <x v="0"/>
  </r>
  <r>
    <x v="2"/>
    <n v="97"/>
    <s v="目标数据导入/导出"/>
    <x v="0"/>
    <x v="0"/>
    <n v="6641.9999999999991"/>
    <m/>
    <n v="0"/>
    <n v="0"/>
    <n v="-6641.9999999999991"/>
    <x v="0"/>
    <x v="0"/>
  </r>
  <r>
    <x v="2"/>
    <n v="98"/>
    <s v="目标主表维护"/>
    <x v="0"/>
    <x v="0"/>
    <n v="6641.9999999999991"/>
    <m/>
    <n v="0"/>
    <n v="0"/>
    <n v="-6641.9999999999991"/>
    <x v="0"/>
    <x v="0"/>
  </r>
  <r>
    <x v="2"/>
    <n v="99"/>
    <s v="车辆销售目标维护"/>
    <x v="0"/>
    <x v="0"/>
    <n v="6641.9999999999991"/>
    <m/>
    <n v="0"/>
    <n v="0"/>
    <n v="-6641.9999999999991"/>
    <x v="0"/>
    <x v="0"/>
  </r>
  <r>
    <x v="2"/>
    <n v="100"/>
    <s v="车型管理"/>
    <x v="0"/>
    <x v="0"/>
    <n v="6641.9999999999991"/>
    <m/>
    <n v="0"/>
    <n v="0"/>
    <n v="-6641.9999999999991"/>
    <x v="0"/>
    <x v="0"/>
  </r>
  <r>
    <x v="2"/>
    <n v="101"/>
    <s v="车名管理"/>
    <x v="0"/>
    <x v="0"/>
    <n v="6641.9999999999991"/>
    <m/>
    <n v="0"/>
    <n v="0"/>
    <n v="-6641.9999999999991"/>
    <x v="0"/>
    <x v="0"/>
  </r>
  <r>
    <x v="2"/>
    <n v="102"/>
    <s v="车辆颜色管理"/>
    <x v="0"/>
    <x v="0"/>
    <n v="6641.9999999999991"/>
    <m/>
    <n v="0"/>
    <n v="0"/>
    <n v="-6641.9999999999991"/>
    <x v="0"/>
    <x v="0"/>
  </r>
  <r>
    <x v="2"/>
    <n v="103"/>
    <s v="车型别进展率维护"/>
    <x v="0"/>
    <x v="0"/>
    <n v="33210"/>
    <m/>
    <n v="32959.009396551715"/>
    <n v="0.9924423184749086"/>
    <n v="-250.99060344828467"/>
    <x v="0"/>
    <x v="0"/>
  </r>
  <r>
    <x v="2"/>
    <n v="104"/>
    <s v="到店管理平台用户维护"/>
    <x v="0"/>
    <x v="0"/>
    <n v="66420"/>
    <m/>
    <n v="18833.719655172412"/>
    <n v="0.28355494813568821"/>
    <n v="-47586.280344827588"/>
    <x v="0"/>
    <x v="0"/>
  </r>
  <r>
    <x v="2"/>
    <n v="105"/>
    <s v="车型MASTER提取"/>
    <x v="0"/>
    <x v="0"/>
    <n v="6641.9999999999991"/>
    <m/>
    <n v="0"/>
    <n v="0"/>
    <n v="-6641.9999999999991"/>
    <x v="0"/>
    <x v="0"/>
  </r>
  <r>
    <x v="2"/>
    <n v="106"/>
    <s v="车辆履历提取"/>
    <x v="0"/>
    <x v="0"/>
    <n v="6641.9999999999991"/>
    <m/>
    <n v="0"/>
    <n v="0"/>
    <n v="-6641.9999999999991"/>
    <x v="0"/>
    <x v="0"/>
  </r>
  <r>
    <x v="2"/>
    <n v="107"/>
    <s v="销售流程数据报表下载"/>
    <x v="0"/>
    <x v="0"/>
    <n v="6641.9999999999991"/>
    <m/>
    <n v="0"/>
    <n v="0"/>
    <n v="-6641.9999999999991"/>
    <x v="0"/>
    <x v="0"/>
  </r>
  <r>
    <x v="2"/>
    <n v="108"/>
    <s v="销售流程数据查询及下载"/>
    <x v="0"/>
    <x v="0"/>
    <n v="6641.9999999999991"/>
    <m/>
    <n v="0"/>
    <n v="0"/>
    <n v="-6641.9999999999991"/>
    <x v="0"/>
    <x v="0"/>
  </r>
  <r>
    <x v="2"/>
    <n v="109"/>
    <s v="实车交换"/>
    <x v="0"/>
    <x v="0"/>
    <n v="6641.9999999999991"/>
    <m/>
    <n v="0"/>
    <n v="0"/>
    <n v="-6641.9999999999991"/>
    <x v="0"/>
    <x v="0"/>
  </r>
  <r>
    <x v="2"/>
    <n v="110"/>
    <s v="计划输入电子看板"/>
    <x v="0"/>
    <x v="0"/>
    <n v="66420"/>
    <m/>
    <n v="56501.158965517236"/>
    <n v="0.85066484440706469"/>
    <n v="-9918.8410344827644"/>
    <x v="0"/>
    <x v="0"/>
  </r>
  <r>
    <x v="2"/>
    <n v="111"/>
    <s v="电子看板显示"/>
    <x v="0"/>
    <x v="0"/>
    <n v="66420"/>
    <m/>
    <n v="6277.906551724137"/>
    <n v="9.4518316045229409E-2"/>
    <n v="-60142.09344827586"/>
    <x v="0"/>
    <x v="0"/>
  </r>
  <r>
    <x v="2"/>
    <n v="112"/>
    <s v="车辆部门上载"/>
    <x v="0"/>
    <x v="0"/>
    <n v="6641.9999999999991"/>
    <m/>
    <n v="0"/>
    <n v="0"/>
    <n v="-6641.9999999999991"/>
    <x v="0"/>
    <x v="0"/>
  </r>
  <r>
    <x v="2"/>
    <n v="113"/>
    <s v="车辆部门下载"/>
    <x v="0"/>
    <x v="0"/>
    <n v="6641.9999999999991"/>
    <m/>
    <n v="0"/>
    <n v="0"/>
    <n v="-6641.9999999999991"/>
    <x v="0"/>
    <x v="0"/>
  </r>
  <r>
    <x v="2"/>
    <n v="114"/>
    <s v="车辆接车取消确认"/>
    <x v="0"/>
    <x v="0"/>
    <n v="33210"/>
    <m/>
    <n v="51792.729051724134"/>
    <n v="1.5595522147462852"/>
    <n v="18582.729051724134"/>
    <x v="0"/>
    <x v="0"/>
  </r>
  <r>
    <x v="2"/>
    <n v="115"/>
    <s v="注残清理订单一览及下载"/>
    <x v="0"/>
    <x v="0"/>
    <n v="6641.9999999999991"/>
    <m/>
    <n v="0"/>
    <n v="0"/>
    <n v="-6641.9999999999991"/>
    <x v="0"/>
    <x v="0"/>
  </r>
  <r>
    <x v="2"/>
    <m/>
    <s v="订单草稿列表"/>
    <x v="0"/>
    <x v="1"/>
    <n v="0"/>
    <m/>
    <n v="7847.383189655171"/>
    <e v="#DIV/0!"/>
    <n v="7847.383189655171"/>
    <x v="1"/>
    <x v="0"/>
  </r>
  <r>
    <x v="2"/>
    <m/>
    <s v="订单草稿详情"/>
    <x v="0"/>
    <x v="1"/>
    <n v="0"/>
    <m/>
    <n v="6277.906551724137"/>
    <e v="#DIV/0!"/>
    <n v="6277.906551724137"/>
    <x v="1"/>
    <x v="0"/>
  </r>
  <r>
    <x v="2"/>
    <m/>
    <s v="车辆详细信息合格证可编辑"/>
    <x v="0"/>
    <x v="1"/>
    <n v="0"/>
    <m/>
    <n v="0"/>
    <e v="#DIV/0!"/>
    <n v="0"/>
    <x v="1"/>
    <x v="0"/>
  </r>
  <r>
    <x v="2"/>
    <m/>
    <s v="导出字段选择-导出"/>
    <x v="0"/>
    <x v="1"/>
    <n v="0"/>
    <m/>
    <n v="7847.383189655171"/>
    <e v="#DIV/0!"/>
    <n v="7847.383189655171"/>
    <x v="1"/>
    <x v="0"/>
  </r>
  <r>
    <x v="2"/>
    <m/>
    <s v="短信验证功能"/>
    <x v="0"/>
    <x v="1"/>
    <n v="0"/>
    <m/>
    <n v="7847.383189655171"/>
    <e v="#DIV/0!"/>
    <n v="7847.383189655171"/>
    <x v="1"/>
    <x v="0"/>
  </r>
  <r>
    <x v="2"/>
    <m/>
    <s v="短信验证码信息"/>
    <x v="0"/>
    <x v="1"/>
    <n v="0"/>
    <m/>
    <n v="10986.336465517239"/>
    <e v="#DIV/0!"/>
    <n v="10986.336465517239"/>
    <x v="1"/>
    <x v="0"/>
  </r>
  <r>
    <x v="2"/>
    <m/>
    <s v="短信验证码存储"/>
    <x v="0"/>
    <x v="1"/>
    <n v="0"/>
    <m/>
    <n v="6277.906551724137"/>
    <e v="#DIV/0!"/>
    <n v="6277.906551724137"/>
    <x v="1"/>
    <x v="0"/>
  </r>
  <r>
    <x v="2"/>
    <m/>
    <s v="车辆库存查询-编辑"/>
    <x v="0"/>
    <x v="1"/>
    <n v="0"/>
    <m/>
    <n v="6277.906551724137"/>
    <e v="#DIV/0!"/>
    <n v="6277.906551724137"/>
    <x v="1"/>
    <x v="0"/>
  </r>
  <r>
    <x v="2"/>
    <m/>
    <s v="更新订单当前状态的天数"/>
    <x v="0"/>
    <x v="1"/>
    <n v="0"/>
    <m/>
    <n v="6277.906551724137"/>
    <e v="#DIV/0!"/>
    <n v="6277.906551724137"/>
    <x v="1"/>
    <x v="0"/>
  </r>
  <r>
    <x v="2"/>
    <m/>
    <s v="更新车辆预计到店日"/>
    <x v="0"/>
    <x v="1"/>
    <n v="0"/>
    <m/>
    <n v="6277.906551724137"/>
    <e v="#DIV/0!"/>
    <n v="6277.906551724137"/>
    <x v="1"/>
    <x v="0"/>
  </r>
  <r>
    <x v="2"/>
    <m/>
    <s v="人员订单计划信息表"/>
    <x v="0"/>
    <x v="1"/>
    <n v="0"/>
    <m/>
    <n v="10986.336465517239"/>
    <e v="#DIV/0!"/>
    <n v="10986.336465517239"/>
    <x v="1"/>
    <x v="0"/>
  </r>
  <r>
    <x v="2"/>
    <m/>
    <s v="人员销售计划信息表"/>
    <x v="0"/>
    <x v="1"/>
    <n v="0"/>
    <m/>
    <n v="10986.336465517239"/>
    <e v="#DIV/0!"/>
    <n v="10986.336465517239"/>
    <x v="1"/>
    <x v="0"/>
  </r>
  <r>
    <x v="2"/>
    <m/>
    <s v="按经销店更新销售顾问的订单计划、销售计划、订单转率报表"/>
    <x v="0"/>
    <x v="1"/>
    <n v="0"/>
    <m/>
    <n v="6277.906551724137"/>
    <e v="#DIV/0!"/>
    <n v="6277.906551724137"/>
    <x v="1"/>
    <x v="0"/>
  </r>
  <r>
    <x v="2"/>
    <m/>
    <s v="车型订单计划信息表"/>
    <x v="0"/>
    <x v="1"/>
    <n v="0"/>
    <m/>
    <n v="10986.336465517239"/>
    <e v="#DIV/0!"/>
    <n v="10986.336465517239"/>
    <x v="1"/>
    <x v="0"/>
  </r>
  <r>
    <x v="2"/>
    <m/>
    <s v="车型销售计划信息表"/>
    <x v="0"/>
    <x v="1"/>
    <n v="0"/>
    <m/>
    <n v="10986.336465517239"/>
    <e v="#DIV/0!"/>
    <n v="10986.336465517239"/>
    <x v="1"/>
    <x v="0"/>
  </r>
  <r>
    <x v="2"/>
    <m/>
    <s v="按经销店刷新车型对应的订单计划、销售计划、订单转率报表"/>
    <x v="0"/>
    <x v="1"/>
    <n v="0"/>
    <m/>
    <n v="6277.906551724137"/>
    <e v="#DIV/0!"/>
    <n v="6277.906551724137"/>
    <x v="1"/>
    <x v="0"/>
  </r>
  <r>
    <x v="2"/>
    <m/>
    <s v="根据设定条件将满足长期订单条件的数据进行状态更新"/>
    <x v="0"/>
    <x v="1"/>
    <n v="0"/>
    <m/>
    <n v="6277.906551724137"/>
    <e v="#DIV/0!"/>
    <n v="6277.906551724137"/>
    <x v="1"/>
    <x v="0"/>
  </r>
  <r>
    <x v="3"/>
    <n v="96"/>
    <s v="COASTER车辆基础数据维护"/>
    <x v="0"/>
    <x v="0"/>
    <n v="33210"/>
    <m/>
    <n v="62779.065517241383"/>
    <n v="1.8903663209045884"/>
    <n v="29569.065517241383"/>
    <x v="0"/>
    <x v="0"/>
  </r>
  <r>
    <x v="3"/>
    <n v="97"/>
    <s v="COASTER检索/审核"/>
    <x v="0"/>
    <x v="0"/>
    <n v="33210"/>
    <m/>
    <n v="103585.4581034483"/>
    <n v="3.1191044294925714"/>
    <n v="70375.458103448298"/>
    <x v="0"/>
    <x v="0"/>
  </r>
  <r>
    <x v="3"/>
    <n v="98"/>
    <s v="COASTER选装项目维护"/>
    <x v="0"/>
    <x v="0"/>
    <n v="1660.4999999999998"/>
    <m/>
    <n v="65918.01879310346"/>
    <n v="39.697692738996366"/>
    <n v="64257.51879310346"/>
    <x v="0"/>
    <x v="0"/>
  </r>
  <r>
    <x v="4"/>
    <n v="1"/>
    <s v="物流的费用结算要实现系统化"/>
    <x v="0"/>
    <x v="0"/>
    <n v="66420"/>
    <m/>
    <m/>
    <n v="0"/>
    <n v="-66420"/>
    <x v="0"/>
    <x v="0"/>
  </r>
  <r>
    <x v="4"/>
    <n v="2"/>
    <s v="数据抽取功能希望可以增加根据上载车架号导出数据，"/>
    <x v="0"/>
    <x v="0"/>
    <n v="66420"/>
    <m/>
    <m/>
    <n v="0"/>
    <n v="-66420"/>
    <x v="0"/>
    <x v="0"/>
  </r>
  <r>
    <x v="4"/>
    <n v="3"/>
    <s v="二级品相关要望提出：_x000a_二级品、事故车希望先进行拆分配将车辆和订单同时释放出来后再进行处理。"/>
    <x v="2"/>
    <x v="0"/>
    <n v="66420"/>
    <m/>
    <m/>
    <n v="0"/>
    <n v="-66420"/>
    <x v="0"/>
    <x v="0"/>
  </r>
  <r>
    <x v="4"/>
    <n v="9"/>
    <s v="配送指示（非直销车），F是先取消出门，再取消配送指示"/>
    <x v="0"/>
    <x v="0"/>
    <n v="66420"/>
    <m/>
    <m/>
    <n v="0"/>
    <n v="-66420"/>
    <x v="0"/>
    <x v="0"/>
  </r>
  <r>
    <x v="4"/>
    <n v="10"/>
    <s v="配送指示，G是单经销店可以批量取消，F希望可以多店批量取消"/>
    <x v="0"/>
    <x v="0"/>
    <n v="66420"/>
    <m/>
    <m/>
    <n v="0"/>
    <n v="-66420"/>
    <x v="0"/>
    <x v="0"/>
  </r>
  <r>
    <x v="4"/>
    <n v="11"/>
    <s v="PPO加装的日期起始点，希望可以系统控制（比如：陆放同一SFX，8月和9月加装的东西不一样）←这个应该是业务流有问题，不同PPO加装，理论上应该是不同的SFX"/>
    <x v="2"/>
    <x v="0"/>
    <n v="99630"/>
    <m/>
    <m/>
    <n v="0"/>
    <n v="-99630"/>
    <x v="0"/>
    <x v="0"/>
  </r>
  <r>
    <x v="4"/>
    <n v="12"/>
    <s v="一次性输入大量VIN或订单号查询功能（超200）（与财务是共同需求）"/>
    <x v="0"/>
    <x v="0"/>
    <n v="99630"/>
    <m/>
    <m/>
    <n v="0"/>
    <n v="-99630"/>
    <x v="0"/>
    <x v="0"/>
  </r>
  <r>
    <x v="4"/>
    <n v="13"/>
    <s v="打印扩大票之前，提前发现异常的预警功能（白票、VIN不匹配等）"/>
    <x v="1"/>
    <x v="0"/>
    <n v="99630"/>
    <m/>
    <m/>
    <n v="0"/>
    <n v="-99630"/>
    <x v="0"/>
    <x v="0"/>
  </r>
  <r>
    <x v="4"/>
    <n v="14"/>
    <s v="希望可以批量补终检（利用上载模板）、批量配送指示输入/取消"/>
    <x v="0"/>
    <x v="0"/>
    <n v="99630"/>
    <m/>
    <m/>
    <n v="0"/>
    <n v="-99630"/>
    <x v="0"/>
    <x v="0"/>
  </r>
  <r>
    <x v="4"/>
    <n v="15"/>
    <s v="出门日录入→字段只要VIN和出门确认日、批量录入/取消"/>
    <x v="0"/>
    <x v="0"/>
    <n v="99630"/>
    <m/>
    <m/>
    <n v="0"/>
    <n v="-99630"/>
    <x v="0"/>
    <x v="0"/>
  </r>
  <r>
    <x v="4"/>
    <n v="16"/>
    <s v="追加特定VIN的物流履历查询（出门、取消出门、再出门等）"/>
    <x v="0"/>
    <x v="0"/>
    <n v="99630"/>
    <m/>
    <m/>
    <n v="0"/>
    <n v="-99630"/>
    <x v="0"/>
    <x v="0"/>
  </r>
  <r>
    <x v="4"/>
    <n v="17"/>
    <s v="交期报表-按经销店显示：希望能看出厂家的M在（0、000之类的）"/>
    <x v="1"/>
    <x v="0"/>
    <n v="99630"/>
    <m/>
    <m/>
    <n v="0"/>
    <n v="-99630"/>
    <x v="0"/>
    <x v="0"/>
  </r>
  <r>
    <x v="4"/>
    <n v="18"/>
    <s v="追加到店预订模拟（类似支付预订模拟）"/>
    <x v="1"/>
    <x v="0"/>
    <n v="99630"/>
    <m/>
    <m/>
    <n v="0"/>
    <n v="-99630"/>
    <x v="0"/>
    <x v="0"/>
  </r>
  <r>
    <x v="4"/>
    <n v="19"/>
    <s v="特殊目的地变更申请，大客户先审批，再提交给物流。可加入运送特殊地址"/>
    <x v="0"/>
    <x v="0"/>
    <n v="99630"/>
    <m/>
    <m/>
    <n v="0"/>
    <n v="-99630"/>
    <x v="0"/>
    <x v="0"/>
  </r>
  <r>
    <x v="4"/>
    <n v="20"/>
    <s v="追加DLR优先出门车辆申请"/>
    <x v="0"/>
    <x v="0"/>
    <n v="99630"/>
    <m/>
    <m/>
    <n v="0"/>
    <n v="-99630"/>
    <x v="0"/>
    <x v="0"/>
  </r>
  <r>
    <x v="4"/>
    <n v="21"/>
    <s v="难运输地区上载（可调整订单相对集中）"/>
    <x v="0"/>
    <x v="0"/>
    <n v="99630"/>
    <m/>
    <m/>
    <n v="0"/>
    <n v="-99630"/>
    <x v="0"/>
    <x v="0"/>
  </r>
  <r>
    <x v="4"/>
    <n v="22"/>
    <s v="月末现品票等数据的固定报表发送"/>
    <x v="0"/>
    <x v="0"/>
    <n v="99630"/>
    <m/>
    <m/>
    <n v="0"/>
    <n v="-99630"/>
    <x v="0"/>
    <x v="0"/>
  </r>
  <r>
    <x v="4"/>
    <n v="23"/>
    <s v="TFGL分室功能的确保"/>
    <x v="0"/>
    <x v="0"/>
    <n v="99630"/>
    <m/>
    <m/>
    <n v="0"/>
    <n v="-99630"/>
    <x v="0"/>
    <x v="0"/>
  </r>
  <r>
    <x v="4"/>
    <n v="24"/>
    <s v="DLR可提交基础信息中接车联系人/电话变更申请"/>
    <x v="0"/>
    <x v="0"/>
    <n v="99630"/>
    <m/>
    <m/>
    <n v="0"/>
    <n v="-99630"/>
    <x v="0"/>
    <x v="0"/>
  </r>
  <r>
    <x v="4"/>
    <n v="26"/>
    <s v="针对大客户、员工购车：_x000a_1、大客户上载决裁后工厂价、请款价文件（DLRCODE&amp;SFX&amp;COLOR）_x000a_2、商计上单后，系统默认大客户上载文件价格"/>
    <x v="1"/>
    <x v="0"/>
    <n v="99630"/>
    <m/>
    <m/>
    <n v="0"/>
    <n v="-99630"/>
    <x v="0"/>
    <x v="0"/>
  </r>
  <r>
    <x v="4"/>
    <n v="27"/>
    <s v="RUNDOWN停工细化到外板色级"/>
    <x v="1"/>
    <x v="0"/>
    <n v="99630"/>
    <m/>
    <m/>
    <n v="0"/>
    <n v="-99630"/>
    <x v="0"/>
    <x v="0"/>
  </r>
  <r>
    <x v="5"/>
    <n v="1"/>
    <s v="希望新系统可以设计自动对账功能，减少人工对账"/>
    <x v="1"/>
    <x v="0"/>
    <n v="99630"/>
    <m/>
    <m/>
    <n v="0"/>
    <n v="-99630"/>
    <x v="0"/>
    <x v="0"/>
  </r>
  <r>
    <x v="5"/>
    <n v="2"/>
    <s v="供需资金组和财务希望做台账可视化，方便于对账。"/>
    <x v="1"/>
    <x v="0"/>
    <n v="99630"/>
    <m/>
    <m/>
    <n v="0"/>
    <n v="-99630"/>
    <x v="0"/>
    <x v="0"/>
  </r>
  <r>
    <x v="5"/>
    <n v="3"/>
    <s v="财务对账时，希望可以在确认总额的同时，可以快速切换店别明细"/>
    <x v="1"/>
    <x v="0"/>
    <n v="66420"/>
    <m/>
    <m/>
    <n v="0"/>
    <n v="-66420"/>
    <x v="0"/>
    <x v="0"/>
  </r>
  <r>
    <x v="5"/>
    <n v="4"/>
    <s v="店端厂端都希望可以上载OFD格式（国家推荐的电子发票格式）"/>
    <x v="0"/>
    <x v="0"/>
    <n v="66420"/>
    <m/>
    <m/>
    <n v="0"/>
    <n v="-66420"/>
    <x v="0"/>
    <x v="0"/>
  </r>
  <r>
    <x v="5"/>
    <n v="5"/>
    <s v="长期留存的文件，在财务部门下载里设置检索功能"/>
    <x v="0"/>
    <x v="0"/>
    <n v="66420"/>
    <m/>
    <m/>
    <n v="0"/>
    <n v="-66420"/>
    <x v="0"/>
    <x v="0"/>
  </r>
  <r>
    <x v="5"/>
    <n v="6"/>
    <s v="关于质损车的业务需要后续检讨。系统需要留一个入库记录。"/>
    <x v="1"/>
    <x v="0"/>
    <n v="99630"/>
    <m/>
    <m/>
    <n v="0"/>
    <n v="-99630"/>
    <x v="0"/>
    <x v="0"/>
  </r>
  <r>
    <x v="5"/>
    <n v="7"/>
    <s v="运费预提系统化。_x000a_运费结算金额的核对，财务可见"/>
    <x v="1"/>
    <x v="0"/>
    <n v="99630"/>
    <m/>
    <m/>
    <n v="0"/>
    <n v="-99630"/>
    <x v="0"/>
    <x v="0"/>
  </r>
  <r>
    <x v="5"/>
    <n v="8"/>
    <s v="CAL中用品采购成本-供应商别、运费维护在系统中"/>
    <x v="1"/>
    <x v="0"/>
    <n v="99630"/>
    <m/>
    <m/>
    <n v="0"/>
    <n v="-99630"/>
    <x v="0"/>
    <x v="0"/>
  </r>
  <r>
    <x v="5"/>
    <n v="9"/>
    <s v="1、车辆出门后自动传输数据、实时生成发票数据并记账，实时成本结转_x000a_2、DLR可实时查询并下载发票数据（发票无纸化）"/>
    <x v="1"/>
    <x v="0"/>
    <n v="99630"/>
    <m/>
    <m/>
    <n v="0"/>
    <n v="-99630"/>
    <x v="0"/>
    <x v="0"/>
  </r>
  <r>
    <x v="5"/>
    <n v="10"/>
    <s v="自动计算库存金额，与财务核对"/>
    <x v="1"/>
    <x v="0"/>
    <n v="99630"/>
    <m/>
    <m/>
    <n v="0"/>
    <n v="-99630"/>
    <x v="0"/>
    <x v="0"/>
  </r>
  <r>
    <x v="5"/>
    <n v="11"/>
    <s v="车辆数据的显示不收订单是否为空的影响"/>
    <x v="0"/>
    <x v="0"/>
    <n v="99630"/>
    <m/>
    <m/>
    <n v="0"/>
    <n v="-99630"/>
    <x v="0"/>
    <x v="0"/>
  </r>
  <r>
    <x v="5"/>
    <n v="12"/>
    <s v="未正式开业新店可通过外网登陆TACT系统自主订货，实现系统化预收管理。"/>
    <x v="1"/>
    <x v="0"/>
    <n v="99630"/>
    <m/>
    <m/>
    <n v="0"/>
    <n v="-99630"/>
    <x v="0"/>
    <x v="0"/>
  </r>
  <r>
    <x v="5"/>
    <n v="13"/>
    <s v="《零件预收余额对账单》上载TACT后能长期保存"/>
    <x v="1"/>
    <x v="0"/>
    <n v="99630"/>
    <m/>
    <m/>
    <n v="0"/>
    <n v="-99630"/>
    <x v="0"/>
    <x v="0"/>
  </r>
  <r>
    <x v="5"/>
    <n v="14"/>
    <s v="① 零件杂项业务余额明细中对已开发票的订单进行标识_x000a_② 【系统损益】明细可以清晰辨识业务内容和调整原因"/>
    <x v="1"/>
    <x v="0"/>
    <n v="99630"/>
    <m/>
    <m/>
    <n v="0"/>
    <n v="-99630"/>
    <x v="0"/>
    <x v="0"/>
  </r>
  <r>
    <x v="5"/>
    <n v="15"/>
    <s v="每月与DLR进行预收账款对账后，①DLR可以通过系统向FTMS反馈对账结果（系统于每月月初会提醒财务负责人对账）②系统自动统计DLR完成情况（FTMS财务可查看）；③对三个月未回复的DLR，在DLR进行车款支付选择之前，系统自动提醒DLR回复"/>
    <x v="1"/>
    <x v="0"/>
    <n v="99630"/>
    <m/>
    <m/>
    <n v="0"/>
    <n v="-99630"/>
    <x v="0"/>
    <x v="0"/>
  </r>
  <r>
    <x v="5"/>
    <n v="16"/>
    <s v="每月与DLR进行预收账款对账后，①DLR可以通过系统向FTMS反馈对账结果（系统于每月月初会提醒财务负责人对账）②系统自动统计DLR完成情况（FTMS财务可查看）；③对三个月未回复的DLR，在DLR进行零件订货时，系统自动提醒DLR回复"/>
    <x v="1"/>
    <x v="0"/>
    <n v="99630"/>
    <m/>
    <m/>
    <n v="0"/>
    <n v="-99630"/>
    <x v="0"/>
    <x v="0"/>
  </r>
  <r>
    <x v="5"/>
    <n v="17"/>
    <s v="① 系统室连携业务部门，对需要手工调整的业务进行梳理，系统改善，避免NEC手工修改数据_x000a_②出门记录和出门取消记录都显示"/>
    <x v="1"/>
    <x v="0"/>
    <n v="99630"/>
    <m/>
    <m/>
    <n v="0"/>
    <n v="-99630"/>
    <x v="0"/>
    <x v="0"/>
  </r>
  <r>
    <x v="5"/>
    <n v="18"/>
    <s v="G PKG-厂端-支付预订模拟模块，希望把DLR CODE设成模糊区间，即全部DLR的请款支付总台数和金额都可以看到，方便厂端整体查看未来DLR预计向FTMS支付的整车款"/>
    <x v="0"/>
    <x v="0"/>
    <n v="199260"/>
    <m/>
    <m/>
    <n v="0"/>
    <n v="-199260"/>
    <x v="0"/>
    <x v="0"/>
  </r>
  <r>
    <x v="5"/>
    <n v="19"/>
    <s v="根据系统中已经存在的业务财务数据（台数、价格、PL表等、FTMS工作日历、工厂工作日历）自动生成年度资金计划（每年两次）及月度资金计划（每月随时）、资金计划预实分析等，具体取数时点和取数需求，详见附件-资金计划"/>
    <x v="1"/>
    <x v="0"/>
    <n v="99630"/>
    <m/>
    <m/>
    <n v="0"/>
    <n v="-99630"/>
    <x v="0"/>
    <x v="0"/>
  </r>
  <r>
    <x v="5"/>
    <n v="20"/>
    <s v="月度资金实际（整车零件入金、采购支付、费用支付等）自动更新（需要对接SAP），并且根据实际和年度计划，自动进行未来预测"/>
    <x v="1"/>
    <x v="0"/>
    <n v="99630"/>
    <m/>
    <m/>
    <n v="0"/>
    <n v="-99630"/>
    <x v="0"/>
    <x v="0"/>
  </r>
  <r>
    <x v="5"/>
    <n v="21"/>
    <s v="新DMS系统设计中建议考虑线上销售业务的全流程（订单、收款、开票、退款等）"/>
    <x v="1"/>
    <x v="0"/>
    <n v="199260"/>
    <m/>
    <m/>
    <n v="0"/>
    <n v="-199260"/>
    <x v="0"/>
    <x v="0"/>
  </r>
  <r>
    <x v="5"/>
    <n v="22"/>
    <s v="整车入金请款金额与实际入金实现一一对应_x000a_即从请款中可以明确知道哪些车辆已经入金，从入金中明确知道是针对哪些车的入金"/>
    <x v="1"/>
    <x v="0"/>
    <n v="99630"/>
    <m/>
    <m/>
    <n v="0"/>
    <n v="-99630"/>
    <x v="0"/>
    <x v="0"/>
  </r>
  <r>
    <x v="5"/>
    <n v="23"/>
    <s v="①TACT系统\财务\用品及杂项发票上载功能：_x000a_a 上载文件要求单价取消保留2位小数限制；_x000a_b 上载文件“单位”字段与下载文件一致就可以上载；_x000a_c 改善无法上载大文件的状况（EXCEL:6000~10000行）。_x000a_②业务部门或财务部门自主上载红字发票_x000a_③流程改善"/>
    <x v="1"/>
    <x v="0"/>
    <n v="199260"/>
    <m/>
    <m/>
    <n v="0"/>
    <n v="-199260"/>
    <x v="0"/>
    <x v="0"/>
  </r>
  <r>
    <x v="5"/>
    <n v="24"/>
    <s v="系统每年年末自动提示DLR支付DMS使用费，年初系统自动扣除业务余额，对未完成缴费的限制DMS相关功能。（参考视频网站会员）"/>
    <x v="1"/>
    <x v="0"/>
    <n v="199260"/>
    <m/>
    <m/>
    <n v="0"/>
    <n v="-199260"/>
    <x v="0"/>
    <x v="0"/>
  </r>
  <r>
    <x v="6"/>
    <s v="VHS_20230606_0001_x000a_"/>
    <s v="1、追加购买类型：大客户个人、大客户单位；_x000a_2、大客户个人追加填写项；_x000a_3、大客户单位追加填写项；_x000a_4、追加大客户政策填写，调用共通模块API方法获取大客户政策信息。"/>
    <x v="0"/>
    <x v="1"/>
    <n v="0"/>
    <m/>
    <n v="10986.336465517239"/>
    <e v="#DIV/0!"/>
    <n v="10986.336465517239"/>
    <x v="1"/>
    <x v="0"/>
  </r>
  <r>
    <x v="6"/>
    <m/>
    <s v="获取大客户系统模块政策信息展示"/>
    <x v="0"/>
    <x v="1"/>
    <n v="0"/>
    <m/>
    <n v="7847.383189655171"/>
    <e v="#DIV/0!"/>
    <n v="7847.383189655171"/>
    <x v="1"/>
    <x v="0"/>
  </r>
  <r>
    <x v="6"/>
    <m/>
    <s v="大客户政策信息查询显示"/>
    <x v="0"/>
    <x v="1"/>
    <n v="0"/>
    <m/>
    <n v="7847.383189655171"/>
    <e v="#DIV/0!"/>
    <n v="7847.383189655171"/>
    <x v="1"/>
    <x v="0"/>
  </r>
  <r>
    <x v="6"/>
    <m/>
    <s v="大客户政策信息更新"/>
    <x v="0"/>
    <x v="1"/>
    <n v="0"/>
    <m/>
    <n v="6277.906551724137"/>
    <e v="#DIV/0!"/>
    <n v="6277.906551724137"/>
    <x v="1"/>
    <x v="0"/>
  </r>
  <r>
    <x v="6"/>
    <m/>
    <s v="1、检索区域追加资料审核和返款审核状态显示；_x000a_2、追加大客户填写项字段显示；_x000a_3、新DMS大客户订单与客户信审核MQ对接。"/>
    <x v="0"/>
    <x v="1"/>
    <n v="0"/>
    <m/>
    <n v="7847.383189655171"/>
    <e v="#DIV/0!"/>
    <n v="7847.383189655171"/>
    <x v="1"/>
    <x v="0"/>
  </r>
  <r>
    <x v="6"/>
    <m/>
    <s v="4、追加大客户填写项字段显示；"/>
    <x v="0"/>
    <x v="1"/>
    <n v="0"/>
    <m/>
    <n v="7847.383189655171"/>
    <e v="#DIV/0!"/>
    <n v="7847.383189655171"/>
    <x v="1"/>
    <x v="0"/>
  </r>
  <r>
    <x v="6"/>
    <m/>
    <s v="1、大客户追加的字段展示"/>
    <x v="0"/>
    <x v="1"/>
    <n v="0"/>
    <m/>
    <n v="6277.906551724137"/>
    <e v="#DIV/0!"/>
    <n v="6277.906551724137"/>
    <x v="1"/>
    <x v="0"/>
  </r>
  <r>
    <x v="6"/>
    <m/>
    <s v="1、未分配车辆一览新增大客户追加的字段展示"/>
    <x v="0"/>
    <x v="1"/>
    <n v="0"/>
    <m/>
    <n v="7847.383189655171"/>
    <e v="#DIV/0!"/>
    <n v="7847.383189655171"/>
    <x v="1"/>
    <x v="0"/>
  </r>
  <r>
    <x v="6"/>
    <m/>
    <s v="2、未配车订单一览新增大客户追加的字段展示"/>
    <x v="0"/>
    <x v="1"/>
    <n v="0"/>
    <m/>
    <n v="7847.383189655171"/>
    <e v="#DIV/0!"/>
    <n v="7847.383189655171"/>
    <x v="1"/>
    <x v="0"/>
  </r>
  <r>
    <x v="6"/>
    <m/>
    <s v="DMS销售在大客户订单下订后将订单信息传给客户信息审核做资料审核"/>
    <x v="0"/>
    <x v="1"/>
    <n v="0"/>
    <m/>
    <n v="7847.383189655171"/>
    <e v="#DIV/0!"/>
    <n v="7847.383189655171"/>
    <x v="1"/>
    <x v="0"/>
  </r>
  <r>
    <x v="6"/>
    <m/>
    <s v="获取客户信息资料审核结果信息"/>
    <x v="0"/>
    <x v="1"/>
    <n v="0"/>
    <m/>
    <n v="0"/>
    <e v="#DIV/0!"/>
    <n v="0"/>
    <x v="1"/>
    <x v="0"/>
  </r>
  <r>
    <x v="6"/>
    <m/>
    <s v="销售完成大客户资料审核结果导入"/>
    <x v="0"/>
    <x v="1"/>
    <n v="0"/>
    <m/>
    <n v="6277.906551724137"/>
    <e v="#DIV/0!"/>
    <n v="6277.906551724137"/>
    <x v="1"/>
    <x v="0"/>
  </r>
  <r>
    <x v="6"/>
    <m/>
    <s v="DMS销售在销售后将订单信息传给客户信息审核做返款审核"/>
    <x v="0"/>
    <x v="1"/>
    <n v="0"/>
    <m/>
    <n v="7847.383189655171"/>
    <e v="#DIV/0!"/>
    <n v="7847.383189655171"/>
    <x v="1"/>
    <x v="0"/>
  </r>
  <r>
    <x v="6"/>
    <m/>
    <s v="获取客户信息返款审核结果信息"/>
    <x v="0"/>
    <x v="1"/>
    <n v="0"/>
    <m/>
    <n v="0"/>
    <e v="#DIV/0!"/>
    <n v="0"/>
    <x v="1"/>
    <x v="0"/>
  </r>
  <r>
    <x v="6"/>
    <m/>
    <s v="销售完成大客户返款审核结果导入"/>
    <x v="0"/>
    <x v="1"/>
    <n v="0"/>
    <m/>
    <n v="6277.906551724137"/>
    <e v="#DIV/0!"/>
    <n v="6277.906551724137"/>
    <x v="1"/>
    <x v="0"/>
  </r>
  <r>
    <x v="6"/>
    <m/>
    <s v="大客户车订单退订/消取时，将信息传给客户信息审核"/>
    <x v="0"/>
    <x v="1"/>
    <n v="0"/>
    <m/>
    <n v="7847.383189655171"/>
    <e v="#DIV/0!"/>
    <n v="7847.383189655171"/>
    <x v="1"/>
    <x v="0"/>
  </r>
  <r>
    <x v="6"/>
    <s v="VHS_20230713_0001"/>
    <s v="DMS销售完/退订后将销售车辆信息，传给发票模块"/>
    <x v="0"/>
    <x v="1"/>
    <n v="0"/>
    <m/>
    <n v="7847.383189655171"/>
    <e v="#DIV/0!"/>
    <n v="7847.383189655171"/>
    <x v="1"/>
    <x v="0"/>
  </r>
  <r>
    <x v="6"/>
    <m/>
    <s v="DMS接车后将库存车辆信息，传给发票模块"/>
    <x v="0"/>
    <x v="1"/>
    <n v="0"/>
    <m/>
    <n v="7847.383189655171"/>
    <e v="#DIV/0!"/>
    <n v="7847.383189655171"/>
    <x v="1"/>
    <x v="0"/>
  </r>
  <r>
    <x v="6"/>
    <m/>
    <s v="发票模块同步实际发票号给到DMS销售模块，供用户下载识别真假销售以及后续税率返款的业务支撑。"/>
    <x v="0"/>
    <x v="1"/>
    <n v="0"/>
    <m/>
    <n v="7847.383189655171"/>
    <e v="#DIV/0!"/>
    <n v="7847.383189655171"/>
    <x v="1"/>
    <x v="0"/>
  </r>
  <r>
    <x v="6"/>
    <m/>
    <s v="销售实际发票信息导入销售"/>
    <x v="0"/>
    <x v="1"/>
    <n v="0"/>
    <m/>
    <n v="6277.906551724137"/>
    <e v="#DIV/0!"/>
    <n v="6277.906551724137"/>
    <x v="1"/>
    <x v="0"/>
  </r>
  <r>
    <x v="6"/>
    <m/>
    <s v="1、追加实际发票号信息"/>
    <x v="0"/>
    <x v="1"/>
    <n v="0"/>
    <m/>
    <n v="7847.383189655171"/>
    <e v="#DIV/0!"/>
    <n v="7847.383189655171"/>
    <x v="1"/>
    <x v="0"/>
  </r>
  <r>
    <x v="6"/>
    <m/>
    <s v="2、追加实际发票号信息"/>
    <x v="0"/>
    <x v="1"/>
    <n v="0"/>
    <m/>
    <n v="7847.383189655171"/>
    <e v="#DIV/0!"/>
    <n v="7847.383189655171"/>
    <x v="1"/>
    <x v="0"/>
  </r>
  <r>
    <x v="6"/>
    <s v="VHS_20230714_0001"/>
    <s v="新能源车录入后，将行国标审核信息提交客户信息审核"/>
    <x v="0"/>
    <x v="1"/>
    <n v="0"/>
    <m/>
    <n v="7847.383189655171"/>
    <e v="#DIV/0!"/>
    <n v="7847.383189655171"/>
    <x v="1"/>
    <x v="0"/>
  </r>
  <r>
    <x v="6"/>
    <m/>
    <s v="获取新能源审核将审核结果信息"/>
    <x v="0"/>
    <x v="1"/>
    <n v="0"/>
    <m/>
    <n v="0"/>
    <e v="#DIV/0!"/>
    <n v="0"/>
    <x v="1"/>
    <x v="0"/>
  </r>
  <r>
    <x v="6"/>
    <m/>
    <s v="DMS销售导入新能源审核结果信息"/>
    <x v="0"/>
    <x v="1"/>
    <n v="0"/>
    <m/>
    <n v="6277.906551724137"/>
    <e v="#DIV/0!"/>
    <n v="6277.906551724137"/>
    <x v="1"/>
    <x v="0"/>
  </r>
  <r>
    <x v="6"/>
    <s v="VHS_20230607_0002"/>
    <s v="1、删除是否接受商业信息标识录入_x000a_2、追加车主信息生日字段录入"/>
    <x v="0"/>
    <x v="1"/>
    <n v="0"/>
    <m/>
    <n v="10986.336465517239"/>
    <e v="#DIV/0!"/>
    <n v="10986.336465517239"/>
    <x v="1"/>
    <x v="0"/>
  </r>
  <r>
    <x v="6"/>
    <m/>
    <s v="1、删除是否接受商业信息标识导出_x000a_2、追加车主信息生日字段导出"/>
    <x v="0"/>
    <x v="1"/>
    <n v="0"/>
    <m/>
    <n v="7847.383189655171"/>
    <e v="#DIV/0!"/>
    <n v="7847.383189655171"/>
    <x v="1"/>
    <x v="0"/>
  </r>
  <r>
    <x v="6"/>
    <m/>
    <s v="1、删除是否接受商业信息标识展示_x000a_2、追加车主信息生日字段展示"/>
    <x v="0"/>
    <x v="1"/>
    <n v="0"/>
    <m/>
    <n v="6277.906551724137"/>
    <e v="#DIV/0!"/>
    <n v="6277.906551724137"/>
    <x v="1"/>
    <x v="0"/>
  </r>
  <r>
    <x v="6"/>
    <m/>
    <s v="1、删除是否接受商业信息标识录入_x000a_2、追加车主信息生日字段录入"/>
    <x v="0"/>
    <x v="1"/>
    <n v="0"/>
    <m/>
    <n v="6277.906551724137"/>
    <e v="#DIV/0!"/>
    <n v="6277.906551724137"/>
    <x v="1"/>
    <x v="0"/>
  </r>
  <r>
    <x v="6"/>
    <s v="VHS_20230816_0001"/>
    <s v="订单交车表，删除唯一保养码字段"/>
    <x v="0"/>
    <x v="1"/>
    <n v="0"/>
    <m/>
    <n v="0"/>
    <e v="#DIV/0!"/>
    <n v="0"/>
    <x v="1"/>
    <x v="0"/>
  </r>
  <r>
    <x v="6"/>
    <m/>
    <s v="删除唯一保养码字段"/>
    <x v="0"/>
    <x v="1"/>
    <n v="0"/>
    <m/>
    <n v="6277.906551724137"/>
    <e v="#DIV/0!"/>
    <n v="6277.906551724137"/>
    <x v="1"/>
    <x v="0"/>
  </r>
  <r>
    <x v="6"/>
    <s v="VHS_20230606_0003"/>
    <s v="1、新规画面“订单录入限制设定”功能"/>
    <x v="0"/>
    <x v="1"/>
    <n v="0"/>
    <m/>
    <n v="10986.336465517239"/>
    <e v="#DIV/0!"/>
    <n v="10986.336465517239"/>
    <x v="1"/>
    <x v="0"/>
  </r>
  <r>
    <x v="6"/>
    <m/>
    <m/>
    <x v="0"/>
    <x v="1"/>
    <n v="0"/>
    <m/>
    <n v="7847.383189655171"/>
    <e v="#DIV/0!"/>
    <n v="7847.383189655171"/>
    <x v="1"/>
    <x v="0"/>
  </r>
  <r>
    <x v="6"/>
    <m/>
    <m/>
    <x v="0"/>
    <x v="1"/>
    <n v="0"/>
    <m/>
    <n v="6277.906551724137"/>
    <e v="#DIV/0!"/>
    <n v="6277.906551724137"/>
    <x v="1"/>
    <x v="0"/>
  </r>
  <r>
    <x v="6"/>
    <m/>
    <m/>
    <x v="0"/>
    <x v="1"/>
    <n v="0"/>
    <m/>
    <n v="6277.906551724137"/>
    <e v="#DIV/0!"/>
    <n v="6277.906551724137"/>
    <x v="1"/>
    <x v="0"/>
  </r>
  <r>
    <x v="6"/>
    <m/>
    <m/>
    <x v="0"/>
    <x v="1"/>
    <n v="0"/>
    <m/>
    <n v="6277.906551724137"/>
    <e v="#DIV/0!"/>
    <n v="6277.906551724137"/>
    <x v="1"/>
    <x v="0"/>
  </r>
  <r>
    <x v="6"/>
    <m/>
    <s v="根据设置过滤&quot;购买类型&quot;信息，进行输出。"/>
    <x v="0"/>
    <x v="1"/>
    <n v="0"/>
    <m/>
    <n v="7847.383189655171"/>
    <e v="#DIV/0!"/>
    <n v="7847.383189655171"/>
    <x v="1"/>
    <x v="0"/>
  </r>
  <r>
    <x v="6"/>
    <s v="VHS_20230629_0002"/>
    <s v="同步销售PDS日期"/>
    <x v="0"/>
    <x v="1"/>
    <n v="0"/>
    <m/>
    <n v="7847.383189655171"/>
    <e v="#DIV/0!"/>
    <n v="7847.383189655171"/>
    <x v="1"/>
    <x v="0"/>
  </r>
  <r>
    <x v="6"/>
    <s v="VHS_20230629_0003"/>
    <s v="朝一目标主表。原接口已有，无需重复统计"/>
    <x v="0"/>
    <x v="1"/>
    <n v="0"/>
    <m/>
    <n v="0"/>
    <e v="#DIV/0!"/>
    <n v="0"/>
    <x v="1"/>
    <x v="0"/>
  </r>
  <r>
    <x v="6"/>
    <m/>
    <s v="朝一日别达成"/>
    <x v="0"/>
    <x v="1"/>
    <n v="0"/>
    <m/>
    <n v="7847.383189655171"/>
    <e v="#DIV/0!"/>
    <n v="7847.383189655171"/>
    <x v="1"/>
    <x v="0"/>
  </r>
  <r>
    <x v="6"/>
    <m/>
    <s v="朝一月别达成"/>
    <x v="0"/>
    <x v="1"/>
    <n v="0"/>
    <m/>
    <n v="7847.383189655171"/>
    <e v="#DIV/0!"/>
    <n v="7847.383189655171"/>
    <x v="1"/>
    <x v="0"/>
  </r>
  <r>
    <x v="6"/>
    <m/>
    <s v="朝一地区主表"/>
    <x v="0"/>
    <x v="1"/>
    <n v="0"/>
    <m/>
    <n v="7847.383189655171"/>
    <e v="#DIV/0!"/>
    <n v="7847.383189655171"/>
    <x v="1"/>
    <x v="0"/>
  </r>
  <r>
    <x v="6"/>
    <m/>
    <s v="朝一会社情报表"/>
    <x v="0"/>
    <x v="1"/>
    <n v="0"/>
    <m/>
    <n v="7847.383189655171"/>
    <e v="#DIV/0!"/>
    <n v="7847.383189655171"/>
    <x v="1"/>
    <x v="0"/>
  </r>
  <r>
    <x v="6"/>
    <m/>
    <s v="差分当月实际"/>
    <x v="0"/>
    <x v="1"/>
    <n v="0"/>
    <m/>
    <n v="7847.383189655171"/>
    <e v="#DIV/0!"/>
    <n v="7847.383189655171"/>
    <x v="1"/>
    <x v="0"/>
  </r>
  <r>
    <x v="6"/>
    <m/>
    <s v="差分协议书表原接口已有，无需重复统计"/>
    <x v="0"/>
    <x v="1"/>
    <n v="0"/>
    <m/>
    <n v="0"/>
    <e v="#DIV/0!"/>
    <n v="0"/>
    <x v="1"/>
    <x v="0"/>
  </r>
  <r>
    <x v="6"/>
    <m/>
    <s v="差分车辆台账表"/>
    <x v="0"/>
    <x v="1"/>
    <n v="0"/>
    <m/>
    <n v="7847.383189655171"/>
    <e v="#DIV/0!"/>
    <n v="7847.383189655171"/>
    <x v="1"/>
    <x v="0"/>
  </r>
  <r>
    <x v="6"/>
    <m/>
    <s v="差分供需订单表"/>
    <x v="0"/>
    <x v="1"/>
    <n v="0"/>
    <m/>
    <n v="7847.383189655171"/>
    <e v="#DIV/0!"/>
    <n v="7847.383189655171"/>
    <x v="1"/>
    <x v="0"/>
  </r>
  <r>
    <x v="6"/>
    <s v="DO_20230629_0003"/>
    <s v="朝一生产订单表。原接口已有，无需重复统计"/>
    <x v="0"/>
    <x v="1"/>
    <n v="0"/>
    <m/>
    <n v="0"/>
    <e v="#DIV/0!"/>
    <n v="0"/>
    <x v="1"/>
    <x v="0"/>
  </r>
  <r>
    <x v="6"/>
    <m/>
    <s v="朝一车辆履历表"/>
    <x v="0"/>
    <x v="1"/>
    <n v="0"/>
    <m/>
    <n v="7847.383189655171"/>
    <e v="#DIV/0!"/>
    <n v="7847.383189655171"/>
    <x v="1"/>
    <x v="0"/>
  </r>
  <r>
    <x v="6"/>
    <m/>
    <s v="朝一建议回答表"/>
    <x v="0"/>
    <x v="1"/>
    <n v="0"/>
    <m/>
    <n v="7847.383189655171"/>
    <e v="#DIV/0!"/>
    <n v="7847.383189655171"/>
    <x v="1"/>
    <x v="0"/>
  </r>
  <r>
    <x v="6"/>
    <m/>
    <s v="朝一procon受信表"/>
    <x v="0"/>
    <x v="1"/>
    <n v="0"/>
    <m/>
    <n v="7847.383189655171"/>
    <e v="#DIV/0!"/>
    <n v="7847.383189655171"/>
    <x v="1"/>
    <x v="0"/>
  </r>
  <r>
    <x v="6"/>
    <m/>
    <s v="朝一非海运车型表"/>
    <x v="0"/>
    <x v="1"/>
    <n v="0"/>
    <m/>
    <n v="7847.383189655171"/>
    <e v="#DIV/0!"/>
    <n v="7847.383189655171"/>
    <x v="1"/>
    <x v="0"/>
  </r>
  <r>
    <x v="6"/>
    <m/>
    <s v="朝一会社(公司)情报表"/>
    <x v="0"/>
    <x v="1"/>
    <n v="0"/>
    <m/>
    <n v="7847.383189655171"/>
    <e v="#DIV/0!"/>
    <n v="7847.383189655171"/>
    <x v="1"/>
    <x v="0"/>
  </r>
  <r>
    <x v="6"/>
    <m/>
    <s v="朝一车名主表"/>
    <x v="0"/>
    <x v="1"/>
    <n v="0"/>
    <m/>
    <n v="7847.383189655171"/>
    <e v="#DIV/0!"/>
    <n v="7847.383189655171"/>
    <x v="1"/>
    <x v="0"/>
  </r>
  <r>
    <x v="6"/>
    <m/>
    <s v="朝一车型主表"/>
    <x v="0"/>
    <x v="1"/>
    <n v="0"/>
    <m/>
    <n v="7847.383189655171"/>
    <e v="#DIV/0!"/>
    <n v="7847.383189655171"/>
    <x v="1"/>
    <x v="0"/>
  </r>
  <r>
    <x v="6"/>
    <m/>
    <s v="朝一工作日历表"/>
    <x v="0"/>
    <x v="1"/>
    <n v="0"/>
    <m/>
    <n v="7847.383189655171"/>
    <e v="#DIV/0!"/>
    <n v="7847.383189655171"/>
    <x v="1"/>
    <x v="0"/>
  </r>
  <r>
    <x v="6"/>
    <m/>
    <s v="朝一输送日数表"/>
    <x v="0"/>
    <x v="1"/>
    <n v="0"/>
    <m/>
    <n v="7847.383189655171"/>
    <e v="#DIV/0!"/>
    <n v="7847.383189655171"/>
    <x v="1"/>
    <x v="0"/>
  </r>
  <r>
    <x v="6"/>
    <m/>
    <s v="朝一财务履历表"/>
    <x v="0"/>
    <x v="1"/>
    <n v="0"/>
    <m/>
    <n v="7847.383189655171"/>
    <e v="#DIV/0!"/>
    <n v="7847.383189655171"/>
    <x v="1"/>
    <x v="0"/>
  </r>
  <r>
    <x v="6"/>
    <m/>
    <s v="朝一地区主表"/>
    <x v="0"/>
    <x v="1"/>
    <n v="0"/>
    <m/>
    <n v="7847.383189655171"/>
    <e v="#DIV/0!"/>
    <n v="7847.383189655171"/>
    <x v="1"/>
    <x v="0"/>
  </r>
  <r>
    <x v="6"/>
    <m/>
    <s v="朝一生产预订表"/>
    <x v="0"/>
    <x v="1"/>
    <n v="0"/>
    <m/>
    <n v="7847.383189655171"/>
    <e v="#DIV/0!"/>
    <n v="7847.383189655171"/>
    <x v="1"/>
    <x v="0"/>
  </r>
  <r>
    <x v="6"/>
    <m/>
    <s v="差分供需订单表原接口已有，无需重复统计"/>
    <x v="0"/>
    <x v="1"/>
    <n v="0"/>
    <m/>
    <n v="0"/>
    <e v="#DIV/0!"/>
    <n v="0"/>
    <x v="1"/>
    <x v="0"/>
  </r>
  <r>
    <x v="6"/>
    <m/>
    <s v="差分车辆路线信息明细表"/>
    <x v="0"/>
    <x v="1"/>
    <n v="0"/>
    <m/>
    <n v="7847.383189655171"/>
    <e v="#DIV/0!"/>
    <n v="7847.383189655171"/>
    <x v="1"/>
    <x v="0"/>
  </r>
  <r>
    <x v="6"/>
    <s v="VHS_20230629_0004"/>
    <s v="与电池溯源系统的车辆生产信息同步接口，“车辆生产工厂”和“车辆燃料类型”字段的来源为售后零件，需追加售后零件相关字段至销售模块的同步"/>
    <x v="0"/>
    <x v="1"/>
    <n v="0"/>
    <m/>
    <n v="0"/>
    <e v="#DIV/0!"/>
    <n v="0"/>
    <x v="1"/>
    <x v="0"/>
  </r>
  <r>
    <x v="6"/>
    <m/>
    <s v="售后零件信息导入销售"/>
    <x v="0"/>
    <x v="1"/>
    <n v="0"/>
    <m/>
    <n v="6277.906551724137"/>
    <e v="#DIV/0!"/>
    <n v="6277.906551724137"/>
    <x v="1"/>
    <x v="0"/>
  </r>
  <r>
    <x v="6"/>
    <s v="DO_20230523_0001"/>
    <s v="上载文件给到指定接收者，接收者可对文件进行查看下载操作"/>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s v="查看下载接收到的文件"/>
    <x v="0"/>
    <x v="1"/>
    <n v="0"/>
    <m/>
    <n v="0"/>
    <e v="#DIV/0!"/>
    <n v="0"/>
    <x v="1"/>
    <x v="0"/>
  </r>
  <r>
    <x v="6"/>
    <m/>
    <m/>
    <x v="0"/>
    <x v="1"/>
    <n v="0"/>
    <m/>
    <n v="0"/>
    <e v="#DIV/0!"/>
    <n v="0"/>
    <x v="1"/>
    <x v="0"/>
  </r>
  <r>
    <x v="6"/>
    <s v="DO_20230517_0006、DO_20230517_0007、DO_20230418_0002、DO_20230418_0004、DO_20230509_0001"/>
    <s v="厂家给大客户订单修改运输目的地，并支持修改指定的自定义地址；"/>
    <x v="0"/>
    <x v="1"/>
    <n v="0"/>
    <m/>
    <n v="10986.336465517239"/>
    <e v="#DIV/0!"/>
    <n v="10986.336465517239"/>
    <x v="1"/>
    <x v="0"/>
  </r>
  <r>
    <x v="6"/>
    <m/>
    <m/>
    <x v="0"/>
    <x v="1"/>
    <n v="0"/>
    <m/>
    <n v="0"/>
    <e v="#DIV/0!"/>
    <n v="0"/>
    <x v="1"/>
    <x v="0"/>
  </r>
  <r>
    <x v="6"/>
    <m/>
    <m/>
    <x v="0"/>
    <x v="1"/>
    <n v="0"/>
    <m/>
    <n v="7847.383189655171"/>
    <e v="#DIV/0!"/>
    <n v="7847.383189655171"/>
    <x v="1"/>
    <x v="0"/>
  </r>
  <r>
    <x v="6"/>
    <m/>
    <m/>
    <x v="0"/>
    <x v="1"/>
    <n v="0"/>
    <m/>
    <n v="6277.906551724137"/>
    <e v="#DIV/0!"/>
    <n v="6277.906551724137"/>
    <x v="1"/>
    <x v="0"/>
  </r>
  <r>
    <x v="6"/>
    <m/>
    <m/>
    <x v="0"/>
    <x v="1"/>
    <n v="0"/>
    <m/>
    <n v="6277.906551724137"/>
    <e v="#DIV/0!"/>
    <n v="6277.906551724137"/>
    <x v="1"/>
    <x v="0"/>
  </r>
  <r>
    <x v="6"/>
    <m/>
    <m/>
    <x v="0"/>
    <x v="1"/>
    <n v="0"/>
    <m/>
    <n v="7847.383189655171"/>
    <e v="#DIV/0!"/>
    <n v="7847.383189655171"/>
    <x v="1"/>
    <x v="0"/>
  </r>
  <r>
    <x v="6"/>
    <m/>
    <m/>
    <x v="0"/>
    <x v="1"/>
    <n v="0"/>
    <m/>
    <n v="7847.383189655171"/>
    <e v="#DIV/0!"/>
    <n v="7847.383189655171"/>
    <x v="1"/>
    <x v="0"/>
  </r>
  <r>
    <x v="6"/>
    <m/>
    <s v="FTLT现场对运输地变更的申请进行审核确认；"/>
    <x v="0"/>
    <x v="1"/>
    <n v="0"/>
    <m/>
    <n v="7847.383189655171"/>
    <e v="#DIV/0!"/>
    <n v="7847.383189655171"/>
    <x v="1"/>
    <x v="0"/>
  </r>
  <r>
    <x v="6"/>
    <m/>
    <m/>
    <x v="0"/>
    <x v="1"/>
    <n v="0"/>
    <m/>
    <n v="6277.906551724137"/>
    <e v="#DIV/0!"/>
    <n v="6277.906551724137"/>
    <x v="1"/>
    <x v="0"/>
  </r>
  <r>
    <x v="6"/>
    <m/>
    <m/>
    <x v="0"/>
    <x v="1"/>
    <n v="0"/>
    <m/>
    <n v="0"/>
    <e v="#DIV/0!"/>
    <n v="0"/>
    <x v="1"/>
    <x v="0"/>
  </r>
  <r>
    <x v="6"/>
    <s v="DO_20230509_0001"/>
    <s v="周计变搭桥车型指定工厂设置；补充车型及工厂关联关系；"/>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s v="维护周计变的送信日历及送信VLT日期范围；作为周计变调整范围、回答的基础数据；"/>
    <x v="0"/>
    <x v="1"/>
    <n v="0"/>
    <m/>
    <n v="10986.336465517239"/>
    <e v="#DIV/0!"/>
    <n v="10986.336465517239"/>
    <x v="1"/>
    <x v="0"/>
  </r>
  <r>
    <x v="6"/>
    <m/>
    <m/>
    <x v="0"/>
    <x v="1"/>
    <n v="0"/>
    <m/>
    <n v="7847.383189655171"/>
    <e v="#DIV/0!"/>
    <n v="7847.383189655171"/>
    <x v="1"/>
    <x v="0"/>
  </r>
  <r>
    <x v="6"/>
    <m/>
    <m/>
    <x v="0"/>
    <x v="1"/>
    <n v="0"/>
    <m/>
    <n v="6277.906551724137"/>
    <e v="#DIV/0!"/>
    <n v="6277.906551724137"/>
    <x v="1"/>
    <x v="0"/>
  </r>
  <r>
    <x v="6"/>
    <m/>
    <m/>
    <x v="0"/>
    <x v="1"/>
    <n v="0"/>
    <m/>
    <n v="7847.383189655171"/>
    <e v="#DIV/0!"/>
    <n v="7847.383189655171"/>
    <x v="1"/>
    <x v="0"/>
  </r>
  <r>
    <x v="6"/>
    <m/>
    <m/>
    <x v="0"/>
    <x v="1"/>
    <n v="0"/>
    <m/>
    <n v="6277.906551724137"/>
    <e v="#DIV/0!"/>
    <n v="6277.906551724137"/>
    <x v="1"/>
    <x v="0"/>
  </r>
  <r>
    <x v="6"/>
    <m/>
    <s v="维护周计变的调整范围，限制本次调整的SFX&amp;COLOR变更幅度，及参与调整的经销店及调整限制；"/>
    <x v="0"/>
    <x v="1"/>
    <n v="0"/>
    <m/>
    <n v="10986.336465517239"/>
    <e v="#DIV/0!"/>
    <n v="10986.336465517239"/>
    <x v="1"/>
    <x v="0"/>
  </r>
  <r>
    <x v="6"/>
    <m/>
    <m/>
    <x v="0"/>
    <x v="1"/>
    <n v="0"/>
    <m/>
    <n v="7847.383189655171"/>
    <e v="#DIV/0!"/>
    <n v="7847.383189655171"/>
    <x v="1"/>
    <x v="0"/>
  </r>
  <r>
    <x v="6"/>
    <m/>
    <m/>
    <x v="0"/>
    <x v="1"/>
    <n v="0"/>
    <m/>
    <n v="6277.906551724137"/>
    <e v="#DIV/0!"/>
    <n v="6277.906551724137"/>
    <x v="1"/>
    <x v="0"/>
  </r>
  <r>
    <x v="6"/>
    <m/>
    <m/>
    <x v="0"/>
    <x v="1"/>
    <n v="0"/>
    <m/>
    <n v="6277.906551724137"/>
    <e v="#DIV/0!"/>
    <n v="6277.906551724137"/>
    <x v="1"/>
    <x v="0"/>
  </r>
  <r>
    <x v="6"/>
    <m/>
    <s v="维护周计变回答"/>
    <x v="0"/>
    <x v="1"/>
    <n v="0"/>
    <m/>
    <n v="0"/>
    <e v="#DIV/0!"/>
    <n v="0"/>
    <x v="1"/>
    <x v="0"/>
  </r>
  <r>
    <x v="6"/>
    <m/>
    <m/>
    <x v="0"/>
    <x v="1"/>
    <n v="0"/>
    <m/>
    <n v="0"/>
    <e v="#DIV/0!"/>
    <n v="0"/>
    <x v="1"/>
    <x v="0"/>
  </r>
  <r>
    <x v="6"/>
    <m/>
    <s v="检索查看周计变回答状况，及开示或闭示回答；"/>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s v="经销店对已经发起且开示的周计变回答进行填写及反馈；"/>
    <x v="0"/>
    <x v="1"/>
    <n v="0"/>
    <m/>
    <n v="0"/>
    <e v="#DIV/0!"/>
    <n v="0"/>
    <x v="1"/>
    <x v="0"/>
  </r>
  <r>
    <x v="6"/>
    <m/>
    <m/>
    <x v="0"/>
    <x v="1"/>
    <n v="0"/>
    <m/>
    <n v="0"/>
    <e v="#DIV/0!"/>
    <n v="0"/>
    <x v="1"/>
    <x v="0"/>
  </r>
  <r>
    <x v="6"/>
    <m/>
    <m/>
    <x v="0"/>
    <x v="1"/>
    <n v="0"/>
    <m/>
    <n v="0"/>
    <e v="#DIV/0!"/>
    <n v="0"/>
    <x v="1"/>
    <x v="0"/>
  </r>
  <r>
    <x v="6"/>
    <m/>
    <s v="添加根据周计变回答产生的变更结果，获取计变数据；"/>
    <x v="0"/>
    <x v="1"/>
    <n v="0"/>
    <m/>
    <n v="0"/>
    <e v="#DIV/0!"/>
    <n v="0"/>
    <x v="1"/>
    <x v="0"/>
  </r>
  <r>
    <x v="6"/>
    <m/>
    <m/>
    <x v="0"/>
    <x v="1"/>
    <n v="0"/>
    <m/>
    <n v="0"/>
    <e v="#DIV/0!"/>
    <n v="0"/>
    <x v="1"/>
    <x v="0"/>
  </r>
  <r>
    <x v="6"/>
    <m/>
    <s v="添加根据周计变回答产生的变更结果，获取计变数据，并生产URN抽出及送信；"/>
    <x v="0"/>
    <x v="1"/>
    <n v="0"/>
    <m/>
    <n v="0"/>
    <e v="#DIV/0!"/>
    <n v="0"/>
    <x v="1"/>
    <x v="0"/>
  </r>
  <r>
    <x v="6"/>
    <m/>
    <m/>
    <x v="0"/>
    <x v="1"/>
    <n v="0"/>
    <m/>
    <n v="0"/>
    <e v="#DIV/0!"/>
    <n v="0"/>
    <x v="1"/>
    <x v="0"/>
  </r>
  <r>
    <x v="6"/>
    <m/>
    <m/>
    <x v="0"/>
    <x v="1"/>
    <n v="0"/>
    <m/>
    <n v="0"/>
    <e v="#DIV/0!"/>
    <n v="0"/>
    <x v="1"/>
    <x v="0"/>
  </r>
  <r>
    <x v="6"/>
    <m/>
    <m/>
    <x v="0"/>
    <x v="1"/>
    <n v="0"/>
    <m/>
    <n v="0"/>
    <e v="#DIV/0!"/>
    <n v="0"/>
    <x v="1"/>
    <x v="0"/>
  </r>
  <r>
    <x v="6"/>
    <s v="DO_20230607_0001"/>
    <s v="经销店进行建行授信报名申请"/>
    <x v="0"/>
    <x v="1"/>
    <n v="0"/>
    <m/>
    <n v="10986.336465517239"/>
    <e v="#DIV/0!"/>
    <n v="10986.336465517239"/>
    <x v="1"/>
    <x v="0"/>
  </r>
  <r>
    <x v="6"/>
    <m/>
    <m/>
    <x v="0"/>
    <x v="1"/>
    <n v="0"/>
    <m/>
    <n v="7847.383189655171"/>
    <e v="#DIV/0!"/>
    <n v="7847.383189655171"/>
    <x v="1"/>
    <x v="0"/>
  </r>
  <r>
    <x v="6"/>
    <m/>
    <m/>
    <x v="0"/>
    <x v="1"/>
    <n v="0"/>
    <m/>
    <n v="6277.906551724137"/>
    <e v="#DIV/0!"/>
    <n v="6277.906551724137"/>
    <x v="1"/>
    <x v="0"/>
  </r>
  <r>
    <x v="6"/>
    <m/>
    <m/>
    <x v="0"/>
    <x v="1"/>
    <n v="0"/>
    <m/>
    <n v="6277.906551724137"/>
    <e v="#DIV/0!"/>
    <n v="6277.906551724137"/>
    <x v="1"/>
    <x v="0"/>
  </r>
  <r>
    <x v="6"/>
    <m/>
    <s v="厂端对经销店发起的建行授信报名申请进行审核"/>
    <x v="0"/>
    <x v="1"/>
    <n v="0"/>
    <m/>
    <n v="7847.383189655171"/>
    <e v="#DIV/0!"/>
    <n v="7847.383189655171"/>
    <x v="1"/>
    <x v="0"/>
  </r>
  <r>
    <x v="6"/>
    <m/>
    <m/>
    <x v="0"/>
    <x v="1"/>
    <n v="0"/>
    <m/>
    <n v="6277.906551724137"/>
    <e v="#DIV/0!"/>
    <n v="6277.906551724137"/>
    <x v="1"/>
    <x v="0"/>
  </r>
  <r>
    <x v="6"/>
    <m/>
    <m/>
    <x v="0"/>
    <x v="1"/>
    <n v="0"/>
    <m/>
    <n v="6277.906551724137"/>
    <e v="#DIV/0!"/>
    <n v="6277.906551724137"/>
    <x v="1"/>
    <x v="0"/>
  </r>
  <r>
    <x v="6"/>
    <m/>
    <m/>
    <x v="0"/>
    <x v="1"/>
    <n v="0"/>
    <m/>
    <n v="6277.906551724137"/>
    <e v="#DIV/0!"/>
    <n v="6277.906551724137"/>
    <x v="1"/>
    <x v="0"/>
  </r>
  <r>
    <x v="6"/>
    <m/>
    <m/>
    <x v="0"/>
    <x v="1"/>
    <n v="0"/>
    <m/>
    <n v="7847.383189655171"/>
    <e v="#DIV/0!"/>
    <n v="7847.383189655171"/>
    <x v="1"/>
    <x v="0"/>
  </r>
  <r>
    <x v="6"/>
    <m/>
    <s v="添加维护融资汇票、透支银行"/>
    <x v="0"/>
    <x v="1"/>
    <n v="0"/>
    <m/>
    <n v="10986.336465517239"/>
    <e v="#DIV/0!"/>
    <n v="10986.336465517239"/>
    <x v="1"/>
    <x v="0"/>
  </r>
  <r>
    <x v="6"/>
    <m/>
    <m/>
    <x v="0"/>
    <x v="1"/>
    <n v="0"/>
    <m/>
    <n v="10986.336465517239"/>
    <e v="#DIV/0!"/>
    <n v="10986.336465517239"/>
    <x v="1"/>
    <x v="0"/>
  </r>
  <r>
    <x v="6"/>
    <m/>
    <m/>
    <x v="0"/>
    <x v="1"/>
    <n v="0"/>
    <m/>
    <n v="0"/>
    <e v="#DIV/0!"/>
    <n v="0"/>
    <x v="1"/>
    <x v="0"/>
  </r>
  <r>
    <x v="6"/>
    <m/>
    <m/>
    <x v="0"/>
    <x v="1"/>
    <n v="0"/>
    <m/>
    <n v="7847.383189655171"/>
    <e v="#DIV/0!"/>
    <n v="7847.383189655171"/>
    <x v="1"/>
    <x v="0"/>
  </r>
  <r>
    <x v="6"/>
    <m/>
    <m/>
    <x v="0"/>
    <x v="1"/>
    <n v="0"/>
    <m/>
    <n v="6277.906551724137"/>
    <e v="#DIV/0!"/>
    <n v="6277.906551724137"/>
    <x v="1"/>
    <x v="0"/>
  </r>
  <r>
    <x v="6"/>
    <m/>
    <m/>
    <x v="0"/>
    <x v="1"/>
    <n v="0"/>
    <m/>
    <n v="6277.906551724137"/>
    <e v="#DIV/0!"/>
    <n v="6277.906551724137"/>
    <x v="1"/>
    <x v="0"/>
  </r>
  <r>
    <x v="6"/>
    <s v="DO_20230612_0001"/>
    <s v="新增9开头经销店信息"/>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m/>
    <m/>
    <x v="0"/>
    <x v="1"/>
    <n v="0"/>
    <m/>
    <n v="0"/>
    <e v="#DIV/0!"/>
    <n v="0"/>
    <x v="1"/>
    <x v="0"/>
  </r>
  <r>
    <x v="6"/>
    <s v="DO_20230725_0001"/>
    <s v="新增车型主数据字段"/>
    <x v="0"/>
    <x v="1"/>
    <n v="0"/>
    <m/>
    <n v="10986.336465517239"/>
    <e v="#DIV/0!"/>
    <n v="10986.336465517239"/>
    <x v="1"/>
    <x v="0"/>
  </r>
  <r>
    <x v="6"/>
    <m/>
    <m/>
    <x v="0"/>
    <x v="1"/>
    <n v="0"/>
    <m/>
    <n v="7847.383189655171"/>
    <e v="#DIV/0!"/>
    <n v="7847.383189655171"/>
    <x v="1"/>
    <x v="0"/>
  </r>
  <r>
    <x v="6"/>
    <m/>
    <m/>
    <x v="0"/>
    <x v="1"/>
    <n v="0"/>
    <m/>
    <n v="6277.906551724137"/>
    <e v="#DIV/0!"/>
    <n v="6277.906551724137"/>
    <x v="1"/>
    <x v="0"/>
  </r>
  <r>
    <x v="6"/>
    <m/>
    <m/>
    <x v="0"/>
    <x v="1"/>
    <n v="0"/>
    <m/>
    <n v="6277.906551724137"/>
    <e v="#DIV/0!"/>
    <n v="6277.906551724137"/>
    <x v="1"/>
    <x v="0"/>
  </r>
  <r>
    <x v="6"/>
    <m/>
    <m/>
    <x v="0"/>
    <x v="1"/>
    <n v="0"/>
    <m/>
    <n v="7847.383189655171"/>
    <e v="#DIV/0!"/>
    <n v="7847.383189655171"/>
    <x v="1"/>
    <x v="0"/>
  </r>
  <r>
    <x v="6"/>
    <m/>
    <m/>
    <x v="0"/>
    <x v="1"/>
    <n v="0"/>
    <m/>
    <n v="0"/>
    <e v="#DIV/0!"/>
    <n v="0"/>
    <x v="1"/>
    <x v="0"/>
  </r>
  <r>
    <x v="6"/>
    <m/>
    <m/>
    <x v="0"/>
    <x v="1"/>
    <n v="0"/>
    <m/>
    <n v="0"/>
    <e v="#DIV/0!"/>
    <n v="0"/>
    <x v="1"/>
    <x v="0"/>
  </r>
  <r>
    <x v="6"/>
    <m/>
    <s v="新增数据同步共通"/>
    <x v="0"/>
    <x v="1"/>
    <n v="0"/>
    <m/>
    <n v="7847.383189655171"/>
    <e v="#DIV/0!"/>
    <n v="7847.383189655171"/>
    <x v="1"/>
    <x v="0"/>
  </r>
  <r>
    <x v="6"/>
    <m/>
    <m/>
    <x v="0"/>
    <x v="1"/>
    <n v="0"/>
    <m/>
    <n v="0"/>
    <e v="#DIV/0!"/>
    <n v="0"/>
    <x v="1"/>
    <x v="0"/>
  </r>
  <r>
    <x v="6"/>
    <m/>
    <m/>
    <x v="0"/>
    <x v="1"/>
    <n v="0"/>
    <m/>
    <n v="0"/>
    <e v="#DIV/0!"/>
    <n v="0"/>
    <x v="1"/>
    <x v="0"/>
  </r>
  <r>
    <x v="6"/>
    <m/>
    <s v="新增车型主数据字段"/>
    <x v="0"/>
    <x v="1"/>
    <n v="0"/>
    <m/>
    <n v="10986.336465517239"/>
    <e v="#DIV/0!"/>
    <n v="10986.336465517239"/>
    <x v="1"/>
    <x v="0"/>
  </r>
  <r>
    <x v="6"/>
    <m/>
    <m/>
    <x v="0"/>
    <x v="1"/>
    <n v="0"/>
    <m/>
    <n v="0"/>
    <e v="#DIV/0!"/>
    <n v="0"/>
    <x v="1"/>
    <x v="0"/>
  </r>
  <r>
    <x v="6"/>
    <m/>
    <m/>
    <x v="0"/>
    <x v="1"/>
    <n v="0"/>
    <m/>
    <n v="7847.383189655171"/>
    <e v="#DIV/0!"/>
    <n v="7847.383189655171"/>
    <x v="1"/>
    <x v="0"/>
  </r>
  <r>
    <x v="6"/>
    <m/>
    <m/>
    <x v="0"/>
    <x v="1"/>
    <n v="0"/>
    <m/>
    <n v="6277.906551724137"/>
    <e v="#DIV/0!"/>
    <n v="6277.906551724137"/>
    <x v="1"/>
    <x v="0"/>
  </r>
  <r>
    <x v="6"/>
    <m/>
    <m/>
    <x v="0"/>
    <x v="1"/>
    <n v="0"/>
    <m/>
    <n v="6277.906551724137"/>
    <e v="#DIV/0!"/>
    <n v="6277.906551724137"/>
    <x v="1"/>
    <x v="0"/>
  </r>
  <r>
    <x v="6"/>
    <m/>
    <m/>
    <x v="0"/>
    <x v="1"/>
    <n v="0"/>
    <m/>
    <n v="6277.906551724137"/>
    <e v="#DIV/0!"/>
    <n v="6277.906551724137"/>
    <x v="1"/>
    <x v="0"/>
  </r>
  <r>
    <x v="6"/>
    <m/>
    <m/>
    <x v="0"/>
    <x v="1"/>
    <n v="0"/>
    <m/>
    <n v="7847.383189655171"/>
    <e v="#DIV/0!"/>
    <n v="7847.383189655171"/>
    <x v="1"/>
    <x v="0"/>
  </r>
  <r>
    <x v="6"/>
    <m/>
    <m/>
    <x v="0"/>
    <x v="1"/>
    <n v="0"/>
    <m/>
    <n v="7847.383189655171"/>
    <e v="#DIV/0!"/>
    <n v="7847.383189655171"/>
    <x v="1"/>
    <x v="0"/>
  </r>
  <r>
    <x v="6"/>
    <m/>
    <m/>
    <x v="0"/>
    <x v="1"/>
    <n v="0"/>
    <m/>
    <n v="0"/>
    <e v="#DIV/0!"/>
    <n v="0"/>
    <x v="1"/>
    <x v="0"/>
  </r>
  <r>
    <x v="6"/>
    <m/>
    <m/>
    <x v="0"/>
    <x v="1"/>
    <n v="0"/>
    <m/>
    <n v="0"/>
    <e v="#DIV/0!"/>
    <n v="0"/>
    <x v="1"/>
    <x v="0"/>
  </r>
  <r>
    <x v="6"/>
    <m/>
    <m/>
    <x v="0"/>
    <x v="1"/>
    <n v="0"/>
    <m/>
    <n v="7847.383189655171"/>
    <e v="#DIV/0!"/>
    <n v="7847.383189655171"/>
    <x v="1"/>
    <x v="0"/>
  </r>
  <r>
    <x v="6"/>
    <m/>
    <m/>
    <x v="0"/>
    <x v="1"/>
    <n v="0"/>
    <m/>
    <n v="0"/>
    <e v="#DIV/0!"/>
    <n v="0"/>
    <x v="1"/>
    <x v="0"/>
  </r>
  <r>
    <x v="6"/>
    <m/>
    <m/>
    <x v="0"/>
    <x v="1"/>
    <n v="0"/>
    <m/>
    <n v="0"/>
    <e v="#DIV/0!"/>
    <n v="0"/>
    <x v="1"/>
    <x v="0"/>
  </r>
  <r>
    <x v="6"/>
    <m/>
    <m/>
    <x v="0"/>
    <x v="1"/>
    <n v="0"/>
    <m/>
    <n v="7847.383189655171"/>
    <e v="#DIV/0!"/>
    <n v="7847.383189655171"/>
    <x v="1"/>
    <x v="0"/>
  </r>
  <r>
    <x v="6"/>
    <m/>
    <m/>
    <x v="0"/>
    <x v="1"/>
    <n v="0"/>
    <m/>
    <n v="0"/>
    <e v="#DIV/0!"/>
    <n v="0"/>
    <x v="1"/>
    <x v="0"/>
  </r>
  <r>
    <x v="6"/>
    <m/>
    <m/>
    <x v="0"/>
    <x v="1"/>
    <n v="0"/>
    <m/>
    <n v="0"/>
    <e v="#DIV/0!"/>
    <n v="0"/>
    <x v="1"/>
    <x v="0"/>
  </r>
  <r>
    <x v="6"/>
    <m/>
    <m/>
    <x v="0"/>
    <x v="1"/>
    <n v="0"/>
    <m/>
    <n v="7847.383189655171"/>
    <e v="#DIV/0!"/>
    <n v="7847.383189655171"/>
    <x v="1"/>
    <x v="0"/>
  </r>
  <r>
    <x v="6"/>
    <m/>
    <m/>
    <x v="0"/>
    <x v="1"/>
    <n v="0"/>
    <m/>
    <n v="0"/>
    <e v="#DIV/0!"/>
    <n v="0"/>
    <x v="1"/>
    <x v="0"/>
  </r>
  <r>
    <x v="6"/>
    <m/>
    <m/>
    <x v="0"/>
    <x v="1"/>
    <n v="0"/>
    <m/>
    <n v="0"/>
    <e v="#DIV/0!"/>
    <n v="0"/>
    <x v="1"/>
    <x v="0"/>
  </r>
  <r>
    <x v="6"/>
    <m/>
    <s v="新增车型主数据字段"/>
    <x v="0"/>
    <x v="1"/>
    <n v="0"/>
    <m/>
    <n v="10986.336465517239"/>
    <e v="#DIV/0!"/>
    <n v="10986.336465517239"/>
    <x v="1"/>
    <x v="0"/>
  </r>
  <r>
    <x v="6"/>
    <m/>
    <m/>
    <x v="0"/>
    <x v="1"/>
    <n v="0"/>
    <m/>
    <n v="7847.383189655171"/>
    <e v="#DIV/0!"/>
    <n v="7847.383189655171"/>
    <x v="1"/>
    <x v="0"/>
  </r>
  <r>
    <x v="6"/>
    <m/>
    <m/>
    <x v="0"/>
    <x v="1"/>
    <n v="0"/>
    <m/>
    <n v="6277.906551724137"/>
    <e v="#DIV/0!"/>
    <n v="6277.906551724137"/>
    <x v="1"/>
    <x v="0"/>
  </r>
  <r>
    <x v="6"/>
    <m/>
    <m/>
    <x v="0"/>
    <x v="1"/>
    <n v="0"/>
    <m/>
    <n v="6277.906551724137"/>
    <e v="#DIV/0!"/>
    <n v="6277.906551724137"/>
    <x v="1"/>
    <x v="0"/>
  </r>
  <r>
    <x v="6"/>
    <m/>
    <m/>
    <x v="0"/>
    <x v="1"/>
    <n v="0"/>
    <m/>
    <n v="6277.906551724137"/>
    <e v="#DIV/0!"/>
    <n v="6277.906551724137"/>
    <x v="1"/>
    <x v="0"/>
  </r>
  <r>
    <x v="6"/>
    <m/>
    <m/>
    <x v="0"/>
    <x v="1"/>
    <n v="0"/>
    <m/>
    <n v="7847.383189655171"/>
    <e v="#DIV/0!"/>
    <n v="7847.383189655171"/>
    <x v="1"/>
    <x v="0"/>
  </r>
  <r>
    <x v="6"/>
    <m/>
    <m/>
    <x v="0"/>
    <x v="1"/>
    <n v="0"/>
    <m/>
    <n v="0"/>
    <e v="#DIV/0!"/>
    <n v="0"/>
    <x v="1"/>
    <x v="0"/>
  </r>
  <r>
    <x v="6"/>
    <m/>
    <m/>
    <x v="0"/>
    <x v="1"/>
    <n v="0"/>
    <m/>
    <n v="0"/>
    <e v="#DIV/0!"/>
    <n v="0"/>
    <x v="1"/>
    <x v="0"/>
  </r>
  <r>
    <x v="7"/>
    <s v="DO-202309210019"/>
    <s v="新增需求：出门余额功能追加；_x000a_出门余额：展示各个经销店车辆出门后账户余额信息，展示报表信息支持导出操作；包含融资和现金_x000a_表结构变更描述：添加月结相关字段，确认哪些数据已结算完成，还有哪些数据未结账等信息。"/>
    <x v="0"/>
    <x v="1"/>
    <n v="0"/>
    <m/>
    <n v="10986.336465517239"/>
    <e v="#DIV/0!"/>
    <n v="10986.336465517239"/>
    <x v="1"/>
    <x v="0"/>
  </r>
  <r>
    <x v="7"/>
    <m/>
    <m/>
    <x v="0"/>
    <x v="1"/>
    <n v="0"/>
    <m/>
    <n v="7847.383189655171"/>
    <e v="#DIV/0!"/>
    <n v="7847.383189655171"/>
    <x v="1"/>
    <x v="0"/>
  </r>
  <r>
    <x v="7"/>
    <m/>
    <m/>
    <x v="0"/>
    <x v="1"/>
    <n v="0"/>
    <m/>
    <n v="7847.383189655171"/>
    <e v="#DIV/0!"/>
    <n v="7847.383189655171"/>
    <x v="1"/>
    <x v="0"/>
  </r>
  <r>
    <x v="7"/>
    <s v="DO-202309220009"/>
    <s v="新增需求：DLR销售排名信息设定；_x000a_DLR销售排名信息设定：维护经销店的销售排名信息，用于辅助经销店进行建行受信报表；"/>
    <x v="0"/>
    <x v="1"/>
    <n v="0"/>
    <m/>
    <n v="10986.336465517239"/>
    <e v="#DIV/0!"/>
    <n v="10986.336465517239"/>
    <x v="1"/>
    <x v="0"/>
  </r>
  <r>
    <x v="7"/>
    <m/>
    <m/>
    <x v="0"/>
    <x v="1"/>
    <n v="0"/>
    <m/>
    <n v="7847.383189655171"/>
    <e v="#DIV/0!"/>
    <n v="7847.383189655171"/>
    <x v="1"/>
    <x v="0"/>
  </r>
  <r>
    <x v="7"/>
    <m/>
    <m/>
    <x v="0"/>
    <x v="1"/>
    <n v="0"/>
    <m/>
    <n v="6277.906551724137"/>
    <e v="#DIV/0!"/>
    <n v="6277.906551724137"/>
    <x v="1"/>
    <x v="0"/>
  </r>
  <r>
    <x v="7"/>
    <m/>
    <m/>
    <x v="0"/>
    <x v="1"/>
    <n v="0"/>
    <m/>
    <n v="6277.906551724137"/>
    <e v="#DIV/0!"/>
    <n v="6277.906551724137"/>
    <x v="1"/>
    <x v="0"/>
  </r>
  <r>
    <x v="7"/>
    <s v="DO-202309210016"/>
    <s v="财务履历提取功能导出模板：_x000a_保证金下线文案 改成 余额_x000a_借方金额文案 改成 进款_x000a_贷方金额文案 改成 出款"/>
    <x v="0"/>
    <x v="1"/>
    <n v="0"/>
    <m/>
    <n v="0"/>
    <e v="#DIV/0!"/>
    <n v="0"/>
    <x v="1"/>
    <x v="0"/>
  </r>
  <r>
    <x v="7"/>
    <s v="DO-202309120030"/>
    <s v="添加【请求日】检索条件，日期范围选框；_x000a_添加【大区代码】检索条件，大区代码下拉选框值取至《地区主表维护》中的数据；_x000a_添加【工厂代码】检索条件，下拉选框，选项内容为全部的工厂代码数据；_x000a_添加【车名代码】检索条件，下拉选框，选项内容为工厂代码下全部的车名数据；_x000a_添加【车型】检索条件，下拉选框，选项内容为车名下全部的车型数据；_x000a_添加【SFX】检索条件，下拉选框，选项内容为车名、车型下全部的SFX数据；_x000a_添加【颜色】检索条件，下拉选框，选项内容为车名、车型、SFX下全部的颜色数据；_x000a_添加【终检日】检索条件，日期范围选框；"/>
    <x v="0"/>
    <x v="1"/>
    <n v="0"/>
    <m/>
    <n v="7847.383189655171"/>
    <e v="#DIV/0!"/>
    <n v="7847.383189655171"/>
    <x v="1"/>
    <x v="0"/>
  </r>
  <r>
    <x v="7"/>
    <s v="DO-202309120031"/>
    <s v="【启动】自动入金；"/>
    <x v="0"/>
    <x v="1"/>
    <n v="0"/>
    <m/>
    <n v="0"/>
    <e v="#DIV/0!"/>
    <n v="0"/>
    <x v="1"/>
    <x v="0"/>
  </r>
  <r>
    <x v="7"/>
    <m/>
    <s v="【编辑】自动入金时间；"/>
    <x v="0"/>
    <x v="1"/>
    <n v="0"/>
    <m/>
    <n v="0"/>
    <e v="#DIV/0!"/>
    <n v="0"/>
    <x v="1"/>
    <x v="0"/>
  </r>
  <r>
    <x v="7"/>
    <s v="DO-202309130011"/>
    <s v="【启动/停用】自动入金确认batch；"/>
    <x v="0"/>
    <x v="1"/>
    <n v="0"/>
    <m/>
    <n v="6277.906551724137"/>
    <e v="#DIV/0!"/>
    <n v="6277.906551724137"/>
    <x v="1"/>
    <x v="0"/>
  </r>
  <r>
    <x v="7"/>
    <m/>
    <s v="【编辑】自动入金时间，；_x000a_添加一个默认的不可编辑的自动如今确认时间，系统进入每日维护期后，自动运行自动入金确认batch。"/>
    <x v="0"/>
    <x v="1"/>
    <n v="0"/>
    <m/>
    <n v="6277.906551724137"/>
    <e v="#DIV/0!"/>
    <n v="6277.906551724137"/>
    <x v="1"/>
    <x v="0"/>
  </r>
  <r>
    <x v="7"/>
    <s v="DO-202309130016"/>
    <s v="检索条件【到款银行】选项添加“其他”选项；"/>
    <x v="0"/>
    <x v="1"/>
    <n v="0"/>
    <m/>
    <n v="0"/>
    <e v="#DIV/0!"/>
    <n v="0"/>
    <x v="1"/>
    <x v="0"/>
  </r>
  <r>
    <x v="7"/>
    <s v="DO-202309130020"/>
    <s v="列表区【处理时间/方式】字段的前面增加【到款日期】字段；"/>
    <x v="0"/>
    <x v="1"/>
    <n v="0"/>
    <m/>
    <n v="7847.383189655171"/>
    <e v="#DIV/0!"/>
    <n v="7847.383189655171"/>
    <x v="1"/>
    <x v="0"/>
  </r>
  <r>
    <x v="7"/>
    <s v="DO-202309130033"/>
    <s v="页面备注信息添加【开票总台数】；_x000a_列表区添加【开票车辆台数】；"/>
    <x v="0"/>
    <x v="1"/>
    <n v="0"/>
    <m/>
    <n v="7847.383189655171"/>
    <e v="#DIV/0!"/>
    <n v="7847.383189655171"/>
    <x v="1"/>
    <x v="0"/>
  </r>
  <r>
    <x v="7"/>
    <m/>
    <s v="新增【开票车辆详情】功能页面"/>
    <x v="0"/>
    <x v="1"/>
    <n v="0"/>
    <m/>
    <n v="6277.906551724137"/>
    <e v="#DIV/0!"/>
    <n v="6277.906551724137"/>
    <x v="1"/>
    <x v="0"/>
  </r>
  <r>
    <x v="7"/>
    <s v="DO-202309130035"/>
    <s v="检索条件【取消日】改为非必填；默认检索出近一年的取消发票数据；"/>
    <x v="0"/>
    <x v="1"/>
    <n v="0"/>
    <m/>
    <n v="0"/>
    <e v="#DIV/0!"/>
    <n v="0"/>
    <x v="1"/>
    <x v="0"/>
  </r>
  <r>
    <x v="7"/>
    <s v="DO-202309120026"/>
    <s v="优化不能请款或请款失败，提示信息；"/>
    <x v="0"/>
    <x v="1"/>
    <n v="0"/>
    <m/>
    <n v="0"/>
    <e v="#DIV/0!"/>
    <n v="0"/>
    <x v="1"/>
    <x v="0"/>
  </r>
  <r>
    <x v="7"/>
    <s v="DO-202309120029"/>
    <s v="添加【工厂代码】字段，并展示对应数据值；_x000a_添加【车名代码】字段，并展示对应数据值；_x000a_添加【SFX】字段，并展示对应数据值；_x000a_添加【颜色】字段，并展示对应数据值；_x000a_添加【下线预定日】字段，并展示对应数据值；_x000a_添加【付款金额】字段，并展示对应数据值；_x000a_添加【工厂小计】字段，并展示对应数据值；"/>
    <x v="0"/>
    <x v="1"/>
    <n v="0"/>
    <m/>
    <n v="7847.383189655171"/>
    <e v="#DIV/0!"/>
    <n v="7847.383189655171"/>
    <x v="1"/>
    <x v="0"/>
  </r>
  <r>
    <x v="7"/>
    <s v="DO-202309130009"/>
    <s v="列表将【公司名】与【经销店简称】列位置互换；_x000a_字段【公司名】文案改为【经销店全称】"/>
    <x v="0"/>
    <x v="1"/>
    <n v="0"/>
    <m/>
    <n v="0"/>
    <e v="#DIV/0!"/>
    <n v="0"/>
    <x v="1"/>
    <x v="0"/>
  </r>
  <r>
    <x v="7"/>
    <s v="DO-202309220008"/>
    <s v="追加文字说明：如果融资支付方式变为不可选择状态（银行已接收），请联系银行客户经理退回该融资后在修改支付方式。"/>
    <x v="0"/>
    <x v="1"/>
    <n v="0"/>
    <m/>
    <n v="0"/>
    <e v="#DIV/0!"/>
    <n v="0"/>
    <x v="1"/>
    <x v="0"/>
  </r>
  <r>
    <x v="7"/>
    <s v="DO-202309210014"/>
    <s v="页面中的【到款种类】和】【到款银行】变成 必输项"/>
    <x v="0"/>
    <x v="1"/>
    <n v="0"/>
    <m/>
    <n v="0"/>
    <e v="#DIV/0!"/>
    <n v="0"/>
    <x v="1"/>
    <x v="0"/>
  </r>
  <r>
    <x v="7"/>
    <s v="DO-202309210018"/>
    <s v="导入模板中，添加备注说明，必填及填写限制；"/>
    <x v="0"/>
    <x v="1"/>
    <n v="0"/>
    <m/>
    <n v="7847.383189655171"/>
    <e v="#DIV/0!"/>
    <n v="7847.383189655171"/>
    <x v="1"/>
    <x v="0"/>
  </r>
  <r>
    <x v="7"/>
    <s v="DO-202309130012"/>
    <s v="经销店小计行：A列展示改为【经销店代码】；_x000a_经销店小计行：B列展示【小计】字段；"/>
    <x v="0"/>
    <x v="1"/>
    <n v="0"/>
    <m/>
    <n v="0"/>
    <e v="#DIV/0!"/>
    <n v="0"/>
    <x v="1"/>
    <x v="0"/>
  </r>
  <r>
    <x v="7"/>
    <s v="DO-202309210009"/>
    <s v="请求日 文案给为【付款通知日】；_x000a_当期滞留日数 文案给为【当期延迟付款日数】；_x000a_添加字段【入金日】并且如无入金日，则默认当前导出数据最大时间为入金日；"/>
    <x v="0"/>
    <x v="1"/>
    <n v="0"/>
    <m/>
    <n v="7847.383189655171"/>
    <e v="#DIV/0!"/>
    <n v="7847.383189655171"/>
    <x v="1"/>
    <x v="0"/>
  </r>
  <r>
    <x v="7"/>
    <s v="DO-202309210011"/>
    <s v="隐藏【设置】按钮；_x000a_隐藏【判定滞留车】按钮；_x000a_隐藏【滞留车删单】按钮；_x000a_隐藏【滞留车判定】按钮；"/>
    <x v="0"/>
    <x v="1"/>
    <n v="0"/>
    <m/>
    <n v="0"/>
    <e v="#DIV/0!"/>
    <n v="0"/>
    <x v="1"/>
    <x v="0"/>
  </r>
  <r>
    <x v="7"/>
    <m/>
    <s v="检索条件删除【成为滞留日】；"/>
    <x v="0"/>
    <x v="1"/>
    <n v="0"/>
    <m/>
    <n v="0"/>
    <e v="#DIV/0!"/>
    <n v="0"/>
    <x v="1"/>
    <x v="0"/>
  </r>
  <r>
    <x v="7"/>
    <s v="DO-202309220007"/>
    <s v="【经销店代码】检索条件改为范围选择框；_x000a_【融资银行】改为多选；"/>
    <x v="0"/>
    <x v="1"/>
    <n v="0"/>
    <m/>
    <n v="0"/>
    <e v="#DIV/0!"/>
    <n v="0"/>
    <x v="1"/>
    <x v="0"/>
  </r>
  <r>
    <x v="7"/>
    <s v="DO_20230816_0001"/>
    <s v="检索条件中添加【排量】字段；"/>
    <x v="0"/>
    <x v="1"/>
    <n v="0"/>
    <m/>
    <n v="7847.383189655171"/>
    <e v="#DIV/0!"/>
    <n v="7847.383189655171"/>
    <x v="1"/>
    <x v="0"/>
  </r>
  <r>
    <x v="7"/>
    <m/>
    <s v="列表中添加【排量】字段；"/>
    <x v="0"/>
    <x v="1"/>
    <n v="0"/>
    <m/>
    <n v="7847.383189655171"/>
    <e v="#DIV/0!"/>
    <n v="7847.383189655171"/>
    <x v="1"/>
    <x v="0"/>
  </r>
  <r>
    <x v="7"/>
    <m/>
    <s v="导出字段中添加【排量】字段；"/>
    <x v="0"/>
    <x v="1"/>
    <n v="0"/>
    <m/>
    <n v="7847.383189655171"/>
    <e v="#DIV/0!"/>
    <n v="7847.383189655171"/>
    <x v="1"/>
    <x v="0"/>
  </r>
  <r>
    <x v="7"/>
    <m/>
    <s v="检索条件中添加【排量】字段；"/>
    <x v="0"/>
    <x v="1"/>
    <n v="0"/>
    <m/>
    <n v="7847.383189655171"/>
    <e v="#DIV/0!"/>
    <n v="7847.383189655171"/>
    <x v="1"/>
    <x v="0"/>
  </r>
  <r>
    <x v="7"/>
    <m/>
    <s v="列表中添加【排量】字段；"/>
    <x v="0"/>
    <x v="1"/>
    <n v="0"/>
    <m/>
    <n v="7847.383189655171"/>
    <e v="#DIV/0!"/>
    <n v="7847.383189655171"/>
    <x v="1"/>
    <x v="0"/>
  </r>
  <r>
    <x v="7"/>
    <m/>
    <s v="导出字段中添加【排量】字段；"/>
    <x v="0"/>
    <x v="1"/>
    <n v="0"/>
    <m/>
    <n v="7847.383189655171"/>
    <e v="#DIV/0!"/>
    <n v="7847.383189655171"/>
    <x v="1"/>
    <x v="0"/>
  </r>
  <r>
    <x v="7"/>
    <m/>
    <s v="检索条件中添加【排量】字段；"/>
    <x v="0"/>
    <x v="1"/>
    <n v="0"/>
    <m/>
    <n v="0"/>
    <e v="#DIV/0!"/>
    <n v="0"/>
    <x v="1"/>
    <x v="0"/>
  </r>
  <r>
    <x v="7"/>
    <m/>
    <s v="列表中添加【排量】字段；"/>
    <x v="0"/>
    <x v="1"/>
    <n v="0"/>
    <m/>
    <n v="7847.383189655171"/>
    <e v="#DIV/0!"/>
    <n v="7847.383189655171"/>
    <x v="1"/>
    <x v="0"/>
  </r>
  <r>
    <x v="7"/>
    <m/>
    <s v="导出字段中添加【排量】字段；"/>
    <x v="0"/>
    <x v="1"/>
    <n v="0"/>
    <m/>
    <n v="7847.383189655171"/>
    <e v="#DIV/0!"/>
    <n v="7847.383189655171"/>
    <x v="1"/>
    <x v="0"/>
  </r>
  <r>
    <x v="7"/>
    <m/>
    <s v="列表中添加【排量】字段；"/>
    <x v="0"/>
    <x v="1"/>
    <n v="0"/>
    <m/>
    <n v="7847.383189655171"/>
    <e v="#DIV/0!"/>
    <n v="7847.383189655171"/>
    <x v="1"/>
    <x v="0"/>
  </r>
  <r>
    <x v="7"/>
    <m/>
    <s v="导出字段中添加【排量】字段；"/>
    <x v="0"/>
    <x v="1"/>
    <n v="0"/>
    <m/>
    <n v="7847.383189655171"/>
    <e v="#DIV/0!"/>
    <n v="7847.383189655171"/>
    <x v="1"/>
    <x v="0"/>
  </r>
  <r>
    <x v="7"/>
    <s v="DO_20230816_0002"/>
    <s v="添加自定义功能列拼接页面，可自行选择，可从【排量】【车种】【车名】等车辆基础数据字段，选择导出时，哪些数据合并进行显示。_x000a_eg. 卡罗拉 2.0T，即为车名中文名+排量字段。"/>
    <x v="0"/>
    <x v="1"/>
    <n v="0"/>
    <m/>
    <n v="7847.383189655171"/>
    <e v="#DIV/0!"/>
    <n v="7847.383189655171"/>
    <x v="1"/>
    <x v="0"/>
  </r>
  <r>
    <x v="7"/>
    <m/>
    <s v="添加自定义功能列拼接页面，可自行选择，可从【排量】【车种】【车名】等车辆基础数据字段，选择导出时，哪些数据合并进行显示。_x000a_eg. 卡罗拉 2.0T，即为车名中文名+排量字段。"/>
    <x v="0"/>
    <x v="1"/>
    <n v="0"/>
    <m/>
    <n v="10986.336465517239"/>
    <e v="#DIV/0!"/>
    <n v="10986.336465517239"/>
    <x v="1"/>
    <x v="0"/>
  </r>
  <r>
    <x v="7"/>
    <m/>
    <s v="添加自定义功能列拼接页面，可自行选择，可从【排量】【车种】【车名】等车辆基础数据字段，选择导出时，哪些数据合并进行显示。_x000a_eg. 卡罗拉 2.0T，即为车名中文名+排量字段。"/>
    <x v="0"/>
    <x v="1"/>
    <n v="0"/>
    <m/>
    <n v="7847.383189655171"/>
    <e v="#DIV/0!"/>
    <n v="7847.383189655171"/>
    <x v="1"/>
    <x v="0"/>
  </r>
  <r>
    <x v="7"/>
    <m/>
    <s v="添加自定义功能列拼接页面，可自行选择，可从【排量】【车种】【车名】等车辆基础数据字段，选择导出时，哪些数据合并进行显示。_x000a_eg. 卡罗拉 2.0T，即为车名中文名+排量字段。"/>
    <x v="0"/>
    <x v="1"/>
    <n v="0"/>
    <m/>
    <n v="7847.383189655171"/>
    <e v="#DIV/0!"/>
    <n v="7847.383189655171"/>
    <x v="1"/>
    <x v="0"/>
  </r>
  <r>
    <x v="7"/>
    <m/>
    <s v="添加自定义功能列拼接页面，可自行选择，可从【排量】【车种】【车名】等车辆基础数据字段，选择导出时，哪些数据合并进行显示。_x000a_eg. 卡罗拉 2.0T，即为车名中文名+排量字段。"/>
    <x v="0"/>
    <x v="1"/>
    <n v="0"/>
    <m/>
    <n v="7847.383189655171"/>
    <e v="#DIV/0!"/>
    <n v="7847.383189655171"/>
    <x v="1"/>
    <x v="0"/>
  </r>
  <r>
    <x v="7"/>
    <s v="DO-202309120038"/>
    <s v="大区代码筛选框中，优先展示大区：（如：北部大区），再显示大区下的其他地区代码；"/>
    <x v="0"/>
    <x v="1"/>
    <n v="0"/>
    <m/>
    <n v="0"/>
    <e v="#DIV/0!"/>
    <n v="0"/>
    <x v="1"/>
    <x v="0"/>
  </r>
  <r>
    <x v="7"/>
    <m/>
    <s v="大区代码筛选框中，优先展示大区：（如：北部大区），再显示大区下的其他地区代码；"/>
    <x v="0"/>
    <x v="1"/>
    <n v="0"/>
    <m/>
    <n v="0"/>
    <e v="#DIV/0!"/>
    <n v="0"/>
    <x v="1"/>
    <x v="0"/>
  </r>
  <r>
    <x v="7"/>
    <s v="DO-202309130050"/>
    <s v="物流-【车辆供需数据提取】改为【车辆供需数据提取（财务用）】"/>
    <x v="0"/>
    <x v="1"/>
    <n v="0"/>
    <m/>
    <n v="0"/>
    <e v="#DIV/0!"/>
    <n v="0"/>
    <x v="1"/>
    <x v="0"/>
  </r>
  <r>
    <x v="7"/>
    <m/>
    <s v="物流-【车辆供需数据提取】改为【车辆供需数据提取（物流用）】"/>
    <x v="0"/>
    <x v="1"/>
    <n v="0"/>
    <m/>
    <n v="0"/>
    <e v="#DIV/0!"/>
    <n v="0"/>
    <x v="1"/>
    <x v="0"/>
  </r>
  <r>
    <x v="7"/>
    <s v="DO-202309210013"/>
    <s v="导出模板中添加【经销店简称】字段、折扣金额后标记出计算方式；"/>
    <x v="0"/>
    <x v="1"/>
    <n v="0"/>
    <m/>
    <n v="0"/>
    <e v="#DIV/0!"/>
    <n v="0"/>
    <x v="1"/>
    <x v="0"/>
  </r>
  <r>
    <x v="7"/>
    <s v="DO-202309150015"/>
    <s v="检索条件新型、全部添加为新型、现型、旧型 、全部 ；_x000a_此处为页面单选框进行设置检索条件"/>
    <x v="0"/>
    <x v="1"/>
    <n v="0"/>
    <m/>
    <n v="7847.383189655171"/>
    <e v="#DIV/0!"/>
    <n v="7847.383189655171"/>
    <x v="1"/>
    <x v="0"/>
  </r>
  <r>
    <x v="7"/>
    <m/>
    <s v="检索条件新型、全部添加为新型、现型、旧型 、全部 ；_x000a_此处为页面单选框进行设置检索条件"/>
    <x v="0"/>
    <x v="1"/>
    <n v="0"/>
    <m/>
    <n v="7847.383189655171"/>
    <e v="#DIV/0!"/>
    <n v="7847.383189655171"/>
    <x v="1"/>
    <x v="0"/>
  </r>
  <r>
    <x v="7"/>
    <s v="DO-202309120001"/>
    <s v="添加【导入】功能；"/>
    <x v="0"/>
    <x v="1"/>
    <n v="0"/>
    <m/>
    <n v="6277.906551724137"/>
    <e v="#DIV/0!"/>
    <n v="6277.906551724137"/>
    <x v="1"/>
    <x v="0"/>
  </r>
  <r>
    <x v="7"/>
    <s v="DO-202309120003"/>
    <s v="列表字段文案统一并修改；"/>
    <x v="0"/>
    <x v="1"/>
    <n v="0"/>
    <m/>
    <n v="0"/>
    <e v="#DIV/0!"/>
    <n v="0"/>
    <x v="1"/>
    <x v="0"/>
  </r>
  <r>
    <x v="7"/>
    <m/>
    <s v="导出模板中字段文案统一并修改；"/>
    <x v="0"/>
    <x v="1"/>
    <n v="0"/>
    <m/>
    <n v="0"/>
    <e v="#DIV/0!"/>
    <n v="0"/>
    <x v="1"/>
    <x v="0"/>
  </r>
  <r>
    <x v="7"/>
    <s v="DO-202309120005"/>
    <s v="新增、编辑功能中维护若存在多个输入内容校验有问题，汇总提示；页面报错提示信息停留时长加长；"/>
    <x v="0"/>
    <x v="1"/>
    <n v="0"/>
    <m/>
    <n v="0"/>
    <e v="#DIV/0!"/>
    <n v="0"/>
    <x v="1"/>
    <x v="0"/>
  </r>
  <r>
    <x v="7"/>
    <s v="DO-202309120007"/>
    <s v="实施日【批量填充】；"/>
    <x v="0"/>
    <x v="1"/>
    <n v="0"/>
    <m/>
    <n v="6277.906551724137"/>
    <e v="#DIV/0!"/>
    <n v="6277.906551724137"/>
    <x v="1"/>
    <x v="0"/>
  </r>
  <r>
    <x v="7"/>
    <s v="DO-202309110004"/>
    <s v="车种代码下拉菜单显示在第一位；_x000a_车种代码下拉菜单，仅显示车种代码数据；"/>
    <x v="0"/>
    <x v="1"/>
    <n v="0"/>
    <m/>
    <n v="0"/>
    <e v="#DIV/0!"/>
    <n v="0"/>
    <x v="1"/>
    <x v="0"/>
  </r>
  <r>
    <x v="7"/>
    <s v="DO-202309110005"/>
    <s v="删除【年款】字段；"/>
    <x v="0"/>
    <x v="1"/>
    <n v="0"/>
    <m/>
    <n v="6277.906551724137"/>
    <e v="#DIV/0!"/>
    <n v="6277.906551724137"/>
    <x v="1"/>
    <x v="0"/>
  </r>
  <r>
    <x v="7"/>
    <m/>
    <m/>
    <x v="0"/>
    <x v="1"/>
    <n v="0"/>
    <m/>
    <n v="6277.906551724137"/>
    <e v="#DIV/0!"/>
    <n v="6277.906551724137"/>
    <x v="1"/>
    <x v="0"/>
  </r>
  <r>
    <x v="7"/>
    <m/>
    <m/>
    <x v="0"/>
    <x v="1"/>
    <n v="0"/>
    <m/>
    <n v="7847.383189655171"/>
    <e v="#DIV/0!"/>
    <n v="7847.383189655171"/>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s v="添加【年款】字段；输入框；"/>
    <x v="0"/>
    <x v="1"/>
    <n v="0"/>
    <m/>
    <n v="6277.906551724137"/>
    <e v="#DIV/0!"/>
    <n v="6277.906551724137"/>
    <x v="1"/>
    <x v="0"/>
  </r>
  <r>
    <x v="7"/>
    <m/>
    <m/>
    <x v="0"/>
    <x v="1"/>
    <n v="0"/>
    <m/>
    <n v="6277.906551724137"/>
    <e v="#DIV/0!"/>
    <n v="6277.906551724137"/>
    <x v="1"/>
    <x v="0"/>
  </r>
  <r>
    <x v="7"/>
    <m/>
    <m/>
    <x v="0"/>
    <x v="1"/>
    <n v="0"/>
    <m/>
    <n v="7847.383189655171"/>
    <e v="#DIV/0!"/>
    <n v="7847.383189655171"/>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s v="DO-202309180001"/>
    <s v="删除【车系名称（销售用）】字段；"/>
    <x v="0"/>
    <x v="1"/>
    <n v="0"/>
    <m/>
    <n v="0"/>
    <e v="#DIV/0!"/>
    <n v="0"/>
    <x v="1"/>
    <x v="0"/>
  </r>
  <r>
    <x v="7"/>
    <m/>
    <m/>
    <x v="0"/>
    <x v="1"/>
    <n v="0"/>
    <m/>
    <n v="0"/>
    <e v="#DIV/0!"/>
    <n v="0"/>
    <x v="1"/>
    <x v="0"/>
  </r>
  <r>
    <x v="7"/>
    <m/>
    <m/>
    <x v="0"/>
    <x v="1"/>
    <n v="0"/>
    <m/>
    <n v="0"/>
    <e v="#DIV/0!"/>
    <n v="0"/>
    <x v="1"/>
    <x v="0"/>
  </r>
  <r>
    <x v="7"/>
    <m/>
    <m/>
    <x v="0"/>
    <x v="1"/>
    <n v="0"/>
    <m/>
    <n v="0"/>
    <e v="#DIV/0!"/>
    <n v="0"/>
    <x v="1"/>
    <x v="0"/>
  </r>
  <r>
    <x v="7"/>
    <m/>
    <m/>
    <x v="0"/>
    <x v="1"/>
    <n v="0"/>
    <m/>
    <n v="0"/>
    <e v="#DIV/0!"/>
    <n v="0"/>
    <x v="1"/>
    <x v="0"/>
  </r>
  <r>
    <x v="7"/>
    <m/>
    <m/>
    <x v="0"/>
    <x v="1"/>
    <n v="0"/>
    <m/>
    <n v="0"/>
    <e v="#DIV/0!"/>
    <n v="0"/>
    <x v="1"/>
    <x v="0"/>
  </r>
  <r>
    <x v="7"/>
    <s v="DO-202309080002"/>
    <s v="导出模板中需要补充所有车型主数据字段；"/>
    <x v="0"/>
    <x v="1"/>
    <n v="0"/>
    <m/>
    <n v="7847.383189655171"/>
    <e v="#DIV/0!"/>
    <n v="7847.383189655171"/>
    <x v="1"/>
    <x v="0"/>
  </r>
  <r>
    <x v="7"/>
    <s v="DO-202309080003"/>
    <s v="车型Model管理列表字段、导出模板字段文案统一；"/>
    <x v="0"/>
    <x v="1"/>
    <n v="0"/>
    <m/>
    <n v="0"/>
    <e v="#DIV/0!"/>
    <n v="0"/>
    <x v="1"/>
    <x v="0"/>
  </r>
  <r>
    <x v="7"/>
    <m/>
    <m/>
    <x v="0"/>
    <x v="1"/>
    <n v="0"/>
    <m/>
    <n v="0"/>
    <e v="#DIV/0!"/>
    <n v="0"/>
    <x v="1"/>
    <x v="0"/>
  </r>
  <r>
    <x v="7"/>
    <s v="DO-202309110008"/>
    <s v="车型Model管理导入模板添加英文文案；"/>
    <x v="0"/>
    <x v="1"/>
    <n v="0"/>
    <m/>
    <n v="6277.906551724137"/>
    <e v="#DIV/0!"/>
    <n v="6277.906551724137"/>
    <x v="1"/>
    <x v="0"/>
  </r>
  <r>
    <x v="7"/>
    <s v="DO-202309110013"/>
    <s v="经销店进货价格（更替日）改为DLR提车价格（更替日）"/>
    <x v="0"/>
    <x v="1"/>
    <n v="0"/>
    <m/>
    <n v="7847.383189655171"/>
    <e v="#DIV/0!"/>
    <n v="7847.383189655171"/>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7847.383189655171"/>
    <e v="#DIV/0!"/>
    <n v="7847.383189655171"/>
    <x v="1"/>
    <x v="0"/>
  </r>
  <r>
    <x v="7"/>
    <s v="DO-202309120025"/>
    <s v="新旧型区分修改成必填项；"/>
    <x v="0"/>
    <x v="1"/>
    <n v="0"/>
    <m/>
    <n v="0"/>
    <e v="#DIV/0!"/>
    <n v="0"/>
    <x v="1"/>
    <x v="0"/>
  </r>
  <r>
    <x v="7"/>
    <m/>
    <m/>
    <x v="0"/>
    <x v="1"/>
    <n v="0"/>
    <m/>
    <n v="0"/>
    <e v="#DIV/0!"/>
    <n v="0"/>
    <x v="1"/>
    <x v="0"/>
  </r>
  <r>
    <x v="7"/>
    <m/>
    <m/>
    <x v="0"/>
    <x v="1"/>
    <n v="0"/>
    <m/>
    <n v="0"/>
    <e v="#DIV/0!"/>
    <n v="0"/>
    <x v="1"/>
    <x v="0"/>
  </r>
  <r>
    <x v="7"/>
    <m/>
    <s v="RUNDOWN停工标识修改成必填项；"/>
    <x v="0"/>
    <x v="1"/>
    <n v="0"/>
    <m/>
    <n v="0"/>
    <e v="#DIV/0!"/>
    <n v="0"/>
    <x v="1"/>
    <x v="0"/>
  </r>
  <r>
    <x v="7"/>
    <m/>
    <m/>
    <x v="0"/>
    <x v="1"/>
    <n v="0"/>
    <m/>
    <n v="0"/>
    <e v="#DIV/0!"/>
    <n v="0"/>
    <x v="1"/>
    <x v="0"/>
  </r>
  <r>
    <x v="7"/>
    <m/>
    <m/>
    <x v="0"/>
    <x v="1"/>
    <n v="0"/>
    <m/>
    <n v="0"/>
    <e v="#DIV/0!"/>
    <n v="0"/>
    <x v="1"/>
    <x v="0"/>
  </r>
  <r>
    <x v="7"/>
    <s v="DO-202309180003"/>
    <s v="车辆区分：字段名添加（默认国产）；"/>
    <x v="0"/>
    <x v="1"/>
    <n v="0"/>
    <m/>
    <n v="0"/>
    <e v="#DIV/0!"/>
    <n v="0"/>
    <x v="1"/>
    <x v="0"/>
  </r>
  <r>
    <x v="7"/>
    <s v="DO-202309180005"/>
    <s v="车型Model管理页面列表展示字段调整；"/>
    <x v="0"/>
    <x v="1"/>
    <n v="0"/>
    <m/>
    <n v="0"/>
    <e v="#DIV/0!"/>
    <n v="0"/>
    <x v="1"/>
    <x v="0"/>
  </r>
  <r>
    <x v="7"/>
    <s v="DO-202309140009"/>
    <s v="【批量上载】出门目标数据；"/>
    <x v="0"/>
    <x v="1"/>
    <n v="0"/>
    <m/>
    <n v="6277.906551724137"/>
    <e v="#DIV/0!"/>
    <n v="6277.906551724137"/>
    <x v="1"/>
    <x v="0"/>
  </r>
  <r>
    <x v="7"/>
    <s v="DO-202309150013"/>
    <s v="【运输方式】字段改为非必填；_x000a_【运输方式】字段改为非必填；"/>
    <x v="0"/>
    <x v="1"/>
    <n v="0"/>
    <m/>
    <n v="6277.906551724137"/>
    <e v="#DIV/0!"/>
    <n v="6277.906551724137"/>
    <x v="1"/>
    <x v="0"/>
  </r>
  <r>
    <x v="7"/>
    <s v="DO-202309120018"/>
    <s v="选择车型出展示车名+车型数据；"/>
    <x v="0"/>
    <x v="1"/>
    <n v="0"/>
    <m/>
    <n v="0"/>
    <e v="#DIV/0!"/>
    <n v="0"/>
    <x v="1"/>
    <x v="0"/>
  </r>
  <r>
    <x v="7"/>
    <s v="DO-202309210004"/>
    <s v="添加超额弹出提示，_x000a_1.如果继续操作，该笔交易无法成功，请选择其他融资方式或现金支付_x000a_2.如继续本操作，请您先联系银行客户经理申请增额  _x000a_3.如更改支付方式报错，请联系系统运维报单处理"/>
    <x v="0"/>
    <x v="1"/>
    <n v="0"/>
    <m/>
    <n v="0"/>
    <e v="#DIV/0!"/>
    <n v="0"/>
    <x v="1"/>
    <x v="0"/>
  </r>
  <r>
    <x v="7"/>
    <s v="DO-202309210006"/>
    <s v="列表区：状态的说明内容，文言修改：联络对应机构处理改成【联络对应银行处理退回】_x000a_状态的说明内容，文言：融资机构改成【银行】_x000a_列表字段：票号 改成：汇票号/透支号"/>
    <x v="0"/>
    <x v="1"/>
    <n v="0"/>
    <m/>
    <n v="0"/>
    <e v="#DIV/0!"/>
    <n v="0"/>
    <x v="1"/>
    <x v="0"/>
  </r>
  <r>
    <x v="7"/>
    <s v="DO-202309210007"/>
    <s v="列表区：状态前加字段：产品（透支、汇票）"/>
    <x v="0"/>
    <x v="1"/>
    <n v="0"/>
    <m/>
    <n v="0"/>
    <e v="#DIV/0!"/>
    <n v="0"/>
    <x v="1"/>
    <x v="0"/>
  </r>
  <r>
    <x v="7"/>
    <s v="DO-202309130051"/>
    <s v="订单在进行交换后会形成较好履历，可在当前功能中查看订单的交换履历；"/>
    <x v="0"/>
    <x v="1"/>
    <n v="0"/>
    <m/>
    <n v="7847.383189655171"/>
    <e v="#DIV/0!"/>
    <n v="7847.383189655171"/>
    <x v="1"/>
    <x v="0"/>
  </r>
  <r>
    <x v="7"/>
    <m/>
    <m/>
    <x v="0"/>
    <x v="1"/>
    <n v="0"/>
    <m/>
    <n v="7847.383189655171"/>
    <e v="#DIV/0!"/>
    <n v="7847.383189655171"/>
    <x v="1"/>
    <x v="0"/>
  </r>
  <r>
    <x v="7"/>
    <s v="DO-202309070001"/>
    <s v="订单排序导入模板中添加填写描述；"/>
    <x v="0"/>
    <x v="1"/>
    <n v="0"/>
    <m/>
    <n v="7847.383189655171"/>
    <e v="#DIV/0!"/>
    <n v="7847.383189655171"/>
    <x v="1"/>
    <x v="0"/>
  </r>
  <r>
    <x v="7"/>
    <s v="DO-202309070005"/>
    <s v="订单排序规则添加备注信息；_x000a_订单排序规则与客户订单使用方式添加备注；"/>
    <x v="0"/>
    <x v="1"/>
    <n v="0"/>
    <m/>
    <n v="0"/>
    <e v="#DIV/0!"/>
    <n v="0"/>
    <x v="1"/>
    <x v="0"/>
  </r>
  <r>
    <x v="7"/>
    <s v="DO-202309070009"/>
    <s v="页面中添加备注，说明【源】查询的内容；_x000a_页面中添加备注，说明【Pocket】查询的内容；_x000a_页面中添加备注，说明【目标】查询的内容；"/>
    <x v="0"/>
    <x v="1"/>
    <n v="0"/>
    <m/>
    <n v="0"/>
    <e v="#DIV/0!"/>
    <n v="0"/>
    <x v="1"/>
    <x v="0"/>
  </r>
  <r>
    <x v="7"/>
    <s v="DO-202309070012"/>
    <s v="订单取消排序【检索】"/>
    <x v="0"/>
    <x v="1"/>
    <n v="0"/>
    <m/>
    <n v="0"/>
    <e v="#DIV/0!"/>
    <n v="0"/>
    <x v="1"/>
    <x v="0"/>
  </r>
  <r>
    <x v="7"/>
    <m/>
    <s v="订单取消排序【列表】"/>
    <x v="0"/>
    <x v="1"/>
    <n v="0"/>
    <m/>
    <n v="0"/>
    <e v="#DIV/0!"/>
    <n v="0"/>
    <x v="1"/>
    <x v="0"/>
  </r>
  <r>
    <x v="7"/>
    <s v="DO-202309070013"/>
    <s v="订单Pocket设定【导入】"/>
    <x v="0"/>
    <x v="1"/>
    <n v="0"/>
    <m/>
    <n v="0"/>
    <e v="#DIV/0!"/>
    <n v="0"/>
    <x v="1"/>
    <x v="0"/>
  </r>
  <r>
    <x v="7"/>
    <s v="DO-202309070014"/>
    <s v="每日缺口数维护【导入】"/>
    <x v="0"/>
    <x v="1"/>
    <n v="0"/>
    <m/>
    <n v="0"/>
    <e v="#DIV/0!"/>
    <n v="0"/>
    <x v="1"/>
    <x v="0"/>
  </r>
  <r>
    <x v="7"/>
    <s v="DO-202309070025"/>
    <s v="每月缺口/每日缺口维护【列表】_x000a_1、【可售资源】改为【总在库】【N+1月可售资源上载】_x000a_2、【经销店代码】后面添加 大区代码、大区名称字段；_x000a_每月缺口/每日缺口维护【导出模板】_x000a_1、【经销店代码】后面添加 大区代码、大区名称字段；"/>
    <x v="0"/>
    <x v="1"/>
    <n v="0"/>
    <m/>
    <n v="6277.906551724137"/>
    <e v="#DIV/0!"/>
    <n v="6277.906551724137"/>
    <x v="1"/>
    <x v="0"/>
  </r>
  <r>
    <x v="7"/>
    <m/>
    <s v="每日缺口数维护【导入】_x000a_1、导入缺口数据的模板中将【配车计划数】字段名改成【缺口数】_x000a_2、【经销店代码】后面添加 大区代码、大区名称字段；"/>
    <x v="0"/>
    <x v="1"/>
    <n v="0"/>
    <m/>
    <n v="0"/>
    <e v="#DIV/0!"/>
    <n v="0"/>
    <x v="1"/>
    <x v="0"/>
  </r>
  <r>
    <x v="7"/>
    <s v="DO-202309120021"/>
    <s v="DLR当日请款计划台数及排序入力【导入"/>
    <x v="0"/>
    <x v="1"/>
    <n v="0"/>
    <m/>
    <n v="6277.906551724137"/>
    <e v="#DIV/0!"/>
    <n v="6277.906551724137"/>
    <x v="1"/>
    <x v="0"/>
  </r>
  <r>
    <x v="7"/>
    <s v="DO-202309130001"/>
    <s v="销售基准上载【列表】数据展示"/>
    <x v="0"/>
    <x v="1"/>
    <n v="0"/>
    <m/>
    <n v="0"/>
    <e v="#DIV/0!"/>
    <n v="0"/>
    <x v="1"/>
    <x v="0"/>
  </r>
  <r>
    <x v="7"/>
    <s v="DO-202309130002"/>
    <s v="销售基准上载【列表】数据展示"/>
    <x v="0"/>
    <x v="1"/>
    <n v="0"/>
    <m/>
    <n v="0"/>
    <e v="#DIV/0!"/>
    <n v="0"/>
    <x v="1"/>
    <x v="0"/>
  </r>
  <r>
    <x v="7"/>
    <s v="DO-202309130004"/>
    <s v="检索条件添加【大区代码】_x000a_检索条件添加【大区名称】"/>
    <x v="0"/>
    <x v="1"/>
    <n v="0"/>
    <m/>
    <n v="0"/>
    <e v="#DIV/0!"/>
    <n v="0"/>
    <x v="1"/>
    <x v="0"/>
  </r>
  <r>
    <x v="7"/>
    <m/>
    <s v="列表区添加【大区代码】_x000a_列表区添加【大区名称】"/>
    <x v="0"/>
    <x v="1"/>
    <n v="0"/>
    <m/>
    <n v="0"/>
    <e v="#DIV/0!"/>
    <n v="0"/>
    <x v="1"/>
    <x v="0"/>
  </r>
  <r>
    <x v="7"/>
    <m/>
    <s v="导出列表添加【大区代码】_x000a_导出列表添加【大区名称】"/>
    <x v="0"/>
    <x v="1"/>
    <n v="0"/>
    <m/>
    <n v="0"/>
    <e v="#DIV/0!"/>
    <n v="0"/>
    <x v="1"/>
    <x v="0"/>
  </r>
  <r>
    <x v="7"/>
    <m/>
    <s v="检索条件添加【大区代码】_x000a_检索条件添加【大区名称】"/>
    <x v="0"/>
    <x v="1"/>
    <n v="0"/>
    <m/>
    <n v="0"/>
    <e v="#DIV/0!"/>
    <n v="0"/>
    <x v="1"/>
    <x v="0"/>
  </r>
  <r>
    <x v="7"/>
    <m/>
    <s v="列表区添加【大区代码】_x000a_列表区添加【大区名称】"/>
    <x v="0"/>
    <x v="1"/>
    <n v="0"/>
    <m/>
    <n v="0"/>
    <e v="#DIV/0!"/>
    <n v="0"/>
    <x v="1"/>
    <x v="0"/>
  </r>
  <r>
    <x v="7"/>
    <m/>
    <s v="导出列表添加【大区代码】_x000a_导出列表添加【大区名称】"/>
    <x v="0"/>
    <x v="1"/>
    <n v="0"/>
    <m/>
    <n v="0"/>
    <e v="#DIV/0!"/>
    <n v="0"/>
    <x v="1"/>
    <x v="0"/>
  </r>
  <r>
    <x v="7"/>
    <s v="DO-202309130005"/>
    <s v="导出文件中第三个Sheet页（DLR别）取消A列经销店代码合并；"/>
    <x v="0"/>
    <x v="1"/>
    <n v="0"/>
    <m/>
    <n v="7847.383189655171"/>
    <e v="#DIV/0!"/>
    <n v="7847.383189655171"/>
    <x v="1"/>
    <x v="0"/>
  </r>
  <r>
    <x v="7"/>
    <s v="DO-202309120032"/>
    <s v="查询条件中的URN修改为可以批量输入_x000a_车名代码筛选条件改为，自定义多选；"/>
    <x v="0"/>
    <x v="1"/>
    <n v="0"/>
    <m/>
    <n v="0"/>
    <e v="#DIV/0!"/>
    <n v="0"/>
    <x v="1"/>
    <x v="0"/>
  </r>
  <r>
    <x v="7"/>
    <s v="DO-202309120033"/>
    <s v="车架号批量检索条件添加最多输入长度提示；_x000a_订单号批量检索条件添加最多输入长度提示；_x000a_检索条件URN改为批量查询；_x000a_URN批量检索条件添加最多输入长度提示；"/>
    <x v="0"/>
    <x v="1"/>
    <n v="0"/>
    <m/>
    <n v="0"/>
    <e v="#DIV/0!"/>
    <n v="0"/>
    <x v="1"/>
    <x v="0"/>
  </r>
  <r>
    <x v="7"/>
    <s v="DO-202309130043"/>
    <s v="删除【更新日期】检索条件；"/>
    <x v="0"/>
    <x v="1"/>
    <n v="0"/>
    <m/>
    <n v="0"/>
    <e v="#DIV/0!"/>
    <n v="0"/>
    <x v="1"/>
    <x v="0"/>
  </r>
  <r>
    <x v="7"/>
    <s v="DO-202309130047"/>
    <s v="隐藏【删除】、【顺序调整】、【批量变更】、【订单排序】、【订单上载】按钮"/>
    <x v="0"/>
    <x v="1"/>
    <n v="0"/>
    <m/>
    <n v="0"/>
    <e v="#DIV/0!"/>
    <n v="0"/>
    <x v="1"/>
    <x v="0"/>
  </r>
  <r>
    <x v="7"/>
    <s v="DO-202309130048"/>
    <s v="【订单一览】改为【车辆供需数据提取】"/>
    <x v="0"/>
    <x v="1"/>
    <n v="0"/>
    <m/>
    <n v="0"/>
    <e v="#DIV/0!"/>
    <n v="0"/>
    <x v="1"/>
    <x v="0"/>
  </r>
  <r>
    <x v="7"/>
    <s v="DO-202309200025"/>
    <s v="检索条件的【经销店代码】改成范围查询；"/>
    <x v="0"/>
    <x v="1"/>
    <n v="0"/>
    <m/>
    <n v="0"/>
    <e v="#DIV/0!"/>
    <n v="0"/>
    <x v="1"/>
    <x v="0"/>
  </r>
  <r>
    <x v="7"/>
    <s v="DO-202309200026"/>
    <s v="价格相关的文言与主数据保持统一_x000a_厂家建议零售价（原全国统一零售价、销售价格）、DLR提车价格（DLR进货价、经销店进货价）、工厂出厂价（DIST进货价格）"/>
    <x v="0"/>
    <x v="1"/>
    <n v="0"/>
    <m/>
    <n v="7847.383189655171"/>
    <e v="#DIV/0!"/>
    <n v="7847.383189655171"/>
    <x v="1"/>
    <x v="0"/>
  </r>
  <r>
    <x v="7"/>
    <m/>
    <m/>
    <x v="0"/>
    <x v="1"/>
    <n v="0"/>
    <m/>
    <n v="7847.383189655171"/>
    <e v="#DIV/0!"/>
    <n v="7847.383189655171"/>
    <x v="1"/>
    <x v="0"/>
  </r>
  <r>
    <x v="7"/>
    <m/>
    <m/>
    <x v="0"/>
    <x v="1"/>
    <n v="0"/>
    <m/>
    <n v="7847.383189655171"/>
    <e v="#DIV/0!"/>
    <n v="7847.383189655171"/>
    <x v="1"/>
    <x v="0"/>
  </r>
  <r>
    <x v="7"/>
    <s v="DO-202309060012"/>
    <s v="增加经销店选择范围的筛选条件"/>
    <x v="0"/>
    <x v="1"/>
    <n v="0"/>
    <m/>
    <n v="0"/>
    <e v="#DIV/0!"/>
    <n v="0"/>
    <x v="1"/>
    <x v="0"/>
  </r>
  <r>
    <x v="7"/>
    <s v="DO-202309060013"/>
    <s v="导入模板中标记填写限制；"/>
    <x v="0"/>
    <x v="1"/>
    <n v="0"/>
    <m/>
    <n v="0"/>
    <e v="#DIV/0!"/>
    <n v="0"/>
    <x v="1"/>
    <x v="0"/>
  </r>
  <r>
    <x v="7"/>
    <s v="DO-202309070015"/>
    <s v="导入模板中的排序号、顺序号，统一改为【顺序号】；"/>
    <x v="0"/>
    <x v="1"/>
    <n v="0"/>
    <m/>
    <n v="0"/>
    <e v="#DIV/0!"/>
    <n v="0"/>
    <x v="1"/>
    <x v="0"/>
  </r>
  <r>
    <x v="7"/>
    <m/>
    <m/>
    <x v="0"/>
    <x v="1"/>
    <n v="0"/>
    <m/>
    <n v="0"/>
    <e v="#DIV/0!"/>
    <n v="0"/>
    <x v="1"/>
    <x v="0"/>
  </r>
  <r>
    <x v="7"/>
    <m/>
    <m/>
    <x v="0"/>
    <x v="1"/>
    <n v="0"/>
    <m/>
    <n v="0"/>
    <e v="#DIV/0!"/>
    <n v="0"/>
    <x v="1"/>
    <x v="0"/>
  </r>
  <r>
    <x v="7"/>
    <m/>
    <m/>
    <x v="0"/>
    <x v="1"/>
    <n v="0"/>
    <m/>
    <n v="0"/>
    <e v="#DIV/0!"/>
    <n v="0"/>
    <x v="1"/>
    <x v="0"/>
  </r>
  <r>
    <x v="7"/>
    <s v="DO-202309080001"/>
    <s v="将检索条件【车名代码】改成【车辆名称代码】"/>
    <x v="0"/>
    <x v="1"/>
    <n v="0"/>
    <m/>
    <n v="0"/>
    <e v="#DIV/0!"/>
    <n v="0"/>
    <x v="1"/>
    <x v="0"/>
  </r>
  <r>
    <x v="7"/>
    <m/>
    <s v="将新增弹窗中【车名代码】改成【车辆名称代码】"/>
    <x v="0"/>
    <x v="1"/>
    <n v="0"/>
    <m/>
    <n v="0"/>
    <e v="#DIV/0!"/>
    <n v="0"/>
    <x v="1"/>
    <x v="0"/>
  </r>
  <r>
    <x v="7"/>
    <m/>
    <s v="将编辑弹窗中【车名代码】改成【车辆名称代码】"/>
    <x v="0"/>
    <x v="1"/>
    <n v="0"/>
    <m/>
    <n v="0"/>
    <e v="#DIV/0!"/>
    <n v="0"/>
    <x v="1"/>
    <x v="0"/>
  </r>
  <r>
    <x v="7"/>
    <m/>
    <s v="将导入模板中【车名代码】改成【车辆名称代码】"/>
    <x v="0"/>
    <x v="1"/>
    <n v="0"/>
    <m/>
    <n v="0"/>
    <e v="#DIV/0!"/>
    <n v="0"/>
    <x v="1"/>
    <x v="0"/>
  </r>
  <r>
    <x v="7"/>
    <m/>
    <s v="将导出模板中【车名代码】改成【车辆名称代码】"/>
    <x v="0"/>
    <x v="1"/>
    <n v="0"/>
    <m/>
    <n v="0"/>
    <e v="#DIV/0!"/>
    <n v="0"/>
    <x v="1"/>
    <x v="0"/>
  </r>
  <r>
    <x v="7"/>
    <s v="DO-202309110003"/>
    <s v="车辆名称代码中选项带有车种+车名的检索条件，将【车钟代码】和【车种名称】要做明显区分：【车种名称】加粗处理；"/>
    <x v="0"/>
    <x v="1"/>
    <n v="0"/>
    <m/>
    <n v="7847.383189655171"/>
    <e v="#DIV/0!"/>
    <n v="7847.383189655171"/>
    <x v="1"/>
    <x v="0"/>
  </r>
  <r>
    <x v="7"/>
    <s v="DO-202309120004"/>
    <s v="必填项添加“*”标"/>
    <x v="0"/>
    <x v="1"/>
    <n v="0"/>
    <m/>
    <n v="0"/>
    <e v="#DIV/0!"/>
    <n v="0"/>
    <x v="1"/>
    <x v="0"/>
  </r>
  <r>
    <x v="7"/>
    <s v="DO-202309130010"/>
    <s v="检索条件：_x000a_1、订单号改为匹查询，并显示最大检索量；_x000a_2、URN改为匹查询，并显示最大检索量；_x000a_3、VINNo改为匹查询，并显示最大检索量；"/>
    <x v="0"/>
    <x v="1"/>
    <n v="0"/>
    <m/>
    <n v="7847.383189655171"/>
    <e v="#DIV/0!"/>
    <n v="7847.383189655171"/>
    <x v="1"/>
    <x v="0"/>
  </r>
  <r>
    <x v="7"/>
    <s v="DO-202309130003"/>
    <s v="去掉导入的模板表头中【车型Model】，通过车名、SFX、COLOR查询；"/>
    <x v="0"/>
    <x v="1"/>
    <n v="0"/>
    <m/>
    <n v="0"/>
    <e v="#DIV/0!"/>
    <n v="0"/>
    <x v="1"/>
    <x v="0"/>
  </r>
  <r>
    <x v="7"/>
    <s v="DO-202309150004"/>
    <s v="1、导入模版在必填项添加“*”标识_x000a_其中订单号、车架号、请求经销店代码、运送经销店代码、接车人姓名、接车人联系电话、申请运送城市、申请运送地址为必填项"/>
    <x v="0"/>
    <x v="1"/>
    <n v="0"/>
    <m/>
    <n v="0"/>
    <e v="#DIV/0!"/>
    <n v="0"/>
    <x v="1"/>
    <x v="0"/>
  </r>
  <r>
    <x v="7"/>
    <s v="DO-202309150006"/>
    <s v="1、导入模版添加填写规则：_x000a_申请类型（1空载、2混载、3空载且混载）_x000a_申请出门日（格式YYYY/MM/DD）_x000a_运输公司（运输公司代码，例天津丰田汽车运输公司为U0011）_x000a_运输台数（小于等于结算台数的正整数）_x000a_结算台数（与承运公司拖车位数一致）"/>
    <x v="0"/>
    <x v="1"/>
    <n v="0"/>
    <m/>
    <n v="0"/>
    <e v="#DIV/0!"/>
    <n v="0"/>
    <x v="1"/>
    <x v="0"/>
  </r>
  <r>
    <x v="7"/>
    <s v="DO-202309070018"/>
    <s v="1、检索区车名下拉值增加【全部】选项"/>
    <x v="0"/>
    <x v="1"/>
    <n v="0"/>
    <m/>
    <n v="7847.383189655171"/>
    <e v="#DIV/0!"/>
    <n v="7847.383189655171"/>
    <x v="1"/>
    <x v="0"/>
  </r>
  <r>
    <x v="7"/>
    <s v="DO-202309070019"/>
    <s v="检索条件车辆状态值：_x000a_【已匹配未登记】改成【已匹配未登录】_x000a_【未匹配已登记】改成【未匹配已登录】_x000a_【已匹配已登记】改成【已匹配已登录】_x000a_【生计】改成【未匹配未登录】"/>
    <x v="0"/>
    <x v="1"/>
    <n v="0"/>
    <m/>
    <n v="0"/>
    <e v="#DIV/0!"/>
    <n v="0"/>
    <x v="1"/>
    <x v="0"/>
  </r>
  <r>
    <x v="7"/>
    <m/>
    <s v="列表中车辆状态值：_x000a_【已匹配未登记】改成【已匹配未登录】_x000a_【未匹配已登记】改成【未匹配已登录】_x000a_【已匹配已登记】改成【已匹配已登录】_x000a_【生计】改成【未匹配未登录】"/>
    <x v="0"/>
    <x v="1"/>
    <n v="0"/>
    <m/>
    <n v="0"/>
    <e v="#DIV/0!"/>
    <n v="0"/>
    <x v="1"/>
    <x v="0"/>
  </r>
  <r>
    <x v="7"/>
    <m/>
    <s v="导出数据中车辆状态值：_x000a_【已匹配未登记】改成【已匹配未登录】_x000a_【未匹配已登记】改成【未匹配已登录】_x000a_【已匹配已登记】改成【已匹配已登录】_x000a_【生计】改成【未匹配未登录】"/>
    <x v="0"/>
    <x v="1"/>
    <n v="0"/>
    <m/>
    <n v="0"/>
    <e v="#DIV/0!"/>
    <n v="0"/>
    <x v="1"/>
    <x v="0"/>
  </r>
  <r>
    <x v="7"/>
    <s v="DO-202309070023"/>
    <s v="1、添加名次注解：_x000a_N：已预匹配常规车辆订单的车辆_x000a_P：已预匹Pocket订单的车辆_x000a_M：M在车辆"/>
    <x v="0"/>
    <x v="1"/>
    <n v="0"/>
    <m/>
    <n v="0"/>
    <e v="#DIV/0!"/>
    <n v="0"/>
    <x v="1"/>
    <x v="0"/>
  </r>
  <r>
    <x v="7"/>
    <s v="DO-202309120022"/>
    <s v="1、添加名次注解：_x000a_N：已预匹配常规车辆订单的车辆_x000a_P：已预匹Pocket订单的车辆_x000a_M：M在车辆"/>
    <x v="0"/>
    <x v="1"/>
    <n v="0"/>
    <m/>
    <n v="0"/>
    <e v="#DIV/0!"/>
    <n v="0"/>
    <x v="1"/>
    <x v="0"/>
  </r>
  <r>
    <x v="7"/>
    <s v="DO-202309130034"/>
    <s v="检索区追加到款日字段"/>
    <x v="0"/>
    <x v="1"/>
    <n v="0"/>
    <m/>
    <n v="0"/>
    <e v="#DIV/0!"/>
    <n v="0"/>
    <x v="1"/>
    <x v="0"/>
  </r>
  <r>
    <x v="7"/>
    <m/>
    <m/>
    <x v="0"/>
    <x v="1"/>
    <n v="0"/>
    <m/>
    <n v="0"/>
    <e v="#DIV/0!"/>
    <n v="0"/>
    <x v="1"/>
    <x v="0"/>
  </r>
  <r>
    <x v="7"/>
    <m/>
    <s v="票号改为融资号"/>
    <x v="0"/>
    <x v="1"/>
    <n v="0"/>
    <m/>
    <n v="0"/>
    <e v="#DIV/0!"/>
    <n v="0"/>
    <x v="1"/>
    <x v="0"/>
  </r>
  <r>
    <x v="7"/>
    <s v="DO-202309210020"/>
    <s v="1、列表区追加字段【支付方式】，【经销店简称】"/>
    <x v="0"/>
    <x v="1"/>
    <n v="0"/>
    <m/>
    <n v="0"/>
    <e v="#DIV/0!"/>
    <n v="0"/>
    <x v="1"/>
    <x v="0"/>
  </r>
  <r>
    <x v="7"/>
    <m/>
    <m/>
    <x v="0"/>
    <x v="1"/>
    <n v="0"/>
    <m/>
    <n v="0"/>
    <e v="#DIV/0!"/>
    <n v="0"/>
    <x v="1"/>
    <x v="0"/>
  </r>
  <r>
    <x v="7"/>
    <m/>
    <s v="2、修改字段名称_x000a_出票日改成【出票日/申请日】_x000a_出票行改成【融资行】_x000a_票号改成【融资号】_x000a_贴现日改成【贴现日/到款日】"/>
    <x v="0"/>
    <x v="1"/>
    <n v="0"/>
    <m/>
    <n v="0"/>
    <e v="#DIV/0!"/>
    <n v="0"/>
    <x v="1"/>
    <x v="0"/>
  </r>
  <r>
    <x v="7"/>
    <m/>
    <m/>
    <x v="0"/>
    <x v="1"/>
    <n v="0"/>
    <m/>
    <n v="0"/>
    <e v="#DIV/0!"/>
    <n v="0"/>
    <x v="1"/>
    <x v="0"/>
  </r>
  <r>
    <x v="7"/>
    <m/>
    <m/>
    <x v="0"/>
    <x v="1"/>
    <n v="0"/>
    <m/>
    <n v="0"/>
    <e v="#DIV/0!"/>
    <n v="0"/>
    <x v="1"/>
    <x v="0"/>
  </r>
  <r>
    <x v="7"/>
    <s v="DO_20230515_0001"/>
    <s v="Rundown停工细化到外板色级，列表按颜色展示数据；"/>
    <x v="0"/>
    <x v="1"/>
    <n v="0"/>
    <m/>
    <n v="7847.383189655171"/>
    <e v="#DIV/0!"/>
    <n v="7847.383189655171"/>
    <x v="1"/>
    <x v="0"/>
  </r>
  <r>
    <x v="7"/>
    <s v="DO_20230831_0001"/>
    <s v="车型Model+sfx+color在多个工厂生产，订单排序、引当、物流、基础数据等功能需要按需进行调整；"/>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7847.383189655171"/>
    <e v="#DIV/0!"/>
    <n v="7847.383189655171"/>
    <x v="1"/>
    <x v="0"/>
  </r>
  <r>
    <x v="7"/>
    <m/>
    <m/>
    <x v="0"/>
    <x v="1"/>
    <n v="0"/>
    <m/>
    <n v="6277.906551724137"/>
    <e v="#DIV/0!"/>
    <n v="6277.906551724137"/>
    <x v="1"/>
    <x v="0"/>
  </r>
  <r>
    <x v="7"/>
    <m/>
    <m/>
    <x v="0"/>
    <x v="1"/>
    <n v="0"/>
    <m/>
    <n v="7847.383189655171"/>
    <e v="#DIV/0!"/>
    <n v="7847.383189655171"/>
    <x v="1"/>
    <x v="0"/>
  </r>
  <r>
    <x v="7"/>
    <m/>
    <m/>
    <x v="0"/>
    <x v="1"/>
    <n v="0"/>
    <m/>
    <n v="6277.906551724137"/>
    <e v="#DIV/0!"/>
    <n v="6277.906551724137"/>
    <x v="1"/>
    <x v="0"/>
  </r>
  <r>
    <x v="7"/>
    <m/>
    <m/>
    <x v="0"/>
    <x v="1"/>
    <n v="0"/>
    <m/>
    <n v="6277.906551724137"/>
    <e v="#DIV/0!"/>
    <n v="6277.906551724137"/>
    <x v="1"/>
    <x v="0"/>
  </r>
  <r>
    <x v="7"/>
    <m/>
    <m/>
    <x v="0"/>
    <x v="1"/>
    <n v="0"/>
    <m/>
    <n v="7847.383189655171"/>
    <e v="#DIV/0!"/>
    <n v="7847.383189655171"/>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7847.383189655171"/>
    <e v="#DIV/0!"/>
    <n v="7847.383189655171"/>
    <x v="1"/>
    <x v="0"/>
  </r>
  <r>
    <x v="7"/>
    <m/>
    <m/>
    <x v="0"/>
    <x v="1"/>
    <n v="0"/>
    <m/>
    <n v="6277.906551724137"/>
    <e v="#DIV/0!"/>
    <n v="6277.906551724137"/>
    <x v="1"/>
    <x v="0"/>
  </r>
  <r>
    <x v="7"/>
    <m/>
    <m/>
    <x v="0"/>
    <x v="1"/>
    <n v="0"/>
    <m/>
    <n v="7847.383189655171"/>
    <e v="#DIV/0!"/>
    <n v="7847.383189655171"/>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7847.383189655171"/>
    <e v="#DIV/0!"/>
    <n v="7847.383189655171"/>
    <x v="1"/>
    <x v="0"/>
  </r>
  <r>
    <x v="7"/>
    <m/>
    <m/>
    <x v="0"/>
    <x v="1"/>
    <n v="0"/>
    <m/>
    <n v="6277.906551724137"/>
    <e v="#DIV/0!"/>
    <n v="6277.906551724137"/>
    <x v="1"/>
    <x v="0"/>
  </r>
  <r>
    <x v="7"/>
    <m/>
    <m/>
    <x v="0"/>
    <x v="1"/>
    <n v="0"/>
    <m/>
    <n v="7847.383189655171"/>
    <e v="#DIV/0!"/>
    <n v="7847.383189655171"/>
    <x v="1"/>
    <x v="0"/>
  </r>
  <r>
    <x v="7"/>
    <m/>
    <m/>
    <x v="0"/>
    <x v="1"/>
    <n v="0"/>
    <m/>
    <n v="7847.383189655171"/>
    <e v="#DIV/0!"/>
    <n v="7847.383189655171"/>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6277.906551724137"/>
    <e v="#DIV/0!"/>
    <n v="6277.906551724137"/>
    <x v="1"/>
    <x v="0"/>
  </r>
  <r>
    <x v="7"/>
    <m/>
    <m/>
    <x v="0"/>
    <x v="1"/>
    <n v="0"/>
    <m/>
    <n v="7847.383189655171"/>
    <e v="#DIV/0!"/>
    <n v="7847.383189655171"/>
    <x v="1"/>
    <x v="0"/>
  </r>
  <r>
    <x v="7"/>
    <m/>
    <m/>
    <x v="0"/>
    <x v="1"/>
    <n v="0"/>
    <m/>
    <n v="6277.906551724137"/>
    <e v="#DIV/0!"/>
    <n v="6277.906551724137"/>
    <x v="1"/>
    <x v="0"/>
  </r>
  <r>
    <x v="7"/>
    <m/>
    <m/>
    <x v="0"/>
    <x v="1"/>
    <n v="0"/>
    <m/>
    <n v="6277.906551724137"/>
    <e v="#DIV/0!"/>
    <n v="6277.906551724137"/>
    <x v="1"/>
    <x v="0"/>
  </r>
  <r>
    <x v="7"/>
    <m/>
    <m/>
    <x v="0"/>
    <x v="1"/>
    <n v="0"/>
    <m/>
    <n v="7847.383189655171"/>
    <e v="#DIV/0!"/>
    <n v="7847.383189655171"/>
    <x v="1"/>
    <x v="0"/>
  </r>
  <r>
    <x v="7"/>
    <m/>
    <m/>
    <x v="0"/>
    <x v="1"/>
    <n v="0"/>
    <m/>
    <n v="7847.383189655171"/>
    <e v="#DIV/0!"/>
    <n v="7847.383189655171"/>
    <x v="1"/>
    <x v="0"/>
  </r>
  <r>
    <x v="7"/>
    <s v="DO-202309060002"/>
    <s v="1、根据导入模版对象年月、工厂代码、车辆名称、SFX进行校验，对已存在的数据进行覆盖，对不存在的数据进行新增，列表区中存在但是导入文件不存在的数据不进行变更操作"/>
    <x v="0"/>
    <x v="1"/>
    <n v="0"/>
    <m/>
    <n v="0"/>
    <e v="#DIV/0!"/>
    <n v="0"/>
    <x v="1"/>
    <x v="0"/>
  </r>
  <r>
    <x v="7"/>
    <s v="DO-202309060003"/>
    <s v="1、修改操作时间格式为YYYY/MM/DD hh:mm:ss"/>
    <x v="0"/>
    <x v="1"/>
    <n v="0"/>
    <m/>
    <n v="0"/>
    <e v="#DIV/0!"/>
    <n v="0"/>
    <x v="1"/>
    <x v="0"/>
  </r>
  <r>
    <x v="7"/>
    <s v="DO-202309060004"/>
    <s v="1、点击【下一步】按钮时，校验【差值（总数-Rundown）】是否为0，将不为0的数据列列表及列表值标记"/>
    <x v="0"/>
    <x v="1"/>
    <n v="0"/>
    <m/>
    <n v="0"/>
    <e v="#DIV/0!"/>
    <n v="0"/>
    <x v="1"/>
    <x v="0"/>
  </r>
  <r>
    <x v="7"/>
    <s v="DO-202309060005"/>
    <s v="页面校验不通过时，错误信息直接显示在输入内容下；"/>
    <x v="0"/>
    <x v="1"/>
    <n v="0"/>
    <m/>
    <n v="0"/>
    <e v="#DIV/0!"/>
    <n v="0"/>
    <x v="1"/>
    <x v="0"/>
  </r>
  <r>
    <x v="7"/>
    <s v="DO-202309060007"/>
    <s v="1、导入功能优化：导入错误数据时，增加提示弹窗：“上传内容中存在错误数据，是否仅导入正确的数据？”，显示按钮“不，修改数据”和“是，仅上传正确数据”；点击“不，修改数据”，则回到上传弹窗页面，并激活【上载结果下载】可以下载错误原因；点击“是，仅上传正确数据”，则将正确的数据导入到系统中；"/>
    <x v="0"/>
    <x v="1"/>
    <n v="0"/>
    <m/>
    <n v="6277.906551724137"/>
    <e v="#DIV/0!"/>
    <n v="6277.906551724137"/>
    <x v="1"/>
    <x v="0"/>
  </r>
  <r>
    <x v="7"/>
    <m/>
    <m/>
    <x v="0"/>
    <x v="1"/>
    <n v="0"/>
    <m/>
    <n v="6277.906551724137"/>
    <e v="#DIV/0!"/>
    <n v="6277.906551724137"/>
    <x v="1"/>
    <x v="0"/>
  </r>
  <r>
    <x v="7"/>
    <m/>
    <m/>
    <x v="0"/>
    <x v="1"/>
    <n v="0"/>
    <m/>
    <n v="6277.906551724137"/>
    <e v="#DIV/0!"/>
    <n v="6277.906551724137"/>
    <x v="1"/>
    <x v="0"/>
  </r>
  <r>
    <x v="7"/>
    <s v="DO-202309060009"/>
    <s v="1、导入模版对象年月自动带入创建生产筹备选择的年月"/>
    <x v="0"/>
    <x v="1"/>
    <n v="0"/>
    <m/>
    <n v="0"/>
    <e v="#DIV/0!"/>
    <n v="0"/>
    <x v="1"/>
    <x v="0"/>
  </r>
  <r>
    <x v="7"/>
    <m/>
    <s v="2、导入模版根据对象年月自动改名N1～N7月SFX总数列名称"/>
    <x v="0"/>
    <x v="1"/>
    <n v="0"/>
    <m/>
    <n v="0"/>
    <e v="#DIV/0!"/>
    <n v="0"/>
    <x v="1"/>
    <x v="0"/>
  </r>
  <r>
    <x v="7"/>
    <s v="DO-202309060011"/>
    <s v="导入模板改为工厂代码、COLOR代码和构成比；_x000a_按导入值覆盖所有SFX"/>
    <x v="0"/>
    <x v="1"/>
    <n v="0"/>
    <m/>
    <n v="0"/>
    <e v="#DIV/0!"/>
    <n v="0"/>
    <x v="1"/>
    <x v="0"/>
  </r>
  <r>
    <x v="7"/>
    <s v="DO-202309060014"/>
    <s v="1、生产筹备进度一览-Rundown-SFX&amp;COLOR默认展示上个月的Rundown值；_x000a_2、Rundown-（SFX+COLOR代码）N+1月以数据为准。 后5个月以百分比例显示"/>
    <x v="0"/>
    <x v="1"/>
    <n v="0"/>
    <m/>
    <n v="0"/>
    <e v="#DIV/0!"/>
    <n v="0"/>
    <x v="1"/>
    <x v="0"/>
  </r>
  <r>
    <x v="7"/>
    <s v="DO-202309060015"/>
    <s v="1、新增导出功能"/>
    <x v="0"/>
    <x v="1"/>
    <n v="0"/>
    <m/>
    <n v="7847.383189655171"/>
    <e v="#DIV/0!"/>
    <n v="7847.383189655171"/>
    <x v="1"/>
    <x v="0"/>
  </r>
  <r>
    <x v="7"/>
    <s v="DO-202309180008"/>
    <s v="1、修改导入模版，删除【车型】、【COLOR名称字段】"/>
    <x v="0"/>
    <x v="1"/>
    <n v="0"/>
    <m/>
    <n v="6277.906551724137"/>
    <e v="#DIV/0!"/>
    <n v="6277.906551724137"/>
    <x v="1"/>
    <x v="0"/>
  </r>
  <r>
    <x v="7"/>
    <s v="DO-202309180011"/>
    <s v="生产筹备进度一览-Rundown-SFX&amp;COLOR：构成比默认展示上一次的比例；"/>
    <x v="0"/>
    <x v="1"/>
    <n v="0"/>
    <m/>
    <n v="7847.383189655171"/>
    <e v="#DIV/0!"/>
    <n v="7847.383189655171"/>
    <x v="1"/>
    <x v="0"/>
  </r>
  <r>
    <x v="7"/>
    <m/>
    <s v="生产筹备进度一览-Rundown-SFX&amp;COLOR：构成比值可直接在画面编辑比例数；"/>
    <x v="0"/>
    <x v="1"/>
    <n v="0"/>
    <m/>
    <n v="6277.906551724137"/>
    <e v="#DIV/0!"/>
    <n v="6277.906551724137"/>
    <x v="1"/>
    <x v="0"/>
  </r>
  <r>
    <x v="7"/>
    <s v="DO-202309190001"/>
    <s v="导入模板优化"/>
    <x v="0"/>
    <x v="1"/>
    <n v="0"/>
    <m/>
    <n v="7847.383189655171"/>
    <e v="#DIV/0!"/>
    <n v="7847.383189655171"/>
    <x v="1"/>
    <x v="0"/>
  </r>
  <r>
    <x v="7"/>
    <s v="DO-202309200029"/>
    <s v="1、隐藏字段【生产线】"/>
    <x v="0"/>
    <x v="1"/>
    <n v="0"/>
    <m/>
    <n v="0"/>
    <e v="#DIV/0!"/>
    <n v="0"/>
    <x v="1"/>
    <x v="0"/>
  </r>
  <r>
    <x v="7"/>
    <s v="DO-202309200031"/>
    <s v="1、按钮名称变更：【URN做成】变更为【WOC做成】"/>
    <x v="0"/>
    <x v="1"/>
    <n v="0"/>
    <m/>
    <n v="0"/>
    <e v="#DIV/0!"/>
    <n v="0"/>
    <x v="1"/>
    <x v="0"/>
  </r>
  <r>
    <x v="7"/>
    <s v="DO-202309200032"/>
    <s v="1、按钮名称变更：【下载】变更为【明细下载】"/>
    <x v="0"/>
    <x v="1"/>
    <n v="0"/>
    <m/>
    <n v="0"/>
    <e v="#DIV/0!"/>
    <n v="0"/>
    <x v="1"/>
    <x v="0"/>
  </r>
  <r>
    <x v="7"/>
    <m/>
    <s v="2、按钮名称变更：【核对下载】变更名称待检讨"/>
    <x v="0"/>
    <x v="1"/>
    <n v="0"/>
    <m/>
    <n v="0"/>
    <e v="#DIV/0!"/>
    <n v="0"/>
    <x v="1"/>
    <x v="0"/>
  </r>
  <r>
    <x v="7"/>
    <s v="DO-202309050002"/>
    <s v="1、新增导入功能"/>
    <x v="0"/>
    <x v="1"/>
    <n v="0"/>
    <m/>
    <n v="6277.906551724137"/>
    <e v="#DIV/0!"/>
    <n v="6277.906551724137"/>
    <x v="1"/>
    <x v="0"/>
  </r>
  <r>
    <x v="7"/>
    <s v="DO-202309050003"/>
    <s v="厂端-填报控制览-列表展示标题"/>
    <x v="0"/>
    <x v="1"/>
    <n v="0"/>
    <m/>
    <n v="6277.906551724137"/>
    <e v="#DIV/0!"/>
    <n v="6277.906551724137"/>
    <x v="1"/>
    <x v="0"/>
  </r>
  <r>
    <x v="7"/>
    <m/>
    <s v="店端-车型Model填报情况一览-列表展示标题"/>
    <x v="0"/>
    <x v="1"/>
    <n v="0"/>
    <m/>
    <n v="7847.383189655171"/>
    <e v="#DIV/0!"/>
    <n v="7847.383189655171"/>
    <x v="1"/>
    <x v="0"/>
  </r>
  <r>
    <x v="7"/>
    <m/>
    <s v="店端-总数填报情况一览-列表展示标题"/>
    <x v="0"/>
    <x v="1"/>
    <n v="0"/>
    <m/>
    <n v="7847.383189655171"/>
    <e v="#DIV/0!"/>
    <n v="7847.383189655171"/>
    <x v="1"/>
    <x v="0"/>
  </r>
  <r>
    <x v="7"/>
    <m/>
    <s v="店端-反馈填报情况一览-列表展示标题"/>
    <x v="0"/>
    <x v="1"/>
    <n v="0"/>
    <m/>
    <n v="7847.383189655171"/>
    <e v="#DIV/0!"/>
    <n v="7847.383189655171"/>
    <x v="1"/>
    <x v="0"/>
  </r>
  <r>
    <x v="7"/>
    <s v="DO-202309200005"/>
    <s v="1、填报期限默认当前系统日期之前的日期禁用"/>
    <x v="0"/>
    <x v="1"/>
    <n v="0"/>
    <m/>
    <n v="0"/>
    <e v="#DIV/0!"/>
    <n v="0"/>
    <x v="1"/>
    <x v="0"/>
  </r>
  <r>
    <x v="7"/>
    <s v="DO-202309150007"/>
    <s v="1、追加字段，yard场停留日数"/>
    <x v="0"/>
    <x v="1"/>
    <n v="0"/>
    <m/>
    <n v="7847.383189655171"/>
    <e v="#DIV/0!"/>
    <n v="7847.383189655171"/>
    <x v="1"/>
    <x v="0"/>
  </r>
  <r>
    <x v="7"/>
    <s v="DO-202309150008"/>
    <s v="1、导入模版追加字段，凑板号"/>
    <x v="0"/>
    <x v="1"/>
    <n v="0"/>
    <m/>
    <n v="6277.906551724137"/>
    <e v="#DIV/0!"/>
    <n v="6277.906551724137"/>
    <x v="1"/>
    <x v="0"/>
  </r>
  <r>
    <x v="7"/>
    <s v="DO-202309150009"/>
    <s v="1、申请出门日默认显示为当前系统日期"/>
    <x v="0"/>
    <x v="1"/>
    <n v="0"/>
    <m/>
    <n v="6277.906551724137"/>
    <e v="#DIV/0!"/>
    <n v="6277.906551724137"/>
    <x v="1"/>
    <x v="0"/>
  </r>
  <r>
    <x v="7"/>
    <s v="DO-202309150010"/>
    <s v="提交时有弹出信息：是否继续提交，确认则继续提交；"/>
    <x v="0"/>
    <x v="1"/>
    <n v="0"/>
    <m/>
    <n v="6277.906551724137"/>
    <e v="#DIV/0!"/>
    <n v="6277.906551724137"/>
    <x v="1"/>
    <x v="0"/>
  </r>
  <r>
    <x v="7"/>
    <m/>
    <s v="2、点击【申请】和成功导入文档时，弹窗提示：是否继续提交，选择确认继续提交，选择取消取消申请操作；"/>
    <x v="0"/>
    <x v="1"/>
    <n v="0"/>
    <m/>
    <n v="6277.906551724137"/>
    <e v="#DIV/0!"/>
    <n v="6277.906551724137"/>
    <x v="1"/>
    <x v="0"/>
  </r>
  <r>
    <x v="7"/>
    <m/>
    <m/>
    <x v="0"/>
    <x v="1"/>
    <n v="0"/>
    <m/>
    <n v="6277.906551724137"/>
    <e v="#DIV/0!"/>
    <n v="6277.906551724137"/>
    <x v="1"/>
    <x v="0"/>
  </r>
  <r>
    <x v="7"/>
    <s v="DO-202309140024"/>
    <s v="1、追加字段，扩大票追加工厂名称"/>
    <x v="0"/>
    <x v="1"/>
    <n v="0"/>
    <m/>
    <n v="0"/>
    <e v="#DIV/0!"/>
    <n v="0"/>
    <x v="1"/>
    <x v="0"/>
  </r>
  <r>
    <x v="7"/>
    <m/>
    <s v="2、获取对应经销店公司名称"/>
    <x v="0"/>
    <x v="1"/>
    <n v="0"/>
    <m/>
    <n v="0"/>
    <e v="#DIV/0!"/>
    <n v="0"/>
    <x v="1"/>
    <x v="0"/>
  </r>
  <r>
    <x v="7"/>
    <s v="DO-202309150003"/>
    <s v="1、字段修正_x000a_【请求DLR】修改成【请求经销店代码】_x000a_【运送DLR】修改成【运送经销店代码】"/>
    <x v="0"/>
    <x v="1"/>
    <n v="0"/>
    <m/>
    <n v="0"/>
    <e v="#DIV/0!"/>
    <n v="0"/>
    <x v="1"/>
    <x v="0"/>
  </r>
  <r>
    <x v="7"/>
    <m/>
    <m/>
    <x v="0"/>
    <x v="1"/>
    <n v="0"/>
    <m/>
    <n v="0"/>
    <e v="#DIV/0!"/>
    <n v="0"/>
    <x v="1"/>
    <x v="0"/>
  </r>
  <r>
    <x v="7"/>
    <m/>
    <m/>
    <x v="0"/>
    <x v="1"/>
    <n v="0"/>
    <m/>
    <n v="0"/>
    <e v="#DIV/0!"/>
    <n v="0"/>
    <x v="1"/>
    <x v="0"/>
  </r>
  <r>
    <x v="7"/>
    <s v="DO-202309120019"/>
    <s v="1、检索区追加经销店代码范围下拉框"/>
    <x v="0"/>
    <x v="1"/>
    <n v="0"/>
    <m/>
    <n v="0"/>
    <e v="#DIV/0!"/>
    <n v="0"/>
    <x v="1"/>
    <x v="0"/>
  </r>
  <r>
    <x v="7"/>
    <s v="DO-202309140020"/>
    <s v="1、车型下拉框在未选择工厂代码时为空"/>
    <x v="0"/>
    <x v="1"/>
    <n v="0"/>
    <m/>
    <n v="0"/>
    <e v="#DIV/0!"/>
    <n v="0"/>
    <x v="1"/>
    <x v="0"/>
  </r>
  <r>
    <x v="7"/>
    <m/>
    <s v="2、SFX下拉框在未选择车型Model时为空"/>
    <x v="0"/>
    <x v="1"/>
    <n v="0"/>
    <m/>
    <n v="0"/>
    <e v="#DIV/0!"/>
    <n v="0"/>
    <x v="1"/>
    <x v="0"/>
  </r>
  <r>
    <x v="7"/>
    <s v="DO-202309210001"/>
    <s v="1、导入模版起始时间、截止时间支持输入格式非YYYY/MM/DD的日期"/>
    <x v="0"/>
    <x v="1"/>
    <n v="0"/>
    <m/>
    <n v="0"/>
    <e v="#DIV/0!"/>
    <n v="0"/>
    <x v="1"/>
    <x v="0"/>
  </r>
  <r>
    <x v="7"/>
    <s v="DO-202309150027"/>
    <s v="车辆价格设定页面数据按SFX表示顺序进行显示数据；"/>
    <x v="0"/>
    <x v="1"/>
    <n v="0"/>
    <m/>
    <n v="7847.383189655171"/>
    <e v="#DIV/0!"/>
    <n v="7847.383189655171"/>
    <x v="1"/>
    <x v="0"/>
  </r>
  <r>
    <x v="7"/>
    <m/>
    <s v="车辆价格决定页面数据按SFX表示顺序进行显示数据；"/>
    <x v="0"/>
    <x v="1"/>
    <n v="0"/>
    <m/>
    <n v="7847.383189655171"/>
    <e v="#DIV/0!"/>
    <n v="7847.383189655171"/>
    <x v="1"/>
    <x v="0"/>
  </r>
  <r>
    <x v="7"/>
    <s v="DO-202309180004"/>
    <s v="1、删除字段发票用车名、发票用grade"/>
    <x v="0"/>
    <x v="1"/>
    <n v="0"/>
    <m/>
    <n v="0"/>
    <e v="#DIV/0!"/>
    <n v="0"/>
    <x v="1"/>
    <x v="0"/>
  </r>
  <r>
    <x v="7"/>
    <m/>
    <m/>
    <x v="0"/>
    <x v="1"/>
    <n v="0"/>
    <m/>
    <n v="0"/>
    <e v="#DIV/0!"/>
    <n v="0"/>
    <x v="1"/>
    <x v="0"/>
  </r>
  <r>
    <x v="7"/>
    <m/>
    <m/>
    <x v="0"/>
    <x v="1"/>
    <n v="0"/>
    <m/>
    <n v="0"/>
    <e v="#DIV/0!"/>
    <n v="0"/>
    <x v="1"/>
    <x v="0"/>
  </r>
  <r>
    <x v="7"/>
    <m/>
    <m/>
    <x v="0"/>
    <x v="1"/>
    <n v="0"/>
    <m/>
    <n v="0"/>
    <e v="#DIV/0!"/>
    <n v="0"/>
    <x v="1"/>
    <x v="0"/>
  </r>
  <r>
    <x v="7"/>
    <m/>
    <m/>
    <x v="0"/>
    <x v="1"/>
    <n v="0"/>
    <m/>
    <n v="0"/>
    <e v="#DIV/0!"/>
    <n v="0"/>
    <x v="1"/>
    <x v="0"/>
  </r>
  <r>
    <x v="7"/>
    <s v="DO-202309250006"/>
    <s v="1、列表区再贩列增加全选框"/>
    <x v="0"/>
    <x v="1"/>
    <n v="0"/>
    <m/>
    <n v="7847.383189655171"/>
    <e v="#DIV/0!"/>
    <n v="7847.383189655171"/>
    <x v="1"/>
    <x v="0"/>
  </r>
  <r>
    <x v="7"/>
    <m/>
    <s v="1、追加表示功能，点击后自动生成再贩号"/>
    <x v="0"/>
    <x v="1"/>
    <n v="0"/>
    <m/>
    <n v="6277.906551724137"/>
    <e v="#DIV/0!"/>
    <n v="6277.906551724137"/>
    <x v="1"/>
    <x v="0"/>
  </r>
  <r>
    <x v="7"/>
    <s v="DO-202309250005"/>
    <s v="1、事故车等级仅包含二级品91021、解体品92032、被盗92033"/>
    <x v="0"/>
    <x v="1"/>
    <n v="0"/>
    <m/>
    <n v="6277.906551724137"/>
    <e v="#DIV/0!"/>
    <n v="6277.906551724137"/>
    <x v="1"/>
    <x v="0"/>
  </r>
  <r>
    <x v="7"/>
    <m/>
    <m/>
    <x v="0"/>
    <x v="1"/>
    <n v="0"/>
    <m/>
    <n v="7847.383189655171"/>
    <e v="#DIV/0!"/>
    <n v="7847.383189655171"/>
    <x v="1"/>
    <x v="0"/>
  </r>
  <r>
    <x v="7"/>
    <m/>
    <m/>
    <x v="0"/>
    <x v="1"/>
    <n v="0"/>
    <m/>
    <n v="7847.383189655171"/>
    <e v="#DIV/0!"/>
    <n v="7847.383189655171"/>
    <x v="1"/>
    <x v="0"/>
  </r>
  <r>
    <x v="7"/>
    <m/>
    <m/>
    <x v="0"/>
    <x v="1"/>
    <n v="0"/>
    <m/>
    <n v="7847.383189655171"/>
    <e v="#DIV/0!"/>
    <n v="7847.383189655171"/>
    <x v="1"/>
    <x v="0"/>
  </r>
  <r>
    <x v="7"/>
    <s v="DO-202309250004"/>
    <s v="1、列表区【替换车号】列增加【自动匹配】操作按钮，点击系统自动匹配并带入符合条件车辆信息"/>
    <x v="0"/>
    <x v="1"/>
    <n v="0"/>
    <m/>
    <n v="6277.906551724137"/>
    <e v="#DIV/0!"/>
    <n v="6277.906551724137"/>
    <x v="1"/>
    <x v="0"/>
  </r>
  <r>
    <x v="7"/>
    <s v="DO-202309250003"/>
    <s v="1、提高导入车架号上限至100台"/>
    <x v="0"/>
    <x v="1"/>
    <n v="0"/>
    <m/>
    <n v="6277.906551724137"/>
    <e v="#DIV/0!"/>
    <n v="6277.906551724137"/>
    <x v="1"/>
    <x v="0"/>
  </r>
  <r>
    <x v="7"/>
    <s v="DO-202309250002"/>
    <s v="1、新增BATCH，点击变更后自动发送邮件给工厂，提醒事故车待审批"/>
    <x v="0"/>
    <x v="1"/>
    <n v="0"/>
    <m/>
    <n v="10986.336465517239"/>
    <e v="#DIV/0!"/>
    <n v="10986.336465517239"/>
    <x v="1"/>
    <x v="0"/>
  </r>
  <r>
    <x v="7"/>
    <m/>
    <s v="2、增加导入功能"/>
    <x v="0"/>
    <x v="1"/>
    <n v="0"/>
    <m/>
    <n v="6277.906551724137"/>
    <e v="#DIV/0!"/>
    <n v="6277.906551724137"/>
    <x v="1"/>
    <x v="0"/>
  </r>
  <r>
    <x v="7"/>
    <s v="DO-202309250001"/>
    <s v="1.难运输地导入与其他内容分开展示；"/>
    <x v="0"/>
    <x v="1"/>
    <n v="0"/>
    <m/>
    <n v="6277.906551724137"/>
    <e v="#DIV/0!"/>
    <n v="6277.906551724137"/>
    <x v="1"/>
    <x v="0"/>
  </r>
  <r>
    <x v="7"/>
    <m/>
    <s v="修改订单排序规则，难凑板订单排序集中在本月第二周到店，月底前到店"/>
    <x v="0"/>
    <x v="1"/>
    <n v="0"/>
    <m/>
    <n v="6277.906551724137"/>
    <e v="#DIV/0!"/>
    <n v="6277.906551724137"/>
    <x v="1"/>
    <x v="0"/>
  </r>
  <r>
    <x v="7"/>
    <s v="DO-202309270001"/>
    <s v="1、根据票号、经销店代码等信息查询融资申请数据；"/>
    <x v="0"/>
    <x v="1"/>
    <n v="0"/>
    <m/>
    <n v="7847.383189655171"/>
    <e v="#DIV/0!"/>
    <n v="7847.383189655171"/>
    <x v="1"/>
    <x v="0"/>
  </r>
  <r>
    <x v="7"/>
    <m/>
    <s v="2、可以将融资申请设置为线下手工处理；通过线下方式维护票号等信息；"/>
    <x v="0"/>
    <x v="1"/>
    <n v="0"/>
    <m/>
    <n v="6277.906551724137"/>
    <e v="#DIV/0!"/>
    <n v="6277.906551724137"/>
    <x v="1"/>
    <x v="0"/>
  </r>
  <r>
    <x v="7"/>
    <m/>
    <s v="3、可将融资申请撤回，并将该数据转为现金支付；"/>
    <x v="0"/>
    <x v="1"/>
    <n v="0"/>
    <m/>
    <n v="6277.906551724137"/>
    <e v="#DIV/0!"/>
    <n v="6277.906551724137"/>
    <x v="1"/>
    <x v="0"/>
  </r>
  <r>
    <x v="7"/>
    <m/>
    <s v="1、增加时限判断逻辑，银行超时未提供融资信息支付方式自动转为现金支付"/>
    <x v="0"/>
    <x v="1"/>
    <n v="0"/>
    <m/>
    <n v="6277.906551724137"/>
    <e v="#DIV/0!"/>
    <n v="6277.906551724137"/>
    <x v="1"/>
    <x v="0"/>
  </r>
  <r>
    <x v="7"/>
    <m/>
    <s v="1、列表区票号、汇票金额、出票日信息改为输入框_x000a_2、融资申请创建日开始到等待周期结束支持手动输入"/>
    <x v="0"/>
    <x v="1"/>
    <n v="0"/>
    <m/>
    <n v="7847.383189655171"/>
    <e v="#DIV/0!"/>
    <n v="7847.383189655171"/>
    <x v="1"/>
    <x v="0"/>
  </r>
  <r>
    <x v="7"/>
    <m/>
    <s v="1、数据添加状态【线下手工处理】，手工处理的数据可以进行手动贴现操作"/>
    <x v="0"/>
    <x v="1"/>
    <n v="0"/>
    <m/>
    <n v="6277.906551724137"/>
    <e v="#DIV/0!"/>
    <n v="6277.906551724137"/>
    <x v="1"/>
    <x v="0"/>
  </r>
  <r>
    <x v="7"/>
    <s v="DO-202310090001"/>
    <s v="1、新增【延迟付款车辆查询】页面"/>
    <x v="0"/>
    <x v="1"/>
    <n v="0"/>
    <m/>
    <n v="7847.383189655171"/>
    <e v="#DIV/0!"/>
    <n v="7847.383189655171"/>
    <x v="1"/>
    <x v="0"/>
  </r>
  <r>
    <x v="7"/>
    <s v="DO-202310090001"/>
    <m/>
    <x v="0"/>
    <x v="1"/>
    <n v="0"/>
    <m/>
    <n v="7847.383189655171"/>
    <e v="#DIV/0!"/>
    <n v="7847.383189655171"/>
    <x v="1"/>
    <x v="0"/>
  </r>
  <r>
    <x v="7"/>
    <s v="DO-202310110002"/>
    <s v="线上把齐转成现金支付方式并且解除支付锁定"/>
    <x v="0"/>
    <x v="1"/>
    <n v="0"/>
    <m/>
    <n v="10986.336465517239"/>
    <e v="#DIV/0!"/>
    <n v="10986.336465517239"/>
    <x v="1"/>
    <x v="0"/>
  </r>
  <r>
    <x v="7"/>
    <s v="DO-202310110002"/>
    <s v="自动转换融资线上线下模式"/>
    <x v="0"/>
    <x v="1"/>
    <n v="0"/>
    <m/>
    <n v="0"/>
    <e v="#DIV/0!"/>
    <n v="0"/>
    <x v="1"/>
    <x v="0"/>
  </r>
  <r>
    <x v="7"/>
    <s v="DO-202309060002"/>
    <s v="生产筹备时，支持一次性多个车一起生产筹备送信"/>
    <x v="0"/>
    <x v="1"/>
    <n v="0"/>
    <m/>
    <n v="7847.383189655171"/>
    <e v="#DIV/0!"/>
    <n v="7847.383189655171"/>
    <x v="1"/>
    <x v="0"/>
  </r>
  <r>
    <x v="7"/>
    <s v="DO-202309060006"/>
    <s v="1、优化上载报错信息，"/>
    <x v="0"/>
    <x v="1"/>
    <n v="0"/>
    <m/>
    <n v="6277.906551724137"/>
    <e v="#DIV/0!"/>
    <n v="6277.906551724137"/>
    <x v="1"/>
    <x v="0"/>
  </r>
  <r>
    <x v="7"/>
    <s v="DO-202309060006"/>
    <s v="1、检索区车名下拉值随工厂代码联动，未选择工厂代码时默认全部车名，选择工厂代码时显示对应工厂生产的全部车名"/>
    <x v="0"/>
    <x v="1"/>
    <n v="0"/>
    <m/>
    <n v="7847.383189655171"/>
    <e v="#DIV/0!"/>
    <n v="7847.383189655171"/>
    <x v="1"/>
    <x v="0"/>
  </r>
  <r>
    <x v="7"/>
    <m/>
    <m/>
    <x v="0"/>
    <x v="1"/>
    <n v="0"/>
    <m/>
    <n v="7847.383189655171"/>
    <e v="#DIV/0!"/>
    <n v="7847.383189655171"/>
    <x v="1"/>
    <x v="0"/>
  </r>
  <r>
    <x v="7"/>
    <m/>
    <m/>
    <x v="0"/>
    <x v="1"/>
    <n v="0"/>
    <m/>
    <n v="7847.383189655171"/>
    <e v="#DIV/0!"/>
    <n v="7847.383189655171"/>
    <x v="1"/>
    <x v="0"/>
  </r>
  <r>
    <x v="7"/>
    <s v="DO-202309200027"/>
    <s v="1、导入模版备注描述显示在sheet"/>
    <x v="0"/>
    <x v="1"/>
    <n v="0"/>
    <m/>
    <n v="7847.383189655171"/>
    <e v="#DIV/0!"/>
    <n v="7847.383189655171"/>
    <x v="1"/>
    <x v="0"/>
  </r>
  <r>
    <x v="7"/>
    <s v="DO-202309140005"/>
    <s v="1、检索区追加工厂代码下拉框，且为必选框"/>
    <x v="0"/>
    <x v="1"/>
    <n v="0"/>
    <m/>
    <n v="7847.383189655171"/>
    <e v="#DIV/0!"/>
    <n v="7847.383189655171"/>
    <x v="1"/>
    <x v="0"/>
  </r>
  <r>
    <x v="7"/>
    <m/>
    <m/>
    <x v="0"/>
    <x v="1"/>
    <n v="0"/>
    <m/>
    <n v="6277.906551724137"/>
    <e v="#DIV/0!"/>
    <n v="6277.906551724137"/>
    <x v="1"/>
    <x v="0"/>
  </r>
  <r>
    <x v="7"/>
    <m/>
    <m/>
    <x v="0"/>
    <x v="1"/>
    <n v="0"/>
    <m/>
    <n v="6277.906551724137"/>
    <e v="#DIV/0!"/>
    <n v="6277.906551724137"/>
    <x v="1"/>
    <x v="0"/>
  </r>
  <r>
    <x v="7"/>
    <m/>
    <s v="2、系统中对象年的FTLT工作日历数据唯一，若新增时对象年已存在，进行提示并确认是否覆盖"/>
    <x v="0"/>
    <x v="1"/>
    <n v="0"/>
    <m/>
    <n v="6277.906551724137"/>
    <e v="#DIV/0!"/>
    <n v="6277.906551724137"/>
    <x v="1"/>
    <x v="0"/>
  </r>
  <r>
    <x v="7"/>
    <s v="DO_20230516_0007_x000a_DO_20230523_0011"/>
    <s v="添加月度资金实际（整车零件入金、采购支付、费用支付等）功能；_x000a_自动更新（需要对接SAP），并且根据实际和年度计划，自动进行未来预测"/>
    <x v="0"/>
    <x v="1"/>
    <n v="0"/>
    <m/>
    <n v="10986.336465517239"/>
    <e v="#DIV/0!"/>
    <n v="10986.336465517239"/>
    <x v="1"/>
    <x v="0"/>
  </r>
  <r>
    <x v="7"/>
    <s v="DO_20230516_0007_x000a_DO_20230523_0011"/>
    <m/>
    <x v="0"/>
    <x v="1"/>
    <n v="0"/>
    <m/>
    <n v="7847.383189655171"/>
    <e v="#DIV/0!"/>
    <n v="7847.383189655171"/>
    <x v="1"/>
    <x v="0"/>
  </r>
  <r>
    <x v="7"/>
    <s v="DO_20230516_0007_x000a_DO_20230523_0011"/>
    <m/>
    <x v="0"/>
    <x v="1"/>
    <n v="0"/>
    <m/>
    <n v="6277.906551724137"/>
    <e v="#DIV/0!"/>
    <n v="6277.906551724137"/>
    <x v="1"/>
    <x v="0"/>
  </r>
  <r>
    <x v="7"/>
    <s v="DO_20230515_0008"/>
    <s v="添加【工厂价格自动对账】功能，从工厂获取车辆价格，自动进行对账，并更新基础数据中的价格；"/>
    <x v="0"/>
    <x v="1"/>
    <n v="0"/>
    <m/>
    <n v="10986.336465517239"/>
    <e v="#DIV/0!"/>
    <n v="10986.336465517239"/>
    <x v="1"/>
    <x v="0"/>
  </r>
  <r>
    <x v="7"/>
    <s v="DO_20230515_0008"/>
    <m/>
    <x v="0"/>
    <x v="1"/>
    <n v="0"/>
    <m/>
    <n v="6277.906551724137"/>
    <e v="#DIV/0!"/>
    <n v="6277.906551724137"/>
    <x v="1"/>
    <x v="0"/>
  </r>
  <r>
    <x v="7"/>
    <s v="DO_20230515_0008"/>
    <m/>
    <x v="0"/>
    <x v="1"/>
    <n v="0"/>
    <m/>
    <n v="6277.906551724137"/>
    <e v="#DIV/0!"/>
    <n v="6277.906551724137"/>
    <x v="1"/>
    <x v="0"/>
  </r>
  <r>
    <x v="7"/>
    <s v="DO_20230515_0008"/>
    <m/>
    <x v="0"/>
    <x v="1"/>
    <n v="0"/>
    <m/>
    <n v="7847.383189655171"/>
    <e v="#DIV/0!"/>
    <n v="7847.383189655171"/>
    <x v="1"/>
    <x v="0"/>
  </r>
  <r>
    <x v="7"/>
    <s v="DO_20230515_0009"/>
    <s v="员工购车价格对账，获取员工购车数据进行员工购车价格与DMS价格进行对比，对比完成后生成台账；"/>
    <x v="0"/>
    <x v="1"/>
    <n v="0"/>
    <m/>
    <n v="10986.336465517239"/>
    <e v="#DIV/0!"/>
    <n v="10986.336465517239"/>
    <x v="1"/>
    <x v="0"/>
  </r>
  <r>
    <x v="7"/>
    <s v="DO_20230515_0009"/>
    <m/>
    <x v="0"/>
    <x v="1"/>
    <n v="0"/>
    <m/>
    <n v="6277.906551724137"/>
    <e v="#DIV/0!"/>
    <n v="6277.906551724137"/>
    <x v="1"/>
    <x v="0"/>
  </r>
  <r>
    <x v="7"/>
    <s v="DO_20230515_0009"/>
    <m/>
    <x v="0"/>
    <x v="1"/>
    <n v="0"/>
    <m/>
    <n v="7847.383189655171"/>
    <e v="#DIV/0!"/>
    <n v="7847.383189655171"/>
    <x v="1"/>
    <x v="0"/>
  </r>
  <r>
    <x v="7"/>
    <s v="DO_20230515_0009"/>
    <m/>
    <x v="0"/>
    <x v="1"/>
    <n v="0"/>
    <m/>
    <n v="6277.906551724137"/>
    <e v="#DIV/0!"/>
    <n v="6277.906551724137"/>
    <x v="1"/>
    <x v="0"/>
  </r>
  <r>
    <x v="7"/>
    <s v="DO_20230515_0009"/>
    <m/>
    <x v="0"/>
    <x v="1"/>
    <n v="0"/>
    <m/>
    <n v="10986.336465517239"/>
    <e v="#DIV/0!"/>
    <n v="10986.336465517239"/>
    <x v="1"/>
    <x v="0"/>
  </r>
  <r>
    <x v="7"/>
    <s v="DO_20230515_0009"/>
    <m/>
    <x v="0"/>
    <x v="1"/>
    <n v="0"/>
    <m/>
    <n v="7847.383189655171"/>
    <e v="#DIV/0!"/>
    <n v="7847.383189655171"/>
    <x v="1"/>
    <x v="0"/>
  </r>
  <r>
    <x v="7"/>
    <s v="DO_20230515_0010"/>
    <s v="经销店订单对账，订单总额对账、经销店明细对账；"/>
    <x v="0"/>
    <x v="1"/>
    <n v="0"/>
    <m/>
    <n v="10986.336465517239"/>
    <e v="#DIV/0!"/>
    <n v="10986.336465517239"/>
    <x v="1"/>
    <x v="0"/>
  </r>
  <r>
    <x v="7"/>
    <s v="DO_20230515_0010"/>
    <m/>
    <x v="0"/>
    <x v="1"/>
    <n v="0"/>
    <m/>
    <n v="7847.383189655171"/>
    <e v="#DIV/0!"/>
    <n v="7847.383189655171"/>
    <x v="1"/>
    <x v="0"/>
  </r>
  <r>
    <x v="7"/>
    <s v="DO_20230515_0010"/>
    <m/>
    <x v="0"/>
    <x v="1"/>
    <n v="0"/>
    <m/>
    <n v="7847.383189655171"/>
    <e v="#DIV/0!"/>
    <n v="7847.383189655171"/>
    <x v="1"/>
    <x v="0"/>
  </r>
  <r>
    <x v="7"/>
    <s v="DO_20230515_0010"/>
    <m/>
    <x v="0"/>
    <x v="1"/>
    <n v="0"/>
    <m/>
    <n v="7847.383189655171"/>
    <e v="#DIV/0!"/>
    <n v="7847.383189655171"/>
    <x v="1"/>
    <x v="0"/>
  </r>
  <r>
    <x v="7"/>
    <s v="DO_20230516_0003_x000a_DO_20230523_0007"/>
    <s v="①DLR可以通过系统向FTMS反馈对账结果（系统于每月月初会提醒财务负责人对账），经销店回传对账结果，回传差异文件；可在【财务部门上载】、【财务部门上载】、【文件上载分发】这三个功能做回执、系统通知；（详细内容需再做检讨）_x000a_②系统自动统计DLR完成情况（FTMS财务可查看）_x000a_③对三个月未回复的DLR，在DLR进行车款支付选择之前，系统自动提醒DLR回复_x000a_DLR&amp;FTMS均可清晰掌握往来账务，降低账务错误风险"/>
    <x v="0"/>
    <x v="1"/>
    <n v="0"/>
    <m/>
    <n v="10986.336465517239"/>
    <e v="#DIV/0!"/>
    <n v="10986.336465517239"/>
    <x v="1"/>
    <x v="0"/>
  </r>
  <r>
    <x v="7"/>
    <s v="DO_20230516_0003_x000a_DO_20230523_0007"/>
    <m/>
    <x v="0"/>
    <x v="1"/>
    <n v="0"/>
    <m/>
    <n v="6277.906551724137"/>
    <e v="#DIV/0!"/>
    <n v="6277.906551724137"/>
    <x v="1"/>
    <x v="0"/>
  </r>
  <r>
    <x v="7"/>
    <s v="DO_20230516_0009"/>
    <s v="CAL中用品采购成本-供应商别、运费维护在系统中；"/>
    <x v="0"/>
    <x v="1"/>
    <n v="0"/>
    <m/>
    <n v="10986.336465517239"/>
    <e v="#DIV/0!"/>
    <n v="10986.336465517239"/>
    <x v="1"/>
    <x v="0"/>
  </r>
  <r>
    <x v="7"/>
    <s v="DO_20230516_0011"/>
    <s v="库存金额核对优化添加加装金额等内容；"/>
    <x v="0"/>
    <x v="1"/>
    <n v="0"/>
    <m/>
    <n v="7847.383189655171"/>
    <e v="#DIV/0!"/>
    <n v="7847.383189655171"/>
    <x v="1"/>
    <x v="0"/>
  </r>
  <r>
    <x v="7"/>
    <s v="DO_20230516_0010"/>
    <s v="车辆出门后通过BATCH自动传输数据至发票打印，发票打印页面将数据传输至SAP实时生成发票"/>
    <x v="0"/>
    <x v="1"/>
    <n v="0"/>
    <m/>
    <n v="7847.383189655171"/>
    <e v="#DIV/0!"/>
    <n v="7847.383189655171"/>
    <x v="1"/>
    <x v="0"/>
  </r>
  <r>
    <x v="7"/>
    <s v="DO_20230516_0010"/>
    <m/>
    <x v="0"/>
    <x v="1"/>
    <n v="0"/>
    <m/>
    <n v="7847.383189655171"/>
    <e v="#DIV/0!"/>
    <n v="7847.383189655171"/>
    <x v="1"/>
    <x v="0"/>
  </r>
  <r>
    <x v="7"/>
    <s v="DO_20230516_0010"/>
    <s v="新增【店端-发票下载】页面，支持根据发票生成日、出门日、车名、付款方式检索、在线浏览、导出发票信息"/>
    <x v="0"/>
    <x v="1"/>
    <n v="0"/>
    <m/>
    <n v="7847.383189655171"/>
    <e v="#DIV/0!"/>
    <n v="7847.383189655171"/>
    <x v="1"/>
    <x v="0"/>
  </r>
  <r>
    <x v="7"/>
    <s v="DO_20230516_0010"/>
    <m/>
    <x v="0"/>
    <x v="1"/>
    <n v="0"/>
    <m/>
    <n v="7847.383189655171"/>
    <e v="#DIV/0!"/>
    <n v="7847.383189655171"/>
    <x v="1"/>
    <x v="0"/>
  </r>
  <r>
    <x v="7"/>
    <s v="DO_20230516_0010"/>
    <m/>
    <x v="0"/>
    <x v="1"/>
    <n v="0"/>
    <m/>
    <n v="7847.383189655171"/>
    <e v="#DIV/0!"/>
    <n v="7847.383189655171"/>
    <x v="1"/>
    <x v="0"/>
  </r>
  <r>
    <x v="7"/>
    <s v="DO_20230516_0010"/>
    <m/>
    <x v="0"/>
    <x v="1"/>
    <n v="0"/>
    <m/>
    <n v="7847.383189655171"/>
    <e v="#DIV/0!"/>
    <n v="7847.383189655171"/>
    <x v="1"/>
    <x v="0"/>
  </r>
  <r>
    <x v="7"/>
    <s v="DO-202309110009"/>
    <s v="优化导入功能：仅输入必输项，可导入成功，不进行报错提醒"/>
    <x v="0"/>
    <x v="1"/>
    <n v="0"/>
    <m/>
    <n v="0"/>
    <e v="#DIV/0!"/>
    <n v="0"/>
    <x v="1"/>
    <x v="0"/>
  </r>
  <r>
    <x v="7"/>
    <s v="DO-202309120013"/>
    <s v="增加【导入】功能"/>
    <x v="0"/>
    <x v="1"/>
    <n v="0"/>
    <m/>
    <n v="6277.906551724137"/>
    <e v="#DIV/0!"/>
    <n v="6277.906551724137"/>
    <x v="1"/>
    <x v="0"/>
  </r>
  <r>
    <x v="7"/>
    <s v="DO-202309120014"/>
    <s v="检索区追加经销店代码范围下拉框，且不为必填项"/>
    <x v="0"/>
    <x v="1"/>
    <n v="0"/>
    <m/>
    <n v="7847.383189655171"/>
    <e v="#DIV/0!"/>
    <n v="7847.383189655171"/>
    <x v="1"/>
    <x v="0"/>
  </r>
  <r>
    <x v="7"/>
    <s v="DO-202309070002"/>
    <s v="1、新增订单排序车名下拉值增加复选框，已选择车名展示在下拉框"/>
    <x v="0"/>
    <x v="1"/>
    <n v="0"/>
    <m/>
    <n v="7847.383189655171"/>
    <e v="#DIV/0!"/>
    <n v="7847.383189655171"/>
    <x v="1"/>
    <x v="0"/>
  </r>
  <r>
    <x v="7"/>
    <s v="DO-202309070002"/>
    <s v="2、待排序订单上载模版【车辆名称代码】由选填改为必填"/>
    <x v="0"/>
    <x v="1"/>
    <n v="0"/>
    <m/>
    <n v="6277.906551724137"/>
    <e v="#DIV/0!"/>
    <n v="6277.906551724137"/>
    <x v="1"/>
    <x v="0"/>
  </r>
  <r>
    <x v="7"/>
    <s v="DO-202309070002"/>
    <s v="3、平准物流周期设定列表按车名代码分为不同sheet页，点击不同sheet页设定不同车名代码的预计下线日"/>
    <x v="0"/>
    <x v="1"/>
    <n v="0"/>
    <m/>
    <n v="7847.383189655171"/>
    <e v="#DIV/0!"/>
    <n v="7847.383189655171"/>
    <x v="1"/>
    <x v="0"/>
  </r>
  <r>
    <x v="7"/>
    <s v="DO-202309130006"/>
    <s v="1、列表区追加大区字段，展示经销店对应的大区_x000a_2、展示大区对应的缺口数和分配量合计；"/>
    <x v="0"/>
    <x v="1"/>
    <n v="0"/>
    <m/>
    <n v="7847.383189655171"/>
    <e v="#DIV/0!"/>
    <n v="7847.383189655171"/>
    <x v="1"/>
    <x v="0"/>
  </r>
  <r>
    <x v="7"/>
    <s v="DO-202309150016"/>
    <s v="DLR端对已绑定用户订单的车辆订单设置优先级；_x000a_订单排序试算时，若选择了【客户订单优先】时，同时按DLR设置的优先度排序"/>
    <x v="0"/>
    <x v="1"/>
    <n v="0"/>
    <m/>
    <n v="7847.383189655171"/>
    <e v="#DIV/0!"/>
    <n v="7847.383189655171"/>
    <x v="1"/>
    <x v="0"/>
  </r>
  <r>
    <x v="7"/>
    <s v="DO-202309150017"/>
    <s v="在DLR订单明细画面不要分工厂显示，全部显示“FTMS”"/>
    <x v="0"/>
    <x v="1"/>
    <n v="0"/>
    <m/>
    <n v="7847.383189655171"/>
    <e v="#DIV/0!"/>
    <n v="7847.383189655171"/>
    <x v="1"/>
    <x v="0"/>
  </r>
  <r>
    <x v="7"/>
    <s v="DO-202309190004"/>
    <s v="客户订单优先后面追加说明：已振当车型(以受理日先到先得)"/>
    <x v="0"/>
    <x v="1"/>
    <n v="0"/>
    <m/>
    <n v="7847.383189655171"/>
    <e v="#DIV/0!"/>
    <n v="7847.383189655171"/>
    <x v="1"/>
    <x v="0"/>
  </r>
  <r>
    <x v="7"/>
    <s v="DO_20230418_0007"/>
    <s v="增加【履历下载】按钮，点击按钮可下载当前系统日期一年内修改价格的订单号信息"/>
    <x v="0"/>
    <x v="1"/>
    <n v="0"/>
    <m/>
    <n v="7847.383189655171"/>
    <e v="#DIV/0!"/>
    <n v="7847.383189655171"/>
    <x v="1"/>
    <x v="0"/>
  </r>
  <r>
    <x v="7"/>
    <s v="DO-202309190003"/>
    <s v="检索条件展示修改：工厂代码改为【工厂代码（工厂名称）】"/>
    <x v="0"/>
    <x v="1"/>
    <n v="0"/>
    <m/>
    <n v="7847.383189655171"/>
    <e v="#DIV/0!"/>
    <n v="7847.383189655171"/>
    <x v="1"/>
    <x v="0"/>
  </r>
  <r>
    <x v="7"/>
    <s v="DO-202309070021"/>
    <s v="1、检索区车名下拉值增加复选框，已选择车名展示在下拉框"/>
    <x v="0"/>
    <x v="1"/>
    <n v="0"/>
    <m/>
    <n v="7847.383189655171"/>
    <e v="#DIV/0!"/>
    <n v="7847.383189655171"/>
    <x v="1"/>
    <x v="0"/>
  </r>
  <r>
    <x v="7"/>
    <s v="DO_20230801_0001"/>
    <s v="在送信完成后，系统发现有车名未送信时，能自动发送邮件给相关担当，提醒有车名未送信照成送信失败；"/>
    <x v="0"/>
    <x v="1"/>
    <n v="0"/>
    <m/>
    <n v="7847.383189655171"/>
    <e v="#DIV/0!"/>
    <n v="7847.383189655171"/>
    <x v="1"/>
    <x v="0"/>
  </r>
  <r>
    <x v="7"/>
    <s v="DO_20230801_0001"/>
    <s v="某车名下的全部的SFX若都设置成RUNDOWN停工之后，在送信时，默认这个车名就默认不送信；_x000a_1.因此在进行生产筹备创建时需要校验是否能创建该车名的生产筹备。_x000a_2.同理，生产筹备送信也需进行相同的校验。"/>
    <x v="0"/>
    <x v="1"/>
    <n v="0"/>
    <m/>
    <n v="7847.383189655171"/>
    <e v="#DIV/0!"/>
    <n v="7847.383189655171"/>
    <x v="1"/>
    <x v="0"/>
  </r>
  <r>
    <x v="7"/>
    <s v="DO-202309060006"/>
    <s v="生产筹备计划总数一览：检索条件工厂代码，不必选"/>
    <x v="0"/>
    <x v="1"/>
    <n v="0"/>
    <m/>
    <n v="7847.383189655171"/>
    <e v="#DIV/0!"/>
    <n v="7847.383189655171"/>
    <x v="1"/>
    <x v="0"/>
  </r>
  <r>
    <x v="7"/>
    <s v="DO-202309060008"/>
    <s v="生产筹备时，支持一次性多个车一起生产筹备送信；"/>
    <x v="0"/>
    <x v="1"/>
    <n v="0"/>
    <m/>
    <n v="7847.383189655171"/>
    <e v="#DIV/0!"/>
    <n v="7847.383189655171"/>
    <x v="1"/>
    <x v="0"/>
  </r>
  <r>
    <x v="7"/>
    <s v="DO-202309060010"/>
    <s v="生产筹备-SO建议订单数据拉，支持自主选择多次多月的SO建议订单填报结果，根据选择的结果计算出每个sfx+COLOR的构成比"/>
    <x v="0"/>
    <x v="1"/>
    <n v="0"/>
    <m/>
    <n v="10986.336465517239"/>
    <e v="#DIV/0!"/>
    <n v="10986.336465517239"/>
    <x v="1"/>
    <x v="0"/>
  </r>
  <r>
    <x v="7"/>
    <s v="DO-202309050006"/>
    <s v="1.订单数据上载画面，单击拉取填报数据时，需在画面展示SO建议订单填报结果，填报内容里需要带标题、车名代码、填报时间、对象年月等信息，提供选择；_x000a_2.选择成功后，系统字段将填报结果加载到订单上载结果画面待分解区域中。"/>
    <x v="0"/>
    <x v="1"/>
    <n v="0"/>
    <m/>
    <n v="6277.906551724137"/>
    <e v="#DIV/0!"/>
    <n v="6277.906551724137"/>
    <x v="1"/>
    <x v="0"/>
  </r>
  <r>
    <x v="7"/>
    <s v="DO-202309120009"/>
    <s v="现系统在选择经销店时，默认所有的经销店都是不勾选的，改造为默认勾选经销店代码为：10000~70000之间的，用户再根据实绩情况，勾选无需参加填报的经销店；"/>
    <x v="0"/>
    <x v="1"/>
    <n v="0"/>
    <m/>
    <n v="6277.906551724137"/>
    <e v="#DIV/0!"/>
    <n v="6277.906551724137"/>
    <x v="1"/>
    <x v="0"/>
  </r>
  <r>
    <x v="7"/>
    <s v="DO-202309120012"/>
    <s v="导入维护参考值时，按SFX维度设置参考值，该SFX下全部的COLOR复用；"/>
    <x v="0"/>
    <x v="1"/>
    <n v="0"/>
    <m/>
    <n v="6277.906551724137"/>
    <e v="#DIV/0!"/>
    <n v="6277.906551724137"/>
    <x v="1"/>
    <x v="0"/>
  </r>
  <r>
    <x v="7"/>
    <s v="DO_20230403_0006"/>
    <s v="不满足申请条件的车辆，点击申请后，弹窗提示不满足条件的提醒，但是可点击确认申请成功，也可取消不满载运输申请"/>
    <x v="0"/>
    <x v="1"/>
    <n v="0"/>
    <m/>
    <n v="6277.906551724137"/>
    <e v="#DIV/0!"/>
    <n v="6277.906551724137"/>
    <x v="1"/>
    <x v="0"/>
  </r>
  <r>
    <x v="7"/>
    <s v="DO_20230515_0003"/>
    <s v="1、新增需求厂端 【到店预定模拟】_x000a_厂端查看各经销店预计到店的车辆数量"/>
    <x v="0"/>
    <x v="1"/>
    <n v="0"/>
    <m/>
    <n v="7847.383189655171"/>
    <e v="#DIV/0!"/>
    <n v="7847.383189655171"/>
    <x v="1"/>
    <x v="0"/>
  </r>
  <r>
    <x v="7"/>
    <m/>
    <m/>
    <x v="0"/>
    <x v="1"/>
    <n v="0"/>
    <m/>
    <n v="7847.383189655171"/>
    <e v="#DIV/0!"/>
    <n v="7847.383189655171"/>
    <x v="1"/>
    <x v="0"/>
  </r>
  <r>
    <x v="7"/>
    <s v="DO_20230515_0003"/>
    <m/>
    <x v="0"/>
    <x v="1"/>
    <n v="0"/>
    <m/>
    <n v="7847.383189655171"/>
    <e v="#DIV/0!"/>
    <n v="7847.383189655171"/>
    <x v="1"/>
    <x v="0"/>
  </r>
  <r>
    <x v="7"/>
    <s v="DO_20230515_0003"/>
    <s v="1、新增【店端-到店预定模拟】页面_x000a_经销店查看该店预计到店的车辆数量"/>
    <x v="0"/>
    <x v="1"/>
    <n v="0"/>
    <m/>
    <n v="7847.383189655171"/>
    <e v="#DIV/0!"/>
    <n v="7847.383189655171"/>
    <x v="1"/>
    <x v="0"/>
  </r>
  <r>
    <x v="7"/>
    <m/>
    <m/>
    <x v="0"/>
    <x v="1"/>
    <n v="0"/>
    <m/>
    <n v="7847.383189655171"/>
    <e v="#DIV/0!"/>
    <n v="7847.383189655171"/>
    <x v="1"/>
    <x v="0"/>
  </r>
  <r>
    <x v="7"/>
    <s v="DO_20230515_0003"/>
    <m/>
    <x v="0"/>
    <x v="1"/>
    <n v="0"/>
    <m/>
    <n v="7847.383189655171"/>
    <e v="#DIV/0!"/>
    <n v="7847.383189655171"/>
    <x v="1"/>
    <x v="0"/>
  </r>
  <r>
    <x v="7"/>
    <s v="DO-202309200024"/>
    <s v="检索区、列表区、下载文档追加【付款日】字段，格式YYYY/MM/DD hh:mm:ss"/>
    <x v="0"/>
    <x v="1"/>
    <n v="0"/>
    <m/>
    <n v="7847.383189655171"/>
    <e v="#DIV/0!"/>
    <n v="7847.383189655171"/>
    <x v="1"/>
    <x v="0"/>
  </r>
  <r>
    <x v="7"/>
    <s v="DO-202309200024"/>
    <m/>
    <x v="0"/>
    <x v="1"/>
    <n v="0"/>
    <m/>
    <n v="7847.383189655171"/>
    <e v="#DIV/0!"/>
    <n v="7847.383189655171"/>
    <x v="1"/>
    <x v="0"/>
  </r>
  <r>
    <x v="7"/>
    <s v="DO-202309200024"/>
    <m/>
    <x v="0"/>
    <x v="1"/>
    <n v="0"/>
    <m/>
    <n v="7847.383189655171"/>
    <e v="#DIV/0!"/>
    <n v="7847.383189655171"/>
    <x v="1"/>
    <x v="0"/>
  </r>
  <r>
    <x v="7"/>
    <s v="DO_20230418_0001"/>
    <s v="检索区增加运输地变更订单复选框，勾选后检索运输地变更至该经销店的订单信息"/>
    <x v="0"/>
    <x v="1"/>
    <n v="0"/>
    <m/>
    <n v="7847.383189655171"/>
    <e v="#DIV/0!"/>
    <n v="7847.383189655171"/>
    <x v="1"/>
    <x v="0"/>
  </r>
  <r>
    <x v="7"/>
    <s v="DO-202309150002"/>
    <s v="1、增加【导入】功能_x000a_通过导入功能完成批量进行运输地变更申请操作。_x000a_2、增加导入模版_x000a_新增导入模板下载，提供批量导入操作的参照模板内容。"/>
    <x v="0"/>
    <x v="1"/>
    <n v="0"/>
    <m/>
    <n v="6277.906551724137"/>
    <e v="#DIV/0!"/>
    <n v="6277.906551724137"/>
    <x v="1"/>
    <x v="0"/>
  </r>
  <r>
    <x v="7"/>
    <s v="DO-202309140013"/>
    <s v="检索区、列表区、新增弹窗、编辑弹窗、导入模版在车型Model前追加【车名】字段"/>
    <x v="0"/>
    <x v="1"/>
    <n v="0"/>
    <m/>
    <n v="7847.383189655171"/>
    <e v="#DIV/0!"/>
    <n v="7847.383189655171"/>
    <x v="1"/>
    <x v="0"/>
  </r>
  <r>
    <x v="7"/>
    <s v="DO-202309140013"/>
    <m/>
    <x v="0"/>
    <x v="1"/>
    <n v="0"/>
    <m/>
    <n v="7847.383189655171"/>
    <e v="#DIV/0!"/>
    <n v="7847.383189655171"/>
    <x v="1"/>
    <x v="0"/>
  </r>
  <r>
    <x v="7"/>
    <s v="DO-202309140013"/>
    <m/>
    <x v="0"/>
    <x v="1"/>
    <n v="0"/>
    <m/>
    <n v="6277.906551724137"/>
    <e v="#DIV/0!"/>
    <n v="6277.906551724137"/>
    <x v="1"/>
    <x v="0"/>
  </r>
  <r>
    <x v="7"/>
    <s v="DO-202309140013"/>
    <m/>
    <x v="0"/>
    <x v="1"/>
    <n v="0"/>
    <m/>
    <n v="6277.906551724137"/>
    <e v="#DIV/0!"/>
    <n v="6277.906551724137"/>
    <x v="1"/>
    <x v="0"/>
  </r>
  <r>
    <x v="7"/>
    <s v="DO-202309140013"/>
    <m/>
    <x v="0"/>
    <x v="1"/>
    <n v="0"/>
    <m/>
    <n v="6277.906551724137"/>
    <e v="#DIV/0!"/>
    <n v="6277.906551724137"/>
    <x v="1"/>
    <x v="0"/>
  </r>
  <r>
    <x v="7"/>
    <s v="DO-202309250010"/>
    <s v="1、检索区，添加检索条件：地区下拉框，下拉值显示为地区代码（地区名称）"/>
    <x v="0"/>
    <x v="1"/>
    <n v="0"/>
    <m/>
    <n v="7847.383189655171"/>
    <e v="#DIV/0!"/>
    <n v="7847.383189655171"/>
    <x v="1"/>
    <x v="0"/>
  </r>
  <r>
    <x v="7"/>
    <s v="DO-202309250010"/>
    <s v="2、列表区追加地区列"/>
    <x v="0"/>
    <x v="1"/>
    <n v="0"/>
    <m/>
    <n v="7847.383189655171"/>
    <e v="#DIV/0!"/>
    <n v="7847.383189655171"/>
    <x v="1"/>
    <x v="0"/>
  </r>
  <r>
    <x v="7"/>
    <s v="DO-202309140008"/>
    <s v="增加【同步】按钮，从FTLT系统【发车主档工作日历】同步数据"/>
    <x v="0"/>
    <x v="1"/>
    <n v="0"/>
    <m/>
    <n v="7847.383189655171"/>
    <e v="#DIV/0!"/>
    <n v="7847.383189655171"/>
    <x v="1"/>
    <x v="0"/>
  </r>
  <r>
    <x v="7"/>
    <s v="DO-202311020001"/>
    <s v="由于经销店需要查看对应的支付方式信息，和相关的汇票银行信息所以需要添加【融资支付方式（透支、汇票）、银行名称】等信息在列表中。"/>
    <x v="0"/>
    <x v="1"/>
    <n v="0"/>
    <m/>
    <n v="7847.383189655171"/>
    <e v="#DIV/0!"/>
    <n v="7847.383189655171"/>
    <x v="1"/>
    <x v="0"/>
  </r>
  <r>
    <x v="7"/>
    <m/>
    <s v="列表追加【付款金额(含税金额)、不含税金额、增值税税额】便于经销店计算各种费用相关报表。"/>
    <x v="0"/>
    <x v="1"/>
    <n v="0"/>
    <m/>
    <n v="6277.906551724137"/>
    <e v="#DIV/0!"/>
    <n v="6277.906551724137"/>
    <x v="1"/>
    <x v="0"/>
  </r>
  <r>
    <x v="7"/>
    <s v="DO-202311020004"/>
    <s v="厂家订单查看中，经销店可根据支付方式和付款日查询对应的数据进行财务对账，所以需要在检索条件添加【支付方式、付款日】；"/>
    <x v="0"/>
    <x v="1"/>
    <n v="0"/>
    <m/>
    <n v="7847.383189655171"/>
    <e v="#DIV/0!"/>
    <n v="7847.383189655171"/>
    <x v="1"/>
    <x v="0"/>
  </r>
  <r>
    <x v="7"/>
    <m/>
    <s v="列表追加【支付方式（现金、融资）、付款日（YYYY/MM/DD）、MSRP（建议零售价格）、请款价格、计算佣金的价格】便于经销店进行财务报表和财务对账使用。"/>
    <x v="0"/>
    <x v="1"/>
    <n v="0"/>
    <m/>
    <n v="7847.383189655171"/>
    <e v="#DIV/0!"/>
    <n v="7847.383189655171"/>
    <x v="1"/>
    <x v="0"/>
  </r>
  <r>
    <x v="7"/>
    <s v="DO-202311080008"/>
    <s v="添加【下载融资明细功能】，按票号下载该票号下全部的融资信息及车辆明细使得经销店财务人员可以直接使用对应的信息做财务相关的账表。"/>
    <x v="0"/>
    <x v="1"/>
    <n v="0"/>
    <m/>
    <n v="6277.906551724137"/>
    <e v="#DIV/0!"/>
    <n v="6277.906551724137"/>
    <x v="1"/>
    <x v="0"/>
  </r>
  <r>
    <x v="7"/>
    <s v="DO-202311040003"/>
    <s v="融资台账列表中数据按银行汇总展示：相同的银行展示在一起，当一银行结束后记录小计汇总；整个列表中最后一行显示全部数据的汇总。"/>
    <x v="0"/>
    <x v="1"/>
    <n v="0"/>
    <m/>
    <n v="7847.383189655171"/>
    <e v="#DIV/0!"/>
    <n v="7847.383189655171"/>
    <x v="1"/>
    <x v="0"/>
  </r>
  <r>
    <x v="8"/>
    <s v="VHS_20230606_0002"/>
    <s v="新需求迭代：订金录入时，如果是大客户订单，追加&quot;否按次批次统一提交&quot;选项，选中该选项后提交，则按同一批次下的订单统一更新订单金额信息。并将信息同步给共通服务模块"/>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7847.383189655171"/>
    <e v="#DIV/0!"/>
    <n v="7847.383189655171"/>
    <x v="1"/>
    <x v="0"/>
  </r>
  <r>
    <x v="8"/>
    <m/>
    <s v="新需求迭代：订单内容可按批次统一修改，并同步给共通服务模块。由于订单每个部分的信息是各自独立一个编辑按钮，所以各部分信息编辑改善如下：_x000a_(1) 如果是大客户订单，基础信息部分内容的编辑项中追加&quot;否按次批次统一提交&quot;选项，选中该选项后提交，则按同一批次下订单统一更新信息；_x000a_(2) 如果是大客户订单，基础信息部分内容的编辑项中追加&quot;否按次批次统一提交&quot;选项，选中该选项后提交，则按同一批次下订单统一更新信息；_x000a_(3) 如果是大客户订单，基础信息部分内容的编辑项中追加&quot;否按次批次统一提交&quot;选项，选中该选项后提交，则按同一批次下订单统一更新信息；_x000a_(4) 如果是大客户订单，基础信息部分内容的编辑项中追加&quot;否按次批次统一提交&quot;选项，选中该选项后提交，则按同一批次下订单统一更新信息；"/>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7847.383189655171"/>
    <e v="#DIV/0!"/>
    <n v="7847.383189655171"/>
    <x v="1"/>
    <x v="0"/>
  </r>
  <r>
    <x v="8"/>
    <s v="VHS_20230606_0004"/>
    <s v="新需求迭代：订单列表按销销店导出时，追加导出该店下分店信息的内容"/>
    <x v="0"/>
    <x v="1"/>
    <n v="0"/>
    <m/>
    <n v="7847.383189655171"/>
    <e v="#DIV/0!"/>
    <n v="7847.383189655171"/>
    <x v="1"/>
    <x v="0"/>
  </r>
  <r>
    <x v="8"/>
    <m/>
    <s v="新需求迭代：订单录入时，如该店是分店时，追加分店标识及所属总店代码。并将保存数据同步给共通服务"/>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6277.906551724137"/>
    <e v="#DIV/0!"/>
    <n v="6277.906551724137"/>
    <x v="1"/>
    <x v="0"/>
  </r>
  <r>
    <x v="8"/>
    <m/>
    <m/>
    <x v="0"/>
    <x v="1"/>
    <n v="0"/>
    <m/>
    <n v="7847.383189655171"/>
    <e v="#DIV/0!"/>
    <n v="7847.383189655171"/>
    <x v="1"/>
    <x v="0"/>
  </r>
  <r>
    <x v="8"/>
    <s v="VHS_20230703_0001"/>
    <s v="新规功能：追加大客户单位信息源的维护功能"/>
    <x v="0"/>
    <x v="1"/>
    <n v="0"/>
    <m/>
    <n v="10986.336465517239"/>
    <e v="#DIV/0!"/>
    <n v="10986.336465517239"/>
    <x v="1"/>
    <x v="0"/>
  </r>
  <r>
    <x v="8"/>
    <m/>
    <m/>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6277.906551724137"/>
    <e v="#DIV/0!"/>
    <n v="6277.906551724137"/>
    <x v="1"/>
    <x v="0"/>
  </r>
  <r>
    <x v="8"/>
    <m/>
    <m/>
    <x v="0"/>
    <x v="1"/>
    <n v="0"/>
    <m/>
    <n v="6277.906551724137"/>
    <e v="#DIV/0!"/>
    <n v="6277.906551724137"/>
    <x v="1"/>
    <x v="0"/>
  </r>
  <r>
    <x v="8"/>
    <m/>
    <m/>
    <x v="0"/>
    <x v="1"/>
    <n v="0"/>
    <m/>
    <n v="7847.383189655171"/>
    <e v="#DIV/0!"/>
    <n v="7847.383189655171"/>
    <x v="1"/>
    <x v="0"/>
  </r>
  <r>
    <x v="8"/>
    <m/>
    <s v="新需求迭代：大客户订单车主信息单位信息录入时改成下拉并支持模糊查询"/>
    <x v="0"/>
    <x v="1"/>
    <n v="0"/>
    <m/>
    <n v="7847.383189655171"/>
    <e v="#DIV/0!"/>
    <n v="7847.383189655171"/>
    <x v="1"/>
    <x v="0"/>
  </r>
  <r>
    <x v="8"/>
    <s v="VHS_20230809_0002"/>
    <s v="新需求迭代：交车时，判断是否为HEV的车，如果是则将数据流转到后续的新能源信息录入"/>
    <x v="0"/>
    <x v="1"/>
    <n v="0"/>
    <m/>
    <n v="6277.906551724137"/>
    <e v="#DIV/0!"/>
    <n v="6277.906551724137"/>
    <x v="1"/>
    <x v="0"/>
  </r>
  <r>
    <x v="8"/>
    <m/>
    <m/>
    <x v="0"/>
    <x v="1"/>
    <n v="0"/>
    <m/>
    <n v="7847.383189655171"/>
    <e v="#DIV/0!"/>
    <n v="7847.383189655171"/>
    <x v="1"/>
    <x v="0"/>
  </r>
  <r>
    <x v="8"/>
    <m/>
    <s v="新需求迭代：HEV车信息录入后不流转到客户信息审核模块"/>
    <x v="0"/>
    <x v="1"/>
    <n v="0"/>
    <m/>
    <n v="6277.906551724137"/>
    <e v="#DIV/0!"/>
    <n v="6277.906551724137"/>
    <x v="1"/>
    <x v="0"/>
  </r>
  <r>
    <x v="8"/>
    <m/>
    <s v="新需求迭代：电池溯源发送JOB追加HEV信息读取并传输"/>
    <x v="0"/>
    <x v="1"/>
    <n v="0"/>
    <m/>
    <n v="7847.383189655171"/>
    <e v="#DIV/0!"/>
    <n v="7847.383189655171"/>
    <x v="1"/>
    <x v="0"/>
  </r>
  <r>
    <x v="8"/>
    <m/>
    <m/>
    <x v="0"/>
    <x v="1"/>
    <n v="0"/>
    <m/>
    <n v="7847.383189655171"/>
    <e v="#DIV/0!"/>
    <n v="7847.383189655171"/>
    <x v="1"/>
    <x v="0"/>
  </r>
  <r>
    <x v="8"/>
    <s v="VHS-202309060017"/>
    <s v="列表中的车辆状态靠前显示(移至SFX前)"/>
    <x v="0"/>
    <x v="1"/>
    <n v="0"/>
    <m/>
    <n v="0"/>
    <e v="#DIV/0!"/>
    <n v="0"/>
    <x v="1"/>
    <x v="0"/>
  </r>
  <r>
    <x v="8"/>
    <m/>
    <s v="列表中的车辆状态靠前显示(移至SFX前)"/>
    <x v="0"/>
    <x v="1"/>
    <n v="0"/>
    <m/>
    <n v="0"/>
    <e v="#DIV/0!"/>
    <n v="0"/>
    <x v="1"/>
    <x v="0"/>
  </r>
  <r>
    <x v="8"/>
    <s v="VHS-202309060019"/>
    <s v="交车录入初始化时，交车顾问调整为读取订单录入时信息"/>
    <x v="0"/>
    <x v="1"/>
    <n v="0"/>
    <m/>
    <n v="0"/>
    <e v="#DIV/0!"/>
    <n v="0"/>
    <x v="1"/>
    <x v="0"/>
  </r>
  <r>
    <x v="8"/>
    <m/>
    <s v="交车录入时，修改对交车顾问限制调整"/>
    <x v="0"/>
    <x v="1"/>
    <n v="0"/>
    <m/>
    <n v="0"/>
    <e v="#DIV/0!"/>
    <n v="0"/>
    <x v="1"/>
    <x v="0"/>
  </r>
  <r>
    <x v="8"/>
    <s v="VHS-202309060020"/>
    <s v="待办事项页显示内容调整"/>
    <x v="0"/>
    <x v="1"/>
    <n v="0"/>
    <m/>
    <n v="0"/>
    <e v="#DIV/0!"/>
    <n v="0"/>
    <x v="1"/>
    <x v="0"/>
  </r>
  <r>
    <x v="8"/>
    <s v="VHS-202309060021"/>
    <s v="增加取消日和退订日信息的注释提醒"/>
    <x v="0"/>
    <x v="1"/>
    <n v="0"/>
    <m/>
    <n v="0"/>
    <e v="#DIV/0!"/>
    <n v="0"/>
    <x v="1"/>
    <x v="0"/>
  </r>
  <r>
    <x v="8"/>
    <s v="VHS-202309060022"/>
    <s v="新需求迭代：订单变更功能中追加车种、名义人变更审批功能"/>
    <x v="0"/>
    <x v="1"/>
    <n v="0"/>
    <m/>
    <n v="6277.906551724137"/>
    <e v="#DIV/0!"/>
    <n v="6277.906551724137"/>
    <x v="1"/>
    <x v="0"/>
  </r>
  <r>
    <x v="8"/>
    <m/>
    <m/>
    <x v="0"/>
    <x v="1"/>
    <n v="0"/>
    <m/>
    <n v="6277.906551724137"/>
    <e v="#DIV/0!"/>
    <n v="6277.906551724137"/>
    <x v="1"/>
    <x v="0"/>
  </r>
  <r>
    <x v="8"/>
    <m/>
    <m/>
    <x v="0"/>
    <x v="1"/>
    <n v="0"/>
    <m/>
    <n v="7847.383189655171"/>
    <e v="#DIV/0!"/>
    <n v="7847.383189655171"/>
    <x v="1"/>
    <x v="0"/>
  </r>
  <r>
    <x v="8"/>
    <m/>
    <m/>
    <x v="0"/>
    <x v="1"/>
    <n v="0"/>
    <m/>
    <n v="6277.906551724137"/>
    <e v="#DIV/0!"/>
    <n v="6277.906551724137"/>
    <x v="1"/>
    <x v="0"/>
  </r>
  <r>
    <x v="8"/>
    <m/>
    <m/>
    <x v="0"/>
    <x v="1"/>
    <n v="0"/>
    <m/>
    <n v="6277.906551724137"/>
    <e v="#DIV/0!"/>
    <n v="6277.906551724137"/>
    <x v="1"/>
    <x v="0"/>
  </r>
  <r>
    <x v="8"/>
    <m/>
    <m/>
    <x v="0"/>
    <x v="1"/>
    <n v="0"/>
    <m/>
    <n v="7847.383189655171"/>
    <e v="#DIV/0!"/>
    <n v="7847.383189655171"/>
    <x v="1"/>
    <x v="0"/>
  </r>
  <r>
    <x v="8"/>
    <m/>
    <m/>
    <x v="0"/>
    <x v="1"/>
    <n v="0"/>
    <m/>
    <n v="7847.383189655171"/>
    <e v="#DIV/0!"/>
    <n v="7847.383189655171"/>
    <x v="1"/>
    <x v="0"/>
  </r>
  <r>
    <x v="8"/>
    <s v="VHS-202309120048"/>
    <s v="优化信息显示，增加用户体验"/>
    <x v="0"/>
    <x v="1"/>
    <n v="0"/>
    <m/>
    <n v="0"/>
    <e v="#DIV/0!"/>
    <n v="0"/>
    <x v="1"/>
    <x v="0"/>
  </r>
  <r>
    <x v="8"/>
    <s v="VHS-202309130013"/>
    <s v="经销店筛选条件修改为范围值筛选"/>
    <x v="0"/>
    <x v="1"/>
    <n v="0"/>
    <m/>
    <n v="0"/>
    <e v="#DIV/0!"/>
    <n v="0"/>
    <x v="1"/>
    <x v="0"/>
  </r>
  <r>
    <x v="8"/>
    <s v="VHS-202309130038"/>
    <s v="优化信息显示，增加用户体验"/>
    <x v="0"/>
    <x v="1"/>
    <n v="0"/>
    <m/>
    <n v="0"/>
    <e v="#DIV/0!"/>
    <n v="0"/>
    <x v="1"/>
    <x v="0"/>
  </r>
  <r>
    <x v="8"/>
    <s v="VHS-202309130039"/>
    <s v="追加资料审核状态与返款审核状态查询条件"/>
    <x v="0"/>
    <x v="1"/>
    <n v="0"/>
    <m/>
    <n v="0"/>
    <e v="#DIV/0!"/>
    <n v="0"/>
    <x v="1"/>
    <x v="0"/>
  </r>
  <r>
    <x v="8"/>
    <m/>
    <s v="导出内容中追加大客户类型标识"/>
    <x v="0"/>
    <x v="1"/>
    <n v="0"/>
    <m/>
    <n v="0"/>
    <e v="#DIV/0!"/>
    <n v="0"/>
    <x v="1"/>
    <x v="0"/>
  </r>
  <r>
    <x v="8"/>
    <s v="VHS-202309120040"/>
    <s v="优化配车画面布局，增加用户体验"/>
    <x v="0"/>
    <x v="1"/>
    <n v="0"/>
    <m/>
    <n v="0"/>
    <e v="#DIV/0!"/>
    <n v="0"/>
    <x v="1"/>
    <x v="0"/>
  </r>
  <r>
    <x v="8"/>
    <s v="VHS-202309120041"/>
    <s v="订单录入初始化时，车型颜色获取内容优化为颜色代码+颜色名称获取"/>
    <x v="0"/>
    <x v="1"/>
    <n v="0"/>
    <m/>
    <n v="0"/>
    <e v="#DIV/0!"/>
    <n v="0"/>
    <x v="1"/>
    <x v="0"/>
  </r>
  <r>
    <x v="8"/>
    <s v="VHS-202309120042"/>
    <s v="优化检索"/>
    <x v="0"/>
    <x v="1"/>
    <n v="0"/>
    <m/>
    <n v="0"/>
    <e v="#DIV/0!"/>
    <n v="0"/>
    <x v="1"/>
    <x v="0"/>
  </r>
  <r>
    <x v="8"/>
    <s v="VHS-202309120043"/>
    <s v="将预计到店日和实际到店日分开显示"/>
    <x v="0"/>
    <x v="1"/>
    <n v="0"/>
    <m/>
    <n v="0"/>
    <e v="#DIV/0!"/>
    <n v="0"/>
    <x v="1"/>
    <x v="0"/>
  </r>
  <r>
    <x v="8"/>
    <s v="VHS-202309120045"/>
    <s v="新增车架号检索条件"/>
    <x v="0"/>
    <x v="1"/>
    <n v="0"/>
    <m/>
    <n v="0"/>
    <e v="#DIV/0!"/>
    <n v="0"/>
    <x v="1"/>
    <x v="0"/>
  </r>
  <r>
    <x v="8"/>
    <s v="VHS-202309120046"/>
    <s v="优化信息显示，增加用户体验"/>
    <x v="0"/>
    <x v="1"/>
    <n v="0"/>
    <m/>
    <n v="0"/>
    <e v="#DIV/0!"/>
    <n v="0"/>
    <x v="1"/>
    <x v="0"/>
  </r>
  <r>
    <x v="8"/>
    <s v="VHS-202309120047"/>
    <s v="增加他店入库状态讲解提示"/>
    <x v="0"/>
    <x v="1"/>
    <n v="0"/>
    <m/>
    <n v="0"/>
    <e v="#DIV/0!"/>
    <n v="0"/>
    <x v="1"/>
    <x v="0"/>
  </r>
  <r>
    <x v="8"/>
    <s v="VHS-202309120053"/>
    <s v="车辆分配页面显示字段顺序调整"/>
    <x v="0"/>
    <x v="1"/>
    <n v="0"/>
    <m/>
    <n v="0"/>
    <e v="#DIV/0!"/>
    <n v="0"/>
    <x v="1"/>
    <x v="0"/>
  </r>
  <r>
    <x v="8"/>
    <s v="VHS-202309150028"/>
    <s v="车辆库存明细中区域条件增加一个其它的选项"/>
    <x v="0"/>
    <x v="1"/>
    <n v="0"/>
    <m/>
    <n v="0"/>
    <e v="#DIV/0!"/>
    <n v="0"/>
    <x v="1"/>
    <x v="0"/>
  </r>
  <r>
    <x v="8"/>
    <s v="VHS-202309150029"/>
    <s v="车辆库存明细中车辆来源新增检索组合条件"/>
    <x v="0"/>
    <x v="1"/>
    <n v="0"/>
    <m/>
    <n v="0"/>
    <e v="#DIV/0!"/>
    <n v="0"/>
    <x v="1"/>
    <x v="0"/>
  </r>
  <r>
    <x v="8"/>
    <s v="VHS-202309150030"/>
    <s v="车辆库存明细中状态信息条件默认选中调整"/>
    <x v="0"/>
    <x v="1"/>
    <n v="0"/>
    <m/>
    <n v="0"/>
    <e v="#DIV/0!"/>
    <n v="0"/>
    <x v="1"/>
    <x v="0"/>
  </r>
  <r>
    <x v="8"/>
    <s v="VHS-202309150031"/>
    <s v="车辆状态信息检索新增注释说明"/>
    <x v="0"/>
    <x v="1"/>
    <n v="0"/>
    <m/>
    <n v="0"/>
    <e v="#DIV/0!"/>
    <n v="0"/>
    <x v="1"/>
    <x v="0"/>
  </r>
  <r>
    <x v="8"/>
    <s v="VHS-202309150032"/>
    <s v="检索条件增加括号说明"/>
    <x v="0"/>
    <x v="1"/>
    <n v="0"/>
    <m/>
    <n v="0"/>
    <e v="#DIV/0!"/>
    <n v="0"/>
    <x v="1"/>
    <x v="0"/>
  </r>
  <r>
    <x v="8"/>
    <s v="VHS-202309150033"/>
    <s v="新需求迭代：订单明细中日期检索增加为空条件的输入"/>
    <x v="0"/>
    <x v="1"/>
    <n v="0"/>
    <m/>
    <n v="7847.383189655171"/>
    <e v="#DIV/0!"/>
    <n v="7847.383189655171"/>
    <x v="1"/>
    <x v="0"/>
  </r>
  <r>
    <x v="8"/>
    <s v="VHS-202309150034"/>
    <s v="新需求迭代：车辆库存明细增加排量和排放标准的筛选条件"/>
    <x v="0"/>
    <x v="1"/>
    <n v="0"/>
    <m/>
    <n v="7847.383189655171"/>
    <e v="#DIV/0!"/>
    <n v="7847.383189655171"/>
    <x v="1"/>
    <x v="0"/>
  </r>
  <r>
    <x v="8"/>
    <m/>
    <m/>
    <x v="0"/>
    <x v="1"/>
    <n v="0"/>
    <m/>
    <n v="7847.383189655171"/>
    <e v="#DIV/0!"/>
    <n v="7847.383189655171"/>
    <x v="1"/>
    <x v="0"/>
  </r>
  <r>
    <x v="8"/>
    <s v="VHS-202309150036"/>
    <s v="可售资源增加无匹配订单台数和无匹配订单区分。"/>
    <x v="0"/>
    <x v="1"/>
    <n v="0"/>
    <m/>
    <n v="0"/>
    <e v="#DIV/0!"/>
    <n v="0"/>
    <x v="1"/>
    <x v="0"/>
  </r>
  <r>
    <x v="8"/>
    <s v="VHS-202309150038"/>
    <s v="提示文言优化"/>
    <x v="0"/>
    <x v="1"/>
    <n v="0"/>
    <m/>
    <n v="0"/>
    <e v="#DIV/0!"/>
    <n v="0"/>
    <x v="1"/>
    <x v="0"/>
  </r>
  <r>
    <x v="8"/>
    <s v="VHS-202309150041"/>
    <s v="导入的模板中，表头修改成中文"/>
    <x v="0"/>
    <x v="1"/>
    <n v="0"/>
    <m/>
    <n v="0"/>
    <e v="#DIV/0!"/>
    <n v="0"/>
    <x v="1"/>
    <x v="0"/>
  </r>
  <r>
    <x v="8"/>
    <s v="VHS-202309150042"/>
    <s v="导入内容增加类型信息"/>
    <x v="0"/>
    <x v="1"/>
    <n v="0"/>
    <m/>
    <n v="0"/>
    <e v="#DIV/0!"/>
    <n v="0"/>
    <x v="1"/>
    <x v="0"/>
  </r>
  <r>
    <x v="8"/>
    <m/>
    <s v="导入内容增加类型信息"/>
    <x v="0"/>
    <x v="1"/>
    <n v="0"/>
    <m/>
    <n v="0"/>
    <e v="#DIV/0!"/>
    <n v="0"/>
    <x v="1"/>
    <x v="0"/>
  </r>
  <r>
    <x v="8"/>
    <s v="VHS-202309150043"/>
    <s v="导出时去除短信验证功能"/>
    <x v="0"/>
    <x v="1"/>
    <n v="0"/>
    <m/>
    <n v="0"/>
    <e v="#DIV/0!"/>
    <n v="0"/>
    <x v="1"/>
    <x v="0"/>
  </r>
  <r>
    <x v="8"/>
    <s v="VHS-202309190005"/>
    <s v="COASTER订货单录入时去掉下列信息：_x000a_相关信息：客户订单号，订单管理编号_x000a_客户信息：新代增，是否申请大客户配车，换购前保有车，增购并有车，预计保有年限（年）_x000a_车辆订单：级别（包供需厂端COASTER审核中的）_x000a_经销店信息：传真号（包供需厂端COASTER审核中的）"/>
    <x v="0"/>
    <x v="1"/>
    <n v="0"/>
    <m/>
    <n v="0"/>
    <e v="#DIV/0!"/>
    <n v="0"/>
    <x v="1"/>
    <x v="0"/>
  </r>
  <r>
    <x v="8"/>
    <m/>
    <m/>
    <x v="0"/>
    <x v="1"/>
    <n v="0"/>
    <m/>
    <n v="0"/>
    <e v="#DIV/0!"/>
    <n v="0"/>
    <x v="1"/>
    <x v="0"/>
  </r>
  <r>
    <x v="8"/>
    <m/>
    <m/>
    <x v="0"/>
    <x v="1"/>
    <n v="0"/>
    <m/>
    <n v="0"/>
    <e v="#DIV/0!"/>
    <n v="0"/>
    <x v="1"/>
    <x v="0"/>
  </r>
  <r>
    <x v="8"/>
    <m/>
    <m/>
    <x v="0"/>
    <x v="1"/>
    <n v="0"/>
    <m/>
    <n v="0"/>
    <e v="#DIV/0!"/>
    <n v="0"/>
    <x v="1"/>
    <x v="0"/>
  </r>
  <r>
    <x v="8"/>
    <s v="VHS-202309190006"/>
    <s v="录入时，新增颜色中文名的显示"/>
    <x v="0"/>
    <x v="1"/>
    <n v="0"/>
    <m/>
    <n v="0"/>
    <e v="#DIV/0!"/>
    <n v="0"/>
    <x v="1"/>
    <x v="0"/>
  </r>
  <r>
    <x v="8"/>
    <m/>
    <s v="导出数据时增加颜色代码信息"/>
    <x v="0"/>
    <x v="1"/>
    <n v="0"/>
    <m/>
    <n v="0"/>
    <e v="#DIV/0!"/>
    <n v="0"/>
    <x v="1"/>
    <x v="0"/>
  </r>
  <r>
    <x v="8"/>
    <s v="VHS-202309190010"/>
    <s v="订单情况与销售情况中的“应达成进度”字段取消掉"/>
    <x v="0"/>
    <x v="1"/>
    <n v="0"/>
    <m/>
    <n v="0"/>
    <e v="#DIV/0!"/>
    <n v="0"/>
    <x v="1"/>
    <x v="0"/>
  </r>
  <r>
    <x v="8"/>
    <m/>
    <m/>
    <x v="0"/>
    <x v="1"/>
    <n v="0"/>
    <m/>
    <n v="0"/>
    <e v="#DIV/0!"/>
    <n v="0"/>
    <x v="1"/>
    <x v="0"/>
  </r>
  <r>
    <x v="8"/>
    <s v="VHS-202309190012"/>
    <s v="菜单变为不显示"/>
    <x v="0"/>
    <x v="1"/>
    <n v="0"/>
    <m/>
    <n v="0"/>
    <e v="#DIV/0!"/>
    <n v="0"/>
    <x v="1"/>
    <x v="0"/>
  </r>
  <r>
    <x v="8"/>
    <s v="VHS-202309200002"/>
    <s v="新需求迭代：订单录入时，“购买类型”选择大客户时，“客户来源”下拉选项追加默认选择大客户的逻辑"/>
    <x v="0"/>
    <x v="1"/>
    <n v="0"/>
    <m/>
    <n v="7847.383189655171"/>
    <e v="#DIV/0!"/>
    <n v="7847.383189655171"/>
    <x v="1"/>
    <x v="0"/>
  </r>
  <r>
    <x v="8"/>
    <s v="VHS-202309200003"/>
    <s v="修改获取政策信息方法"/>
    <x v="0"/>
    <x v="1"/>
    <n v="0"/>
    <m/>
    <n v="0"/>
    <e v="#DIV/0!"/>
    <n v="0"/>
    <x v="1"/>
    <x v="0"/>
  </r>
  <r>
    <x v="8"/>
    <s v="VHS-202309200004"/>
    <s v="订单录入页面购车人信息后面增加注释讲解"/>
    <x v="0"/>
    <x v="1"/>
    <n v="0"/>
    <m/>
    <n v="0"/>
    <e v="#DIV/0!"/>
    <n v="0"/>
    <x v="1"/>
    <x v="0"/>
  </r>
  <r>
    <x v="8"/>
    <s v="VHS-202309200005"/>
    <s v="订单录入画面复制购车人信息"/>
    <x v="0"/>
    <x v="1"/>
    <n v="0"/>
    <m/>
    <n v="0"/>
    <e v="#DIV/0!"/>
    <n v="0"/>
    <x v="1"/>
    <x v="0"/>
  </r>
  <r>
    <x v="8"/>
    <s v="VHS-202309200007"/>
    <s v="订单录入选择大客户时部分属性隐藏"/>
    <x v="0"/>
    <x v="1"/>
    <n v="0"/>
    <m/>
    <n v="0"/>
    <e v="#DIV/0!"/>
    <n v="0"/>
    <x v="1"/>
    <x v="0"/>
  </r>
  <r>
    <x v="8"/>
    <s v="VHS-202309200008"/>
    <s v="新需求迭代：订单录入保存时，追加&quot;批次号&quot;信息"/>
    <x v="0"/>
    <x v="1"/>
    <n v="0"/>
    <m/>
    <n v="10986.336465517239"/>
    <e v="#DIV/0!"/>
    <n v="10986.336465517239"/>
    <x v="1"/>
    <x v="0"/>
  </r>
  <r>
    <x v="8"/>
    <m/>
    <m/>
    <x v="0"/>
    <x v="1"/>
    <n v="0"/>
    <m/>
    <n v="6277.906551724137"/>
    <e v="#DIV/0!"/>
    <n v="6277.906551724137"/>
    <x v="1"/>
    <x v="0"/>
  </r>
  <r>
    <x v="8"/>
    <m/>
    <m/>
    <x v="0"/>
    <x v="1"/>
    <n v="0"/>
    <m/>
    <n v="10986.336465517239"/>
    <e v="#DIV/0!"/>
    <n v="10986.336465517239"/>
    <x v="1"/>
    <x v="0"/>
  </r>
  <r>
    <x v="8"/>
    <m/>
    <m/>
    <x v="0"/>
    <x v="1"/>
    <n v="0"/>
    <m/>
    <n v="6277.906551724137"/>
    <e v="#DIV/0!"/>
    <n v="6277.906551724137"/>
    <x v="1"/>
    <x v="0"/>
  </r>
  <r>
    <x v="8"/>
    <m/>
    <m/>
    <x v="0"/>
    <x v="1"/>
    <n v="0"/>
    <m/>
    <n v="7847.383189655171"/>
    <e v="#DIV/0!"/>
    <n v="7847.383189655171"/>
    <x v="1"/>
    <x v="0"/>
  </r>
  <r>
    <x v="8"/>
    <m/>
    <s v="新需求迭代：订单列表查询时新增批次号信息"/>
    <x v="0"/>
    <x v="1"/>
    <n v="0"/>
    <m/>
    <n v="7847.383189655171"/>
    <e v="#DIV/0!"/>
    <n v="7847.383189655171"/>
    <x v="1"/>
    <x v="0"/>
  </r>
  <r>
    <x v="8"/>
    <m/>
    <s v="新需求迭代：订单导出时新增批次号信息"/>
    <x v="0"/>
    <x v="1"/>
    <n v="0"/>
    <m/>
    <n v="7847.383189655171"/>
    <e v="#DIV/0!"/>
    <n v="7847.383189655171"/>
    <x v="1"/>
    <x v="0"/>
  </r>
  <r>
    <x v="8"/>
    <s v="VHS-202309200010"/>
    <s v="新规功能：订单录入时，如大客户订单，追加审核资料信息的上传功能"/>
    <x v="0"/>
    <x v="1"/>
    <n v="0"/>
    <m/>
    <n v="10986.336465517239"/>
    <e v="#DIV/0!"/>
    <n v="10986.336465517239"/>
    <x v="1"/>
    <x v="0"/>
  </r>
  <r>
    <x v="8"/>
    <m/>
    <m/>
    <x v="0"/>
    <x v="1"/>
    <n v="0"/>
    <m/>
    <n v="10986.336465517239"/>
    <e v="#DIV/0!"/>
    <n v="10986.336465517239"/>
    <x v="1"/>
    <x v="0"/>
  </r>
  <r>
    <x v="8"/>
    <m/>
    <m/>
    <x v="0"/>
    <x v="1"/>
    <n v="0"/>
    <m/>
    <n v="6277.906551724137"/>
    <e v="#DIV/0!"/>
    <n v="6277.906551724137"/>
    <x v="1"/>
    <x v="0"/>
  </r>
  <r>
    <x v="8"/>
    <m/>
    <m/>
    <x v="0"/>
    <x v="1"/>
    <n v="0"/>
    <m/>
    <n v="6277.906551724137"/>
    <e v="#DIV/0!"/>
    <n v="6277.906551724137"/>
    <x v="1"/>
    <x v="0"/>
  </r>
  <r>
    <x v="8"/>
    <m/>
    <m/>
    <x v="0"/>
    <x v="1"/>
    <n v="0"/>
    <m/>
    <n v="7847.383189655171"/>
    <e v="#DIV/0!"/>
    <n v="7847.383189655171"/>
    <x v="1"/>
    <x v="0"/>
  </r>
  <r>
    <x v="8"/>
    <m/>
    <m/>
    <x v="0"/>
    <x v="1"/>
    <n v="0"/>
    <m/>
    <n v="7847.383189655171"/>
    <e v="#DIV/0!"/>
    <n v="7847.383189655171"/>
    <x v="1"/>
    <x v="0"/>
  </r>
  <r>
    <x v="8"/>
    <m/>
    <m/>
    <x v="0"/>
    <x v="1"/>
    <n v="0"/>
    <m/>
    <n v="6277.906551724137"/>
    <e v="#DIV/0!"/>
    <n v="6277.906551724137"/>
    <x v="1"/>
    <x v="0"/>
  </r>
  <r>
    <x v="8"/>
    <m/>
    <m/>
    <x v="0"/>
    <x v="1"/>
    <n v="0"/>
    <m/>
    <n v="6277.906551724137"/>
    <e v="#DIV/0!"/>
    <n v="6277.906551724137"/>
    <x v="1"/>
    <x v="0"/>
  </r>
  <r>
    <x v="8"/>
    <m/>
    <m/>
    <x v="0"/>
    <x v="1"/>
    <n v="0"/>
    <m/>
    <n v="0"/>
    <e v="#DIV/0!"/>
    <n v="0"/>
    <x v="1"/>
    <x v="0"/>
  </r>
  <r>
    <x v="8"/>
    <m/>
    <s v="新需求迭代：审核信息同步中追加审核资料信息"/>
    <x v="0"/>
    <x v="1"/>
    <n v="0"/>
    <m/>
    <n v="7847.383189655171"/>
    <e v="#DIV/0!"/>
    <n v="7847.383189655171"/>
    <x v="1"/>
    <x v="0"/>
  </r>
  <r>
    <x v="8"/>
    <s v="VHS-202309200011"/>
    <s v="代办事项默认全部展开，不隐藏。"/>
    <x v="0"/>
    <x v="1"/>
    <n v="0"/>
    <m/>
    <n v="0"/>
    <e v="#DIV/0!"/>
    <n v="0"/>
    <x v="1"/>
    <x v="0"/>
  </r>
  <r>
    <x v="8"/>
    <s v="VHS-202309200012"/>
    <s v="车辆种类与生日信息获取"/>
    <x v="0"/>
    <x v="1"/>
    <n v="0"/>
    <m/>
    <n v="0"/>
    <e v="#DIV/0!"/>
    <n v="0"/>
    <x v="1"/>
    <x v="0"/>
  </r>
  <r>
    <x v="8"/>
    <s v="VHS-202309200013"/>
    <s v="录入保存时增加必填性校验"/>
    <x v="0"/>
    <x v="1"/>
    <n v="0"/>
    <m/>
    <n v="0"/>
    <e v="#DIV/0!"/>
    <n v="0"/>
    <x v="1"/>
    <x v="0"/>
  </r>
  <r>
    <x v="8"/>
    <s v="VHS-202309200014"/>
    <s v="字段名调整"/>
    <x v="0"/>
    <x v="1"/>
    <n v="0"/>
    <m/>
    <n v="0"/>
    <e v="#DIV/0!"/>
    <n v="0"/>
    <x v="1"/>
    <x v="0"/>
  </r>
  <r>
    <x v="8"/>
    <s v="VHS_20230920_0014"/>
    <s v="新需求迭代：新能源车辆信息录入新增录入营业执照信息_x000a_(1)录入时，追加营业执照信息；_x000a_(2)查询时，追加营业执照信息显示；_x000a_(3)编辑修改时，追加营业执照信息显示修改"/>
    <x v="0"/>
    <x v="1"/>
    <n v="0"/>
    <m/>
    <n v="10986.336465517239"/>
    <e v="#DIV/0!"/>
    <n v="10986.336465517239"/>
    <x v="1"/>
    <x v="0"/>
  </r>
  <r>
    <x v="8"/>
    <m/>
    <m/>
    <x v="0"/>
    <x v="1"/>
    <n v="0"/>
    <m/>
    <n v="7847.383189655171"/>
    <e v="#DIV/0!"/>
    <n v="7847.383189655171"/>
    <x v="1"/>
    <x v="0"/>
  </r>
  <r>
    <x v="8"/>
    <m/>
    <m/>
    <x v="0"/>
    <x v="1"/>
    <n v="0"/>
    <m/>
    <n v="6277.906551724137"/>
    <e v="#DIV/0!"/>
    <n v="6277.906551724137"/>
    <x v="1"/>
    <x v="0"/>
  </r>
  <r>
    <x v="8"/>
    <m/>
    <m/>
    <x v="0"/>
    <x v="1"/>
    <n v="0"/>
    <m/>
    <n v="6277.906551724137"/>
    <e v="#DIV/0!"/>
    <n v="6277.906551724137"/>
    <x v="1"/>
    <x v="0"/>
  </r>
  <r>
    <x v="8"/>
    <m/>
    <s v="新需求迭代：新能源车信息发给客户信息审核模块中追加传营业执照信息"/>
    <x v="0"/>
    <x v="1"/>
    <n v="0"/>
    <m/>
    <n v="7847.383189655171"/>
    <e v="#DIV/0!"/>
    <n v="7847.383189655171"/>
    <x v="1"/>
    <x v="0"/>
  </r>
  <r>
    <x v="8"/>
    <s v="VHS-202309200022"/>
    <s v="信息显示优化"/>
    <x v="0"/>
    <x v="1"/>
    <n v="0"/>
    <m/>
    <n v="0"/>
    <e v="#DIV/0!"/>
    <n v="0"/>
    <x v="1"/>
    <x v="0"/>
  </r>
  <r>
    <x v="8"/>
    <s v="VHS-202309210022"/>
    <s v="销售顾问信息获取信息中书写加帐号信息"/>
    <x v="0"/>
    <x v="1"/>
    <n v="0"/>
    <m/>
    <n v="0"/>
    <e v="#DIV/0!"/>
    <n v="0"/>
    <x v="1"/>
    <x v="0"/>
  </r>
  <r>
    <x v="8"/>
    <s v="VHS-202309210025"/>
    <s v="订金录入时，付款方式默认为现金"/>
    <x v="0"/>
    <x v="1"/>
    <n v="0"/>
    <m/>
    <n v="0"/>
    <e v="#DIV/0!"/>
    <n v="0"/>
    <x v="1"/>
    <x v="0"/>
  </r>
  <r>
    <x v="8"/>
    <s v="VHS-202309210026"/>
    <s v="新需求迭代：“车辆信息画面”跳转返回&quot;车辆分配&quot;画面时保留之前查询条件，不作画面刷新"/>
    <x v="0"/>
    <x v="1"/>
    <n v="0"/>
    <m/>
    <n v="7847.383189655171"/>
    <e v="#DIV/0!"/>
    <n v="7847.383189655171"/>
    <x v="1"/>
    <x v="0"/>
  </r>
  <r>
    <x v="8"/>
    <s v="VHS-202309210027"/>
    <s v="配车界面增加店头库存和在途车标识区分，增加批量配车功能。"/>
    <x v="0"/>
    <x v="1"/>
    <n v="0"/>
    <m/>
    <n v="0"/>
    <e v="#DIV/0!"/>
    <n v="0"/>
    <x v="1"/>
    <x v="0"/>
  </r>
  <r>
    <x v="8"/>
    <m/>
    <m/>
    <x v="0"/>
    <x v="1"/>
    <n v="0"/>
    <m/>
    <n v="0"/>
    <e v="#DIV/0!"/>
    <n v="0"/>
    <x v="1"/>
    <x v="0"/>
  </r>
  <r>
    <x v="8"/>
    <s v="VHS-202309210028"/>
    <s v="新需求迭代：单条数据查询接口字段增加"/>
    <x v="0"/>
    <x v="1"/>
    <n v="0"/>
    <m/>
    <n v="7847.383189655171"/>
    <e v="#DIV/0!"/>
    <n v="7847.383189655171"/>
    <x v="1"/>
    <x v="0"/>
  </r>
  <r>
    <x v="8"/>
    <m/>
    <s v="新需求迭代：批量数据查询接口字段增加"/>
    <x v="0"/>
    <x v="1"/>
    <n v="0"/>
    <m/>
    <n v="7847.383189655171"/>
    <e v="#DIV/0!"/>
    <n v="7847.383189655171"/>
    <x v="1"/>
    <x v="0"/>
  </r>
  <r>
    <x v="8"/>
    <m/>
    <s v="新需求迭代：订单退订接口字段增加"/>
    <x v="0"/>
    <x v="1"/>
    <n v="0"/>
    <m/>
    <n v="7847.383189655171"/>
    <e v="#DIV/0!"/>
    <n v="7847.383189655171"/>
    <x v="1"/>
    <x v="0"/>
  </r>
  <r>
    <x v="8"/>
    <s v="VHS-202309220004"/>
    <s v="新需求迭代：变更原因下拉框信息获取"/>
    <x v="0"/>
    <x v="1"/>
    <n v="0"/>
    <m/>
    <n v="7847.383189655171"/>
    <e v="#DIV/0!"/>
    <n v="7847.383189655171"/>
    <x v="1"/>
    <x v="0"/>
  </r>
  <r>
    <x v="8"/>
    <s v="VHS-202309260001"/>
    <s v="新需求迭代：加购车发票日期、购车发票金额两个字段"/>
    <x v="0"/>
    <x v="1"/>
    <n v="0"/>
    <m/>
    <n v="7847.383189655171"/>
    <e v="#DIV/0!"/>
    <n v="7847.383189655171"/>
    <x v="1"/>
    <x v="0"/>
  </r>
  <r>
    <x v="8"/>
    <s v="VHS-202309250011"/>
    <s v="新需求迭代：接口信息中申请政策编码变更为政策名称"/>
    <x v="0"/>
    <x v="1"/>
    <n v="0"/>
    <m/>
    <n v="7847.383189655171"/>
    <e v="#DIV/0!"/>
    <n v="7847.383189655171"/>
    <x v="1"/>
    <x v="0"/>
  </r>
  <r>
    <x v="8"/>
    <s v="VHS-202309060023"/>
    <s v="新需求迭代：订单录入时追加内饰信息"/>
    <x v="0"/>
    <x v="1"/>
    <n v="0"/>
    <m/>
    <n v="7847.383189655171"/>
    <e v="#DIV/0!"/>
    <n v="7847.383189655171"/>
    <x v="1"/>
    <x v="0"/>
  </r>
  <r>
    <x v="8"/>
    <m/>
    <m/>
    <x v="0"/>
    <x v="1"/>
    <n v="0"/>
    <m/>
    <n v="7847.383189655171"/>
    <e v="#DIV/0!"/>
    <n v="7847.383189655171"/>
    <x v="1"/>
    <x v="0"/>
  </r>
  <r>
    <x v="8"/>
    <m/>
    <m/>
    <x v="0"/>
    <x v="1"/>
    <n v="0"/>
    <m/>
    <n v="6277.906551724137"/>
    <e v="#DIV/0!"/>
    <n v="6277.906551724137"/>
    <x v="1"/>
    <x v="0"/>
  </r>
  <r>
    <x v="8"/>
    <m/>
    <m/>
    <x v="0"/>
    <x v="1"/>
    <n v="0"/>
    <m/>
    <n v="6277.906551724137"/>
    <e v="#DIV/0!"/>
    <n v="6277.906551724137"/>
    <x v="1"/>
    <x v="0"/>
  </r>
  <r>
    <x v="8"/>
    <m/>
    <m/>
    <x v="0"/>
    <x v="1"/>
    <n v="0"/>
    <m/>
    <n v="7847.383189655171"/>
    <e v="#DIV/0!"/>
    <n v="7847.383189655171"/>
    <x v="1"/>
    <x v="0"/>
  </r>
  <r>
    <x v="8"/>
    <m/>
    <s v="新需求迭代：_x000a_(1)订单列表查询时追加内饰色与外板色信息 _x000a_(2)订单列表详细查询时追加内饰色与外板色信息_x000a_(3)订单列表导出时追加内饰色与外板色信息"/>
    <x v="0"/>
    <x v="1"/>
    <n v="0"/>
    <m/>
    <n v="7847.383189655171"/>
    <e v="#DIV/0!"/>
    <n v="7847.383189655171"/>
    <x v="1"/>
    <x v="0"/>
  </r>
  <r>
    <x v="8"/>
    <m/>
    <m/>
    <x v="0"/>
    <x v="1"/>
    <n v="0"/>
    <m/>
    <n v="6277.906551724137"/>
    <e v="#DIV/0!"/>
    <n v="6277.906551724137"/>
    <x v="1"/>
    <x v="0"/>
  </r>
  <r>
    <x v="8"/>
    <m/>
    <m/>
    <x v="0"/>
    <x v="1"/>
    <n v="0"/>
    <m/>
    <n v="7847.383189655171"/>
    <e v="#DIV/0!"/>
    <n v="7847.383189655171"/>
    <x v="1"/>
    <x v="0"/>
  </r>
  <r>
    <x v="8"/>
    <s v="VHS-202309060016"/>
    <s v="新需求迭代：订单列表查询信息中追加支付方式类型展示"/>
    <x v="0"/>
    <x v="1"/>
    <n v="0"/>
    <m/>
    <n v="7847.383189655171"/>
    <e v="#DIV/0!"/>
    <n v="7847.383189655171"/>
    <x v="1"/>
    <x v="0"/>
  </r>
  <r>
    <x v="8"/>
    <s v="VHS-202309130037"/>
    <s v="新需求迭代：订单销售明细查询与导出追加排量、燃油类型、年款、外板色、内饰色信息"/>
    <x v="0"/>
    <x v="1"/>
    <n v="0"/>
    <m/>
    <n v="7847.383189655171"/>
    <e v="#DIV/0!"/>
    <n v="7847.383189655171"/>
    <x v="1"/>
    <x v="0"/>
  </r>
  <r>
    <x v="8"/>
    <m/>
    <m/>
    <x v="0"/>
    <x v="1"/>
    <n v="0"/>
    <m/>
    <n v="7847.383189655171"/>
    <e v="#DIV/0!"/>
    <n v="7847.383189655171"/>
    <x v="1"/>
    <x v="0"/>
  </r>
  <r>
    <x v="8"/>
    <m/>
    <m/>
    <x v="0"/>
    <x v="1"/>
    <n v="0"/>
    <m/>
    <n v="7847.383189655171"/>
    <e v="#DIV/0!"/>
    <n v="7847.383189655171"/>
    <x v="1"/>
    <x v="0"/>
  </r>
  <r>
    <x v="8"/>
    <s v="VHS-202309210024"/>
    <s v="新需求迭代：订单录入时，购买类型为大客户时，追加录入是否修改地址、异地交车地址信息"/>
    <x v="0"/>
    <x v="1"/>
    <n v="0"/>
    <m/>
    <n v="10986.336465517239"/>
    <e v="#DIV/0!"/>
    <n v="10986.336465517239"/>
    <x v="1"/>
    <x v="0"/>
  </r>
  <r>
    <x v="8"/>
    <m/>
    <m/>
    <x v="0"/>
    <x v="1"/>
    <n v="0"/>
    <m/>
    <n v="10986.336465517239"/>
    <e v="#DIV/0!"/>
    <n v="10986.336465517239"/>
    <x v="1"/>
    <x v="0"/>
  </r>
  <r>
    <x v="8"/>
    <m/>
    <m/>
    <x v="0"/>
    <x v="1"/>
    <n v="0"/>
    <m/>
    <n v="6277.906551724137"/>
    <e v="#DIV/0!"/>
    <n v="6277.906551724137"/>
    <x v="1"/>
    <x v="0"/>
  </r>
  <r>
    <x v="8"/>
    <m/>
    <m/>
    <x v="0"/>
    <x v="1"/>
    <n v="0"/>
    <m/>
    <n v="6277.906551724137"/>
    <e v="#DIV/0!"/>
    <n v="6277.906551724137"/>
    <x v="1"/>
    <x v="0"/>
  </r>
  <r>
    <x v="8"/>
    <m/>
    <m/>
    <x v="0"/>
    <x v="1"/>
    <n v="0"/>
    <m/>
    <n v="7847.383189655171"/>
    <e v="#DIV/0!"/>
    <n v="7847.383189655171"/>
    <x v="1"/>
    <x v="0"/>
  </r>
  <r>
    <x v="8"/>
    <m/>
    <s v="新需求迭代：订单列表信息中追加追加录入是否修改地址、异地交车地址信息显示"/>
    <x v="0"/>
    <x v="1"/>
    <n v="0"/>
    <m/>
    <n v="7847.383189655171"/>
    <e v="#DIV/0!"/>
    <n v="7847.383189655171"/>
    <x v="1"/>
    <x v="0"/>
  </r>
  <r>
    <x v="8"/>
    <m/>
    <m/>
    <x v="0"/>
    <x v="1"/>
    <n v="0"/>
    <m/>
    <n v="7847.383189655171"/>
    <e v="#DIV/0!"/>
    <n v="7847.383189655171"/>
    <x v="1"/>
    <x v="0"/>
  </r>
  <r>
    <x v="8"/>
    <m/>
    <s v="新需求迭代：将录入是否修改地址、异地交车地址信息信息同步给供需模块"/>
    <x v="0"/>
    <x v="1"/>
    <n v="0"/>
    <m/>
    <n v="7847.383189655171"/>
    <e v="#DIV/0!"/>
    <n v="7847.383189655171"/>
    <x v="1"/>
    <x v="0"/>
  </r>
  <r>
    <x v="8"/>
    <m/>
    <m/>
    <x v="0"/>
    <x v="1"/>
    <n v="0"/>
    <m/>
    <n v="7847.383189655171"/>
    <e v="#DIV/0!"/>
    <n v="7847.383189655171"/>
    <x v="1"/>
    <x v="0"/>
  </r>
  <r>
    <x v="8"/>
    <m/>
    <m/>
    <x v="0"/>
    <x v="1"/>
    <n v="0"/>
    <m/>
    <n v="7847.383189655171"/>
    <e v="#DIV/0!"/>
    <n v="7847.383189655171"/>
    <x v="1"/>
    <x v="0"/>
  </r>
  <r>
    <x v="9"/>
    <s v="VHS_20230515_0006"/>
    <s v="需求：_x000a_1、新DMS系统设计中建议考虑线上销售业务的全流程（订单、收款、开票、退款等）_x000a_2、FTMS现行销售流程中没有线上销售相关流程_x000a_(需要业务部门配合整体推进,资金账号流程上的业务运用。周边系统及前端、APP，小程序 )"/>
    <x v="1"/>
    <x v="1"/>
    <n v="0"/>
    <m/>
    <n v="912000"/>
    <e v="#DIV/0!"/>
    <n v="912000"/>
    <x v="1"/>
    <x v="0"/>
  </r>
  <r>
    <x v="9"/>
    <s v="VHS_20230606_0005"/>
    <s v="现状：无_x000a_需求：1、优惠劵与共通能力中心对接_x000a_          2、新金融/保险平台对接_x000a_          3、二手车对接_x000a_          4、精品业务对接_x000a_          5、服务业务对接"/>
    <x v="1"/>
    <x v="1"/>
    <n v="0"/>
    <m/>
    <n v="400000"/>
    <e v="#DIV/0!"/>
    <n v="400000"/>
    <x v="1"/>
    <x v="0"/>
  </r>
  <r>
    <x v="9"/>
    <s v="VHS_20230612_0002"/>
    <s v="订单录入时，增加对法人客户营业执照+ 3证(工商营业执照、组织机构代码证以及税务登记证个人-身份证)的ORC识别功能"/>
    <x v="1"/>
    <x v="1"/>
    <n v="0"/>
    <m/>
    <n v="70400"/>
    <e v="#DIV/0!"/>
    <n v="70400"/>
    <x v="1"/>
    <x v="0"/>
  </r>
  <r>
    <x v="9"/>
    <s v="VHS_20230830_0001"/>
    <s v="背景：根据公安部、工业和信息化部深入推进简政放权、减证便民，深化便利民企改革部署要求，对非营运小型、微型载客汽车（以下简称“小客车”）在新车制造出厂阶段由汽车生产企业协助查验，汽车生产企业与车辆管理所共享机动车查验、唯一性溯源、销售流通等信息，机动车所有人办理注册登记时免予查验机动车"/>
    <x v="1"/>
    <x v="1"/>
    <n v="0"/>
    <m/>
    <n v="392000"/>
    <e v="#DIV/0!"/>
    <n v="392000"/>
    <x v="1"/>
    <x v="0"/>
  </r>
  <r>
    <x v="9"/>
    <s v="VHS-202309060023"/>
    <s v="订单管理-订单录入，选择车辆信息时，增加内饰色的选项，原有颜色选项改成外板色，内饰色与外板色均已汉字显示。同时在订单管理订单列表中，增加内饰色与外板色的表头，导出数据时也可以导出这两个选项。_x000a_横展开（SFX关联出来）"/>
    <x v="1"/>
    <x v="1"/>
    <n v="0"/>
    <m/>
    <n v="59200"/>
    <e v="#DIV/0!"/>
    <n v="59200"/>
    <x v="1"/>
    <x v="0"/>
  </r>
  <r>
    <x v="9"/>
    <s v="VHS-202309130037"/>
    <s v="订单销售明细_x000a_车辆信息 -【检索】条件与下方【列表展示区】【导出列表】，都要追加字段，排量、燃油类型（新能源、HEV、汽油 等具体从主数据取一下字段）、年款、外板色、内饰色，_x000a_供需订单列表横展   合并至VHS-202309130013："/>
    <x v="1"/>
    <x v="1"/>
    <n v="0"/>
    <m/>
    <n v="24000"/>
    <e v="#DIV/0!"/>
    <n v="24000"/>
    <x v="1"/>
    <x v="0"/>
  </r>
  <r>
    <x v="9"/>
    <s v="VHS-202309210024"/>
    <s v="录入订单时，购买类型为大客户时，选择异地交车。增加两个下拉框，_x000a_1.是否修改地址，_x000a_2.以及显示异地交车地址，地址可以修改_x000a_需要和供需物流检讨功能对应"/>
    <x v="1"/>
    <x v="1"/>
    <n v="0"/>
    <m/>
    <n v="83200"/>
    <e v="#DIV/0!"/>
    <n v="83200"/>
    <x v="1"/>
    <x v="0"/>
  </r>
  <r>
    <x v="9"/>
    <s v="DO_20230516_0007_x000a_DO_20230523_0011"/>
    <s v="现状：F资金实际手工更新、滚动预测手工_x000a_需求：月度资金实际（整车零件入金、采购支付、费用支付等）自动更新（需要对接SAP），并且根据实际和年度计划，自动进行未来预测"/>
    <x v="1"/>
    <x v="1"/>
    <n v="0"/>
    <m/>
    <n v="25600"/>
    <e v="#DIV/0!"/>
    <n v="25600"/>
    <x v="1"/>
    <x v="0"/>
  </r>
  <r>
    <x v="9"/>
    <s v="DO-202309130021"/>
    <s v="入金确认：_x000a_需与业务确认，自动入金时间是否展示给经销店"/>
    <x v="1"/>
    <x v="1"/>
    <n v="0"/>
    <m/>
    <n v="56000"/>
    <e v="#DIV/0!"/>
    <n v="56000"/>
    <x v="1"/>
    <x v="0"/>
  </r>
  <r>
    <x v="9"/>
    <s v="DO_20230822_0001"/>
    <s v="1、不同模式切换_x000a_自开自贴模式、跨行贴现模式和持票模式；设置自由切换、财务部选择汇票的处理模式，需要新DMS系统有一个接口；"/>
    <x v="1"/>
    <x v="1"/>
    <n v="0"/>
    <m/>
    <n v="504000"/>
    <e v="#DIV/0!"/>
    <n v="504000"/>
    <x v="1"/>
    <x v="0"/>
  </r>
  <r>
    <x v="9"/>
    <s v="DO_20230822_0002"/>
    <s v="2、持票模式_x000a_入金确认时点：收票即入金确认确认，收票信息直接返回到新DMS系统融资台账→扣款发车；"/>
    <x v="1"/>
    <x v="1"/>
    <n v="0"/>
    <m/>
    <n v="216000"/>
    <e v="#DIV/0!"/>
    <n v="216000"/>
    <x v="1"/>
    <x v="0"/>
  </r>
  <r>
    <x v="9"/>
    <s v="DO_20230822_0003"/>
    <s v="3、跨行贴现模式_x000a_开票行有一部分汇票信息，贴现行有一部分汇票的贴现信息，分别从开票行和贴现行接收信息后，汇总到融资台账→扣款发车；"/>
    <x v="1"/>
    <x v="1"/>
    <n v="0"/>
    <m/>
    <n v="216000"/>
    <e v="#DIV/0!"/>
    <n v="216000"/>
    <x v="1"/>
    <x v="0"/>
  </r>
  <r>
    <x v="9"/>
    <s v="DO_20230822_0004"/>
    <s v="4、汇票管理台账_x000a_上述模式都涉及从经销店处回收贴现利息，因此需要DMS系统形成汇票台账，包含汇票号、金额、汇票期限、出票行、贴现行、经销店名称、贴现利率、贴现利息等信息；"/>
    <x v="1"/>
    <x v="1"/>
    <n v="0"/>
    <m/>
    <n v="216000"/>
    <e v="#DIV/0!"/>
    <n v="216000"/>
    <x v="1"/>
    <x v="0"/>
  </r>
  <r>
    <x v="9"/>
    <s v="DO_20230822_0005"/>
    <s v="5、现金台账储备金锁定_x000a_为了确保贴现利息可以顺利从经销店处回收，DMS系统中的现金台账储备金余额，需锁定一部分金额不可用于配车，类似储备金制度，例如：300台/店/月*180,000元/台*27%（使用汇票）*1.2%（贴现利率）/360*60（票据期限）≈3万元/店；"/>
    <x v="1"/>
    <x v="1"/>
    <n v="0"/>
    <m/>
    <n v="216000"/>
    <e v="#DIV/0!"/>
    <n v="216000"/>
    <x v="1"/>
    <x v="0"/>
  </r>
  <r>
    <x v="9"/>
    <s v="DO_20230515_0008"/>
    <s v="现状：现PKG无_x000a_需求：_x000a_1、目前F由于工厂价格与实际DIST价格经常存有差异，需要与工厂的数据进行对账_x000a_2、目前F由于工厂价格与实际DIST价格经常存有差异，需要与工厂的数据进行对账;希望新系统可以设计自动对账功能，减少人工对账"/>
    <x v="1"/>
    <x v="1"/>
    <n v="0"/>
    <m/>
    <n v="32000"/>
    <e v="#DIV/0!"/>
    <n v="32000"/>
    <x v="1"/>
    <x v="0"/>
  </r>
  <r>
    <x v="9"/>
    <s v="DO_20230515_0009"/>
    <s v="F现状：对账问题集中在员工购车；有明确的员工购车价格表，可以从价格表中取数据；但是正常车转员工车的时间点各个系统对不上，IFM系统每日进行数据下载每日开票，我们不是每日累加，会有时间差，导致问题；需与大一丰系统进行对接；_x000a_需求：供需资金组和财务希望做台账可视化，自动对账、方便于对账。"/>
    <x v="1"/>
    <x v="1"/>
    <n v="0"/>
    <m/>
    <n v="51200"/>
    <e v="#DIV/0!"/>
    <n v="51200"/>
    <x v="1"/>
    <x v="0"/>
  </r>
  <r>
    <x v="9"/>
    <s v="DO_20230515_0010"/>
    <s v="现状：现PKG无_x000a_需求：财务对账时，希望可以在确认总额的同时，可以快速切换店别明细"/>
    <x v="1"/>
    <x v="1"/>
    <n v="0"/>
    <m/>
    <n v="35200"/>
    <e v="#DIV/0!"/>
    <n v="35200"/>
    <x v="1"/>
    <x v="0"/>
  </r>
  <r>
    <x v="9"/>
    <s v="DO_20230516_0003_x000a_DO_20230523_0007"/>
    <s v="现状：现PKG无_x000a_需求：_x000a_每月与DLR进行预收账款对账后，_x000a_①DLR可以通过系统向FTMS反馈对账结果（系统于每月月初会提醒财务负责人对账），经销店回传对账结果，回传差异文件；可在【财务部门上载】、【财务部门上载】、【文件上载分发】这三个功能做回执、系统通知；（详细内容需再做检讨）_x000a_②系统自动统计DLR完成情况（FTMS财务可查看）_x000a_③对三个月未回复的DLR，在DLR进行车款支付选择之前，系统自动提醒DLR回复_x000a_DLR&amp;FTMS均可清晰掌握往来账务，降低账务错误风险"/>
    <x v="1"/>
    <x v="1"/>
    <n v="0"/>
    <m/>
    <n v="17600"/>
    <e v="#DIV/0!"/>
    <n v="17600"/>
    <x v="1"/>
    <x v="0"/>
  </r>
  <r>
    <x v="9"/>
    <s v="DO_20230516_0009"/>
    <s v="需求：CAL中用品采购成本-供应商别、运费维护在系统中"/>
    <x v="1"/>
    <x v="1"/>
    <n v="0"/>
    <m/>
    <n v="11200"/>
    <e v="#DIV/0!"/>
    <n v="11200"/>
    <x v="1"/>
    <x v="0"/>
  </r>
  <r>
    <x v="9"/>
    <s v="DO_20230516_0011"/>
    <s v="现状：库存金额不准确（裸车金额不准确，且不含加装品）、财务只核对数量_x000a_需求：自动计算库存金额，与财务核对"/>
    <x v="1"/>
    <x v="1"/>
    <n v="0"/>
    <m/>
    <n v="8000"/>
    <e v="#DIV/0!"/>
    <n v="8000"/>
    <x v="1"/>
    <x v="0"/>
  </r>
  <r>
    <x v="9"/>
    <s v="DO_20230516_0010"/>
    <s v="现状：F需手工提取数据，开具发票后记账、结转成本_x000a_需求：_x000a_1、车辆出门后自动传输数据、实时生成发票数据并记账，实时成本结转_x000a_2、DLR可实时查询并下载发票数据（发票无纸化）"/>
    <x v="1"/>
    <x v="1"/>
    <n v="0"/>
    <m/>
    <n v="48000"/>
    <e v="#DIV/0!"/>
    <n v="48000"/>
    <x v="1"/>
    <x v="0"/>
  </r>
  <r>
    <x v="9"/>
    <s v="DO_20230816_0002"/>
    <s v="需求：_x000a_车辆供需数据提取（物流、财务）、订单一览、车辆台账等存在与车辆相关数据的页面（横展），导出时添加自定义列功能：可以根据车辆信息+排量+年款等字段实现排列组合和成导出字段列；并按需求导出对应组合数据；"/>
    <x v="1"/>
    <x v="1"/>
    <n v="0"/>
    <m/>
    <n v="32000"/>
    <e v="#DIV/0!"/>
    <n v="32000"/>
    <x v="1"/>
    <x v="0"/>
  </r>
  <r>
    <x v="9"/>
    <s v="DO-202309180005"/>
    <s v="车型Model管理-列表区显示的字段，再模板里挑一些更合适的显示再列表区_x000a_生产SFX 年款 销售开始日 Rundown停工；与用户再确认"/>
    <x v="1"/>
    <x v="1"/>
    <n v="0"/>
    <m/>
    <n v="8000"/>
    <e v="#DIV/0!"/>
    <n v="8000"/>
    <x v="1"/>
    <x v="0"/>
  </r>
  <r>
    <x v="9"/>
    <s v="DO-202309120013"/>
    <s v="【出门情报管理】添加批量维护功能（批量导入维护）；"/>
    <x v="1"/>
    <x v="1"/>
    <n v="0"/>
    <m/>
    <n v="6400"/>
    <e v="#DIV/0!"/>
    <n v="6400"/>
    <x v="1"/>
    <x v="0"/>
  </r>
  <r>
    <x v="9"/>
    <s v="DO-202309120014"/>
    <s v="【出门情报管理】检索条件添加 经销店代码；支持按工厂和经销店代码组合检索过滤数据；"/>
    <x v="1"/>
    <x v="1"/>
    <n v="0"/>
    <m/>
    <n v="8000"/>
    <e v="#DIV/0!"/>
    <n v="8000"/>
    <x v="1"/>
    <x v="0"/>
  </r>
  <r>
    <x v="9"/>
    <s v="DO_20230515_0007"/>
    <s v="需求：_x000a_针对大客户、员工购车：_x000a_1、大客户上载决裁后工厂价、请款价文件（DLRCODE&amp;SFX&amp;COLOR）_x000a_2、商计上单后，系统默认大客户上载文件价格"/>
    <x v="1"/>
    <x v="1"/>
    <n v="0"/>
    <m/>
    <n v="168000"/>
    <e v="#DIV/0!"/>
    <n v="168000"/>
    <x v="1"/>
    <x v="0"/>
  </r>
  <r>
    <x v="9"/>
    <s v="DO-202309070002"/>
    <s v="【订单排序试算】新增订单排序,车名选择时_x000a_现状：新增时车名只能选择一个，一个车名一个车名的创建订单排序_x000a_需求：车名能否一次创建多个，如个别车需要个性化设置再单独调整。 _x000a_原因：这个工作一般是一个担当负责的，同设置要重复多次。"/>
    <x v="1"/>
    <x v="1"/>
    <n v="0"/>
    <m/>
    <n v="22400"/>
    <e v="#DIV/0!"/>
    <n v="22400"/>
    <x v="1"/>
    <x v="0"/>
  </r>
  <r>
    <x v="9"/>
    <s v="DO-202309070003"/>
    <s v="【订单排序试算】页面，列表区新增字段，追加 生产计划量和Pocket量；"/>
    <x v="1"/>
    <x v="1"/>
    <n v="0"/>
    <m/>
    <n v="24000"/>
    <e v="#DIV/0!"/>
    <n v="24000"/>
    <x v="1"/>
    <x v="0"/>
  </r>
  <r>
    <x v="9"/>
    <s v="DO-202309130006"/>
    <s v="订单排序试算：_x000a_排序试算成功后，导出的试算结果，第三个Sheet（DLR别）中：_x000a_1、在经销店数据上面添加大区行，展示对应的缺口合计及分配合计；_x000a_2、在经销店列后添加大区列，展示该经销店的大区；"/>
    <x v="1"/>
    <x v="1"/>
    <n v="0"/>
    <m/>
    <n v="8000"/>
    <e v="#DIV/0!"/>
    <n v="8000"/>
    <x v="1"/>
    <x v="0"/>
  </r>
  <r>
    <x v="9"/>
    <s v="DO-202309150016"/>
    <s v="新需求：大小试算影响因子，选择客户订单优先时，可不可以再细化到“由DLR自定义的订单优先度”，比如同一DLR的受注，有的客户是贷款比较慢，有的客户是现金就希望尽快交车;_x000a_分析：DLR段可以对已绑定用户订单的车辆订单进行优先度设置；订单排序试算时，若选择了【客户订单优先】时，同时按DLR设置的优先度排序"/>
    <x v="1"/>
    <x v="1"/>
    <n v="0"/>
    <m/>
    <n v="14400"/>
    <e v="#DIV/0!"/>
    <n v="14400"/>
    <x v="1"/>
    <x v="0"/>
  </r>
  <r>
    <x v="9"/>
    <s v="DO-202309150017"/>
    <s v="在DLR订单明细画面不要分工厂显示，就显示“FTMS”"/>
    <x v="1"/>
    <x v="1"/>
    <n v="0"/>
    <m/>
    <n v="8000"/>
    <e v="#DIV/0!"/>
    <n v="8000"/>
    <x v="1"/>
    <x v="0"/>
  </r>
  <r>
    <x v="9"/>
    <s v="DO-202309190004"/>
    <s v="订单排序试算-排序规则设定_x000a_客户订单优先后面追加说明:已振当车型(以受理日先到先得)_x000a_确认：优先逻辑是哪一个"/>
    <x v="1"/>
    <x v="1"/>
    <n v="0"/>
    <m/>
    <n v="0"/>
    <e v="#DIV/0!"/>
    <n v="0"/>
    <x v="1"/>
    <x v="0"/>
  </r>
  <r>
    <x v="9"/>
    <s v="DO_20230418_0007"/>
    <s v="现状：现PKG中【供需情报管理】功能中修改价格后，订单号中第6位会按修改价格的类型变更为ABCX0；但没有修改履历_x000a_需求：价格修改订单中需要区分出来哪些订单做过价格修改，并可以进行提取修改履历"/>
    <x v="1"/>
    <x v="1"/>
    <n v="0"/>
    <m/>
    <n v="32000"/>
    <e v="#DIV/0!"/>
    <n v="32000"/>
    <x v="1"/>
    <x v="0"/>
  </r>
  <r>
    <x v="9"/>
    <s v="DO-202309190003"/>
    <s v="物流天数设置_x000a_检索条件中的工厂代码，只有工厂名字，没有代码。修改成工厂代码与工厂名称同时显示，显示格式为：代码在前，名称在后_x000a_关联DO-202309180006  横展"/>
    <x v="1"/>
    <x v="1"/>
    <n v="0"/>
    <m/>
    <n v="8000"/>
    <e v="#DIV/0!"/>
    <n v="8000"/>
    <x v="1"/>
    <x v="0"/>
  </r>
  <r>
    <x v="9"/>
    <s v="DO-202309070018"/>
    <s v="小试算，下线计划登录，_x000a_现状：车名选择是单选，点击登录，是单一车型登录的。_x000a_需求：加全部车名选项，可以登录全车名"/>
    <x v="1"/>
    <x v="1"/>
    <n v="0"/>
    <m/>
    <n v="14400"/>
    <e v="#DIV/0!"/>
    <n v="14400"/>
    <x v="1"/>
    <x v="0"/>
  </r>
  <r>
    <x v="9"/>
    <s v="DO-202309070021"/>
    <s v="配车引当页面，在进行车辆订单引当时改为支持多选车名及全部车名进行配车引当；"/>
    <x v="1"/>
    <x v="1"/>
    <n v="0"/>
    <m/>
    <n v="14400"/>
    <e v="#DIV/0!"/>
    <n v="14400"/>
    <x v="1"/>
    <x v="0"/>
  </r>
  <r>
    <x v="9"/>
    <s v="DO_20230517_0011"/>
    <s v="现状：无_x000a_需求：C-DIST中部分数据会修改为0点，希望记录准确时间。如果该字段不便修改，可追加字段显示（终检时间和出门时间）"/>
    <x v="1"/>
    <x v="1"/>
    <n v="0"/>
    <m/>
    <n v="16000"/>
    <e v="#DIV/0!"/>
    <n v="16000"/>
    <x v="1"/>
    <x v="0"/>
  </r>
  <r>
    <x v="9"/>
    <s v="DO_20230505_0004"/>
    <s v="现状：目前PKG中所有功能的编辑功能没有重点标记那些字段被修改了；_x000a_需求：生产筹备Rundown页面：操作人如果修改了哪些字段，则字段输入框标红显示；"/>
    <x v="1"/>
    <x v="1"/>
    <n v="0"/>
    <m/>
    <n v="8000"/>
    <e v="#DIV/0!"/>
    <n v="8000"/>
    <x v="1"/>
    <x v="0"/>
  </r>
  <r>
    <x v="9"/>
    <s v="DO_20230801_0001"/>
    <s v="现状：_x000a_1、生产筹备时，首先是按照工厂*车名生成单个生产筹备文件，然后需要校验生成的生产筹备文件个数与C-DIST 维护的基础数据个数一致，才会把文件合成一个并且发送至GPPS对应的目录下；这个目前G与F的情况是一致的；_x000a_2、因为每次校验不成功就不会发送生产筹备数据过去给GPPS，然后GPPS侧会提出一个课题，一定要等到原因、对策等全部确认完成才会关闭课题，很麻烦；_x000a__x000a_需求：_x000a_1、在送信完成后，系统发现有车名未送信时，能自动发送邮件给相关担当，提醒有车名未送信照成送信失败；_x000a_2、某车名下的全部的SFX若都设置成RUNDOWN停工之后，在送信时，默认这个车名就默认不送信；_x000a_3、若校验+提示+打包送信都放在新DMS，评估交期、报价；"/>
    <x v="1"/>
    <x v="1"/>
    <n v="0"/>
    <m/>
    <n v="16000"/>
    <e v="#DIV/0!"/>
    <n v="16000"/>
    <x v="1"/>
    <x v="0"/>
  </r>
  <r>
    <x v="9"/>
    <s v="DO-202309060002"/>
    <s v="生产筹备进度一览：_x000a_Rundown--SFX总数 / Rundown (SFX+COLOR代码)汇总比对  _x000a_2、生产筹备时，支持一次性多个车一起生产筹备送信"/>
    <x v="1"/>
    <x v="1"/>
    <n v="0"/>
    <m/>
    <n v="8000"/>
    <e v="#DIV/0!"/>
    <n v="8000"/>
    <x v="1"/>
    <x v="0"/>
  </r>
  <r>
    <x v="9"/>
    <s v="DO-202309060006"/>
    <s v="现状：生产筹备计划总数上载 点【导入】  BZ3  提示报错：车名不存在  ，但实际原因是 【工厂代码不存在】导致的。   _x000a_需求：1.希望不要限制工厂代码，不必选"/>
    <x v="1"/>
    <x v="1"/>
    <n v="0"/>
    <m/>
    <n v="8000"/>
    <e v="#DIV/0!"/>
    <n v="8000"/>
    <x v="1"/>
    <x v="0"/>
  </r>
  <r>
    <x v="9"/>
    <s v="DO-202309060008"/>
    <s v="生产筹备进度一览   _x000a_现状：点击新增，车名只能单选_x000a_需求：希望车名可以多选，一次性维护多个车名"/>
    <x v="1"/>
    <x v="1"/>
    <n v="0"/>
    <m/>
    <n v="14400"/>
    <e v="#DIV/0!"/>
    <n v="14400"/>
    <x v="1"/>
    <x v="0"/>
  </r>
  <r>
    <x v="9"/>
    <s v="DO-202309060010"/>
    <s v="【Rundown】SO建议订单数据拉取的是前1个月的数据（业务希望拉取的数据源是6个月以内的）希望可以手动选择，月份多选。N+1月后5个月的数据_x000a_现状：SO建议订单数据拉取是拿最新的SO建议订单填报结果做【Rundown】的结果。_x000a_需求：SO建议订单数据拉取希望可以自主选择多次多月的SO建议订单填报结果，根据选择的结果计算出每个sfx+COLOR的构成比_x000a_然后根据构成比进行Rundown。"/>
    <x v="1"/>
    <x v="1"/>
    <n v="0"/>
    <m/>
    <n v="11200"/>
    <e v="#DIV/0!"/>
    <n v="11200"/>
    <x v="1"/>
    <x v="0"/>
  </r>
  <r>
    <x v="9"/>
    <s v="DO-202309060015"/>
    <s v="【生产筹备进度一览】_x000a_由于业务需要，需要在生产筹备进度一览功能中，增加【导出】功能_x000a_待业务用户确认并提供导出模板"/>
    <x v="1"/>
    <x v="1"/>
    <n v="0"/>
    <m/>
    <n v="8000"/>
    <e v="#DIV/0!"/>
    <n v="8000"/>
    <x v="1"/>
    <x v="0"/>
  </r>
  <r>
    <x v="9"/>
    <s v="DO-202309190001"/>
    <s v="SO填报结果，列表展示页面和汇总导出，(最新的)内容格式和生产筹备保持一致_x000a_确认一下导出模板，修改导出内容"/>
    <x v="1"/>
    <x v="1"/>
    <n v="0"/>
    <m/>
    <n v="8000"/>
    <e v="#DIV/0!"/>
    <n v="8000"/>
    <x v="1"/>
    <x v="0"/>
  </r>
  <r>
    <x v="9"/>
    <s v="DO-202309200027"/>
    <s v="周计变送信日历_x000a_下载的模板，备注描述放到第二个sheet页，检讨；如右图"/>
    <x v="1"/>
    <x v="1"/>
    <n v="0"/>
    <m/>
    <n v="8000"/>
    <e v="#DIV/0!"/>
    <n v="8000"/>
    <x v="1"/>
    <x v="0"/>
  </r>
  <r>
    <x v="9"/>
    <s v="DO-202309050006"/>
    <s v="需求：_x000a_订单数据上载，默认的是最新的，希望不是默认最新，万一有偏差，需要调整。_x000a_希望可以手动选择，并且有标题展示"/>
    <x v="1"/>
    <x v="1"/>
    <n v="0"/>
    <m/>
    <n v="11200"/>
    <e v="#DIV/0!"/>
    <n v="11200"/>
    <x v="1"/>
    <x v="0"/>
  </r>
  <r>
    <x v="9"/>
    <s v="DO-202309120009"/>
    <s v="【填报控制一览--经销店选择新增】_x000a_需求：选择经销店时，期望默认是全国店铺，可以选择有哪写经销店不参与，反向选择。_x000a_分析：添加反选不参加填报的经销店；"/>
    <x v="1"/>
    <x v="1"/>
    <n v="0"/>
    <m/>
    <n v="6400"/>
    <e v="#DIV/0!"/>
    <n v="6400"/>
    <x v="1"/>
    <x v="0"/>
  </r>
  <r>
    <x v="9"/>
    <s v="DO-202309120012"/>
    <s v="【填报控制一览-填报参考值导入】_x000a_现状：导入维护参考值时，是按SFX+COLOR级设置的；_x000a_需求：导入维护参考值时，按SFX维护设置参考值，该SFX下全部的COLOR复用"/>
    <x v="1"/>
    <x v="1"/>
    <n v="0"/>
    <m/>
    <n v="6400"/>
    <e v="#DIV/0!"/>
    <n v="6400"/>
    <x v="1"/>
    <x v="0"/>
  </r>
  <r>
    <x v="9"/>
    <s v="DO_20230403_0006"/>
    <s v="现状：F存在车场满载后租用外部库与目的港配送两种特殊情况，目前不满载申请规则中yard_out后车辆不可进行申请，导致两种特殊情况无法进行不满载申请。_x000a_需求：后续不满载申请功能改造，将符合申请条件限制进行调整。（实际修改内容需再进行确认）_x000a_05/31：一期进行功能平移。【不满载申请】目前混载的凑板规则很复杂，需要对该业务进行检讨和优化。"/>
    <x v="1"/>
    <x v="1"/>
    <n v="0"/>
    <m/>
    <n v="6400"/>
    <e v="#DIV/0!"/>
    <n v="6400"/>
    <x v="1"/>
    <x v="0"/>
  </r>
  <r>
    <x v="9"/>
    <s v="DO_20230517_0008"/>
    <s v="需求：终检正常操作CDIST系统的时候，有时会弹出这个界面，提示“系统异常，传递给系统调用的数据区域太小”，电脑重新启动后才会继续使用。希望以后不要出现这个界面，系统调用的数据区域固定化。"/>
    <x v="1"/>
    <x v="1"/>
    <n v="0"/>
    <m/>
    <n v="17600"/>
    <e v="#DIV/0!"/>
    <n v="17600"/>
    <x v="1"/>
    <x v="0"/>
  </r>
  <r>
    <x v="9"/>
    <s v="DO_20230517_0009"/>
    <s v="现状：目前PKG未实现扩大票打印线上对接；未做到直接链接打印机程序_x000a_需求：目前是需手动下载数据、上传使用，不能实时保持最新，FTMS后台变更了数据无法及时更新，造成扩大票与实际不符。--希望扩大票打印程序后台数据实时更新、实时上载自动完成"/>
    <x v="1"/>
    <x v="1"/>
    <n v="0"/>
    <m/>
    <n v="8000"/>
    <e v="#DIV/0!"/>
    <n v="8000"/>
    <x v="1"/>
    <x v="0"/>
  </r>
  <r>
    <x v="9"/>
    <s v="DO_20230531_0002"/>
    <s v="现状：F现状无警报提醒功能_x000a_需求：目前白票车在库时间过长，需要有预警机制。在N-1下线时仍未引当，需进行警报提醒。"/>
    <x v="1"/>
    <x v="1"/>
    <n v="0"/>
    <m/>
    <n v="8000"/>
    <e v="#DIV/0!"/>
    <n v="8000"/>
    <x v="1"/>
    <x v="0"/>
  </r>
  <r>
    <x v="9"/>
    <s v="DO_20230531_0003"/>
    <s v="现状：扩大票中小票的顺序在实际操作中体验不够好_x000a_需求：希望调整扩大票样式中小票的顺序"/>
    <x v="1"/>
    <x v="1"/>
    <n v="0"/>
    <m/>
    <n v="8000"/>
    <e v="#DIV/0!"/>
    <n v="8000"/>
    <x v="1"/>
    <x v="0"/>
  </r>
  <r>
    <x v="9"/>
    <s v="DO-202309140025"/>
    <s v="扩大票打印  事务所：天津新工厂    _x000a_1、希望工厂查询的数据合并，例：所有天津工厂的合并成一个，同一个事务所的一起打印，现状操作人员相同，避免来回切换操作"/>
    <x v="1"/>
    <x v="1"/>
    <n v="0"/>
    <m/>
    <n v="8000"/>
    <e v="#DIV/0!"/>
    <n v="8000"/>
    <x v="1"/>
    <x v="0"/>
  </r>
  <r>
    <x v="9"/>
    <s v="DO_20230517_0002"/>
    <s v="需求：关于质损车的业务需要后续检讨。系统需要留一个入库记录。"/>
    <x v="1"/>
    <x v="1"/>
    <n v="0"/>
    <m/>
    <n v="25600"/>
    <e v="#DIV/0!"/>
    <n v="25600"/>
    <x v="1"/>
    <x v="0"/>
  </r>
  <r>
    <x v="9"/>
    <s v="DO_20230411_0001"/>
    <s v="现状：现PKG支持在【事故车更新】功能中进行订单与事故车引当，引当完成后正常进行请款等操作；_x000a_需求：对于二级品的再贩处理：二级品走拍卖，适合规划到竞价平台再贩的财务流程不一样，DLR打钱到厂家指定账号，财务做虚拟入金，后续流程一样"/>
    <x v="1"/>
    <x v="1"/>
    <n v="0"/>
    <m/>
    <n v="22400"/>
    <e v="#DIV/0!"/>
    <n v="22400"/>
    <x v="1"/>
    <x v="0"/>
  </r>
  <r>
    <x v="9"/>
    <s v="DO_20230515_0003"/>
    <s v="现状：现PKG没有到店预定模拟功能。_x000a_需求：追加到店预订模拟（类似支付预订模拟），支持按月查看每一天预计到店的车辆数量；（依托车辆预计到店日）；"/>
    <x v="1"/>
    <x v="1"/>
    <n v="0"/>
    <m/>
    <n v="48000"/>
    <e v="#DIV/0!"/>
    <n v="48000"/>
    <x v="1"/>
    <x v="0"/>
  </r>
  <r>
    <x v="9"/>
    <s v="DO_20230517_0010"/>
    <s v="现状：现PKG按DLR接车时间判断是否延迟，到店时间希望参考APP司机处理时间来判断是否延迟，DLR接车时间有的会延迟处理；目前仅支持查看物流信息，无法根据实际的物流情况预测到店时间；_x000a_需求：在可以查询物流节点信息基础上精确预计到店日并进行风险评估，增加延期到店提示"/>
    <x v="1"/>
    <x v="1"/>
    <n v="0"/>
    <m/>
    <n v="19200"/>
    <e v="#DIV/0!"/>
    <n v="19200"/>
    <x v="1"/>
    <x v="0"/>
  </r>
  <r>
    <x v="9"/>
    <s v="DO-202309200024"/>
    <s v="1、员工购车意向下载，需包含钉钉下单的车_x000a_2、在【员工购车意向下载】添加【付款日】字段，查看员工购车的付款日期，需再检讨"/>
    <x v="1"/>
    <x v="1"/>
    <n v="0"/>
    <m/>
    <n v="24000"/>
    <e v="#DIV/0!"/>
    <n v="24000"/>
    <x v="1"/>
    <x v="0"/>
  </r>
  <r>
    <x v="9"/>
    <s v="DO_20230418_0001"/>
    <s v="现状：目前PKG仅订单所属经销店可以查看物流信息_x000a_需求：运输地变更中更中-变更后经销店可以接收到物流信息。（运输地由A店转为B店后，B店是否能接收到车辆的物流信息。）"/>
    <x v="1"/>
    <x v="1"/>
    <n v="0"/>
    <m/>
    <n v="8000"/>
    <e v="#DIV/0!"/>
    <n v="8000"/>
    <x v="1"/>
    <x v="0"/>
  </r>
  <r>
    <x v="9"/>
    <s v="DO-202309150002"/>
    <s v="运输地变更管理（DLR）_x000a_目前没有批量提交的功能，希望追加批量提交；（经销店侧提交先确认各个经销店可能发生的数量；如发生量较大，则后续添加批量功能；如发生量较小，则保持现状。）"/>
    <x v="1"/>
    <x v="1"/>
    <n v="0"/>
    <m/>
    <n v="6400"/>
    <e v="#DIV/0!"/>
    <n v="6400"/>
    <x v="1"/>
    <x v="0"/>
  </r>
  <r>
    <x v="9"/>
    <s v="DO-202309140005"/>
    <s v="FTLT工作日历_x000a_需求：老系统确认现在由谁使用维护，这个功能是否使用，确认以后由谁维护_x000a_多个工厂出现工作日历不相同时，系统如何处理_x000a_1、支持分工厂维护工作日历"/>
    <x v="1"/>
    <x v="1"/>
    <n v="0"/>
    <m/>
    <n v="27200"/>
    <e v="#DIV/0!"/>
    <n v="27200"/>
    <x v="1"/>
    <x v="0"/>
  </r>
  <r>
    <x v="9"/>
    <s v="DO-202309140013"/>
    <s v="PPO车型Model设定：_x000a_检索区、列表区添加【车名】"/>
    <x v="1"/>
    <x v="1"/>
    <n v="0"/>
    <m/>
    <n v="35200"/>
    <e v="#DIV/0!"/>
    <n v="35200"/>
    <x v="1"/>
    <x v="0"/>
  </r>
  <r>
    <x v="9"/>
    <s v="DO-202309150011"/>
    <s v="凑板规则维护_x000a_新业务，长春和天津的车凑一个版，需要检讨一下所有相关功能的多个车厂混载的规则_x000a_需求：对应车厂的，跨车厂的凑板"/>
    <x v="1"/>
    <x v="1"/>
    <n v="0"/>
    <m/>
    <n v="56000"/>
    <e v="#DIV/0!"/>
    <n v="56000"/>
    <x v="1"/>
    <x v="0"/>
  </r>
  <r>
    <x v="9"/>
    <s v="DO-202309200028"/>
    <s v="当月计变数据台数入力_x000a_限制条件设置问题，需要检讨具体做法_x000a_找时间再约郑峥"/>
    <x v="1"/>
    <x v="1"/>
    <n v="0"/>
    <m/>
    <n v="6400"/>
    <e v="#DIV/0!"/>
    <n v="6400"/>
    <x v="1"/>
    <x v="0"/>
  </r>
  <r>
    <x v="9"/>
    <s v="DO-202309250009"/>
    <s v="基础信息下载_x000a_主档表需求：希望可以自己维护"/>
    <x v="1"/>
    <x v="1"/>
    <n v="0"/>
    <m/>
    <n v="48000"/>
    <e v="#DIV/0!"/>
    <n v="48000"/>
    <x v="1"/>
    <x v="0"/>
  </r>
  <r>
    <x v="9"/>
    <s v="DO-202309250010"/>
    <s v="支付预定模拟_x000a_增加店别大区别的检索条件展示"/>
    <x v="1"/>
    <x v="1"/>
    <n v="0"/>
    <m/>
    <n v="16000"/>
    <e v="#DIV/0!"/>
    <n v="16000"/>
    <x v="1"/>
    <x v="0"/>
  </r>
  <r>
    <x v="9"/>
    <s v="DO-202309250008"/>
    <s v="物流运输价格维护-模板检讨，_x000a_1.模板使用时修改比较麻烦，希望简化_x000a_再讨论_x000a_提供现有的模板样式"/>
    <x v="1"/>
    <x v="1"/>
    <n v="0"/>
    <m/>
    <n v="6400"/>
    <e v="#DIV/0!"/>
    <n v="6400"/>
    <x v="1"/>
    <x v="0"/>
  </r>
  <r>
    <x v="9"/>
    <s v="DO-202309140008"/>
    <s v="确认：FTLT现有物流系统【发车主档工作日历】是否可以传输给新DMS的【FTLT工作日历】，如果可以传输就免去重复记录了"/>
    <x v="1"/>
    <x v="1"/>
    <n v="0"/>
    <m/>
    <n v="25600"/>
    <e v="#DIV/0!"/>
    <n v="25600"/>
    <x v="1"/>
    <x v="0"/>
  </r>
  <r>
    <x v="9"/>
    <s v="DO-202309180009"/>
    <s v="生产筹备进度一览--Rundown_x000a_列表区展示按照浅灰色区分开，都是白色容易看错"/>
    <x v="1"/>
    <x v="1"/>
    <n v="0"/>
    <m/>
    <n v="8000"/>
    <e v="#DIV/0!"/>
    <n v="8000"/>
    <x v="1"/>
    <x v="0"/>
  </r>
  <r>
    <x v="9"/>
    <s v="DO-202310100001"/>
    <s v="1、大客户的财务开票的，希望DMS与SAP对接。     _x000a_ 开票：经销开票时，加上相应的折扣，要认别出，如果已经进行了价格修改了，就不能开折扣了。     _x000a_  在DMS已经进行价格，就标识出给到SAP。SAP可以识别即可。     _x000a_ 主要是针对大客户。"/>
    <x v="1"/>
    <x v="1"/>
    <n v="0"/>
    <m/>
    <n v="136000"/>
    <e v="#DIV/0!"/>
    <n v="136000"/>
    <x v="1"/>
    <x v="0"/>
  </r>
  <r>
    <x v="9"/>
    <s v="DO-202310100003"/>
    <s v=" 3、把原始价格等信息也同步给到SAP，财务可以进行识别进行收益信息的跟进"/>
    <x v="1"/>
    <x v="1"/>
    <n v="0"/>
    <m/>
    <n v="56000"/>
    <e v="#DIV/0!"/>
    <n v="56000"/>
    <x v="1"/>
    <x v="0"/>
  </r>
  <r>
    <x v="9"/>
    <s v="DO-202310100004"/>
    <s v="现状：供需厂、店端没有对应的首页展示功能，每次进入系统后直接跳进第一个页面。_x000a_需求：首页应该有一个页面可以分别展示厂、店端关心的相关信息&amp;数据。"/>
    <x v="1"/>
    <x v="1"/>
    <n v="0"/>
    <m/>
    <n v="192000"/>
    <e v="#DIV/0!"/>
    <n v="192000"/>
    <x v="1"/>
    <x v="0"/>
  </r>
  <r>
    <x v="9"/>
    <s v="DO-202310100005"/>
    <s v="现状：Pocket功能目前仅是供排序时使用，便于后续稳定交期。_x000a_需求：优化Pocket现有的相关功能并且拓展其使用范围。"/>
    <x v="1"/>
    <x v="1"/>
    <n v="0"/>
    <m/>
    <n v="22400"/>
    <e v="#DIV/0!"/>
    <n v="22400"/>
    <x v="1"/>
    <x v="0"/>
  </r>
  <r>
    <x v="9"/>
    <s v="DO-202310100006"/>
    <s v="现状：供需没有展示当前生产&amp;订单分配情况整体情况的相关功能。_x000a_需求：希望可以有展示当前生产&amp;订单配分情况的功能，可直观的查看当前的产能与剩余订单等情况。"/>
    <x v="1"/>
    <x v="1"/>
    <n v="0"/>
    <m/>
    <n v="44800"/>
    <e v="#DIV/0!"/>
    <n v="44800"/>
    <x v="1"/>
    <x v="0"/>
  </r>
  <r>
    <x v="9"/>
    <s v="DO-202310100007"/>
    <s v="实行计划数据展示"/>
    <x v="1"/>
    <x v="1"/>
    <n v="0"/>
    <m/>
    <n v="19200"/>
    <e v="#DIV/0!"/>
    <n v="19200"/>
    <x v="1"/>
    <x v="0"/>
  </r>
  <r>
    <x v="9"/>
    <s v="DO-202310100008"/>
    <s v="需求：销售接车时间和到店APP的时间合并；合并后质损车如何处理"/>
    <x v="1"/>
    <x v="1"/>
    <n v="0"/>
    <m/>
    <n v="33600"/>
    <e v="#DIV/0!"/>
    <n v="33600"/>
    <x v="1"/>
    <x v="0"/>
  </r>
  <r>
    <x v="9"/>
    <s v="DO-202310110001"/>
    <s v="需求：日计变流程添加，目前与WOC逻辑基本一致，后续待供需用户提出详细的需求后再进行细化。"/>
    <x v="1"/>
    <x v="1"/>
    <n v="0"/>
    <m/>
    <n v="48000"/>
    <e v="#DIV/0!"/>
    <n v="48000"/>
    <x v="1"/>
    <x v="0"/>
  </r>
  <r>
    <x v="9"/>
    <s v="DO-202310170001"/>
    <s v="大客户订单价格对应，大客户订单的价格设定、车辆分配、物流运送等特殊对应。"/>
    <x v="1"/>
    <x v="1"/>
    <n v="0"/>
    <m/>
    <n v="33600"/>
    <e v="#DIV/0!"/>
    <n v="33600"/>
    <x v="1"/>
    <x v="0"/>
  </r>
  <r>
    <x v="9"/>
    <s v="DO-202310200003"/>
    <s v="现金台账与融资台账的现金台帐报表(确认、出门)与融资台账明细_x000a_追加下载按钮_x000a_经销店希望可以下载明细  DO-202310200003、DO-202311280007"/>
    <x v="1"/>
    <x v="1"/>
    <n v="0"/>
    <m/>
    <n v="6400"/>
    <e v="#DIV/0!"/>
    <n v="6400"/>
    <x v="1"/>
    <x v="0"/>
  </r>
  <r>
    <x v="9"/>
    <s v="DO-202310200006"/>
    <s v="现状：厂家订单查看功能中的表头字段较多，可能无法第一时间查看到想看的内容_x000a_需求：厂家订单查看功能的表头，增加字段设置及排序的功能，类似销售端”设置显示字段“的功能"/>
    <x v="1"/>
    <x v="1"/>
    <n v="0"/>
    <m/>
    <n v="8000"/>
    <e v="#DIV/0!"/>
    <n v="8000"/>
    <x v="1"/>
    <x v="0"/>
  </r>
  <r>
    <x v="9"/>
    <s v="DO-202311090008"/>
    <s v="融资请求书明细，追加【打印】按钮_x000a_现状：融资请求书明细有下载按钮，需要下载之后再打印，以前老系统是分银行分页下载需要分别打印，所以需要下载出来打印。但新系统现在一个银行一个明细就需不要下载了，直接打印就可以。_x000a_需求：追加【打印】按钮，点击后可以直接打印明细"/>
    <x v="1"/>
    <x v="1"/>
    <n v="0"/>
    <m/>
    <n v="6400"/>
    <e v="#DIV/0!"/>
    <n v="6400"/>
    <x v="1"/>
    <x v="0"/>
  </r>
  <r>
    <x v="9"/>
    <s v="VHS-202310240025"/>
    <s v="试行阶段中，车辆接车输入界面，车架号的检索条件，修改成可以批量检索车架号的功能，或者增加导入文件的功能，可以自行导入车架号接车"/>
    <x v="1"/>
    <x v="1"/>
    <n v="0"/>
    <m/>
    <n v="8000"/>
    <e v="#DIV/0!"/>
    <n v="8000"/>
    <x v="1"/>
    <x v="0"/>
  </r>
  <r>
    <x v="9"/>
    <s v="DO-202311150001"/>
    <s v="现状：填报参考数据需要商计人员导入，每个sfx只能根据量销颜色，都拆分到单个颜色里，无法做详细的拆分，担当手动计算过于复杂。_x000a_期望：填报参考值可根据BI系统制作的Form管理表，自动计算出各sfx各颜色各经销店的参考值，直接连携至新DMS系统，然后进行显示，无需担当手动拆分计算。"/>
    <x v="1"/>
    <x v="1"/>
    <n v="0"/>
    <m/>
    <n v="28800"/>
    <e v="#DIV/0!"/>
    <n v="28800"/>
    <x v="1"/>
    <x v="0"/>
  </r>
  <r>
    <x v="9"/>
    <s v="DO-202311150004"/>
    <s v="经销店需求_x000a_供需/填报/店端-填报/车型Model填报情况一览_x000a_填报结果分析中的图纵向名称等级，经销商建议改成SFX，请看截图"/>
    <x v="1"/>
    <x v="1"/>
    <n v="0"/>
    <m/>
    <n v="8000"/>
    <e v="#DIV/0!"/>
    <n v="8000"/>
    <x v="1"/>
    <x v="0"/>
  </r>
  <r>
    <x v="9"/>
    <s v="VHS-202311080009"/>
    <s v="交车看板管理【受注~交车全流程可视化管理】"/>
    <x v="1"/>
    <x v="1"/>
    <n v="0"/>
    <m/>
    <n v="80000"/>
    <e v="#DIV/0!"/>
    <n v="80000"/>
    <x v="1"/>
    <x v="0"/>
  </r>
  <r>
    <x v="9"/>
    <s v="VHS-202311080009"/>
    <s v="TMCI CBU数据统合【数据协同】"/>
    <x v="1"/>
    <x v="1"/>
    <n v="0"/>
    <m/>
    <n v="56000"/>
    <e v="#DIV/0!"/>
    <n v="56000"/>
    <x v="1"/>
    <x v="0"/>
  </r>
  <r>
    <x v="9"/>
    <s v="VHS-202311080009"/>
    <s v="SLIM/IMS【数据协同展示】"/>
    <x v="1"/>
    <x v="1"/>
    <n v="0"/>
    <m/>
    <n v="56000"/>
    <e v="#DIV/0!"/>
    <n v="56000"/>
    <x v="1"/>
    <x v="0"/>
  </r>
  <r>
    <x v="9"/>
    <s v="DO-202311210017"/>
    <s v="现状：现金请求书明细与融资请求书明细只能导出excel表格_x000a_需求：希望现金请求书明细与融资请求书明细导出时增加PDF格式的文件，导出时可以选择导出excel表格或者PDF"/>
    <x v="1"/>
    <x v="1"/>
    <n v="0"/>
    <m/>
    <n v="8000"/>
    <e v="#DIV/0!"/>
    <n v="8000"/>
    <x v="1"/>
    <x v="0"/>
  </r>
  <r>
    <x v="9"/>
    <s v="DO-202311230008"/>
    <s v="供需管理/物流/运输地管理/物流信息维护（DLR）  修改接车担当电话_x000a_需求：修改接车担当手机号后，审批通过后希望可以同步给司机，不然修改接车担当就失去了修改的意义_x000a_老系统现在接车人手机号修改了很久很久很久了，司机依然给原来的接车担当打电话。希望新系统修改借车人后，司机真的可以与修改后的接车人联络。可以把变更后的信息真的同步给司机；_x000a_现状：【物流信息维护（DLR)】维护接车担当电话后，供需不会把信息同步给司机，而是司机所在物流接车APP系统会定时获取该信息，非实时获取。"/>
    <x v="1"/>
    <x v="1"/>
    <n v="0"/>
    <m/>
    <n v="16000"/>
    <e v="#DIV/0!"/>
    <n v="16000"/>
    <x v="1"/>
    <x v="0"/>
  </r>
  <r>
    <x v="9"/>
    <s v="DO-202311230010"/>
    <s v="现状：TACT系统的车辆台账功能，可以看到自店库存车辆，同时标注出了哪些车操作了他店出入库，哪些车操作了未配车订单转让_x000a_需求：现在新DMS系统将车辆库存查询，他店出入库，未配车订单转让分撤了三个不同的模块，希望可以有一个整合的报表"/>
    <x v="1"/>
    <x v="1"/>
    <n v="0"/>
    <m/>
    <n v="32000"/>
    <e v="#DIV/0!"/>
    <n v="32000"/>
    <x v="1"/>
    <x v="0"/>
  </r>
  <r>
    <x v="9"/>
    <s v="DO-202311240006"/>
    <s v="20613提出，在配车时，若当符合条件的车辆量较大，在此画面中无法通过车架号进行检索，希望在配车画面追加车架号检索条件"/>
    <x v="1"/>
    <x v="1"/>
    <n v="0"/>
    <m/>
    <n v="16000"/>
    <e v="#DIV/0!"/>
    <n v="16000"/>
    <x v="1"/>
    <x v="0"/>
  </r>
  <r>
    <x v="9"/>
    <s v="DO-202311290005"/>
    <s v="邹凌(10104488@FTMC)_x000a_1、所有导出功能中，有经销店代码的地方，都需要有经销店简称。_x000a_2、系统上的多处出现分配订单日，无法分清其含义是“振当日”还是“引当日”，需要统一一下显示的名称，不要叫分配订单日，统一改为“振当日”或“引当日”。"/>
    <x v="1"/>
    <x v="1"/>
    <n v="0"/>
    <m/>
    <n v="8000"/>
    <e v="#DIV/0!"/>
    <n v="800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7" minRefreshableVersion="3" createdVersion="7" useAutoFormatting="1" indent="0" outline="1" outlineData="1" showDrill="1" multipleFieldFilters="0">
  <location ref="A1:D16" firstHeaderRow="0" firstDataRow="1" firstDataCol="1"/>
  <pivotFields count="12">
    <pivotField axis="axisRow" showAll="0">
      <items count="11">
        <item x="3"/>
        <item x="1"/>
        <item x="0"/>
        <item x="2"/>
        <item x="5"/>
        <item x="9"/>
        <item x="4"/>
        <item x="6"/>
        <item x="7"/>
        <item x="8"/>
        <item t="default"/>
      </items>
    </pivotField>
    <pivotField showAll="0"/>
    <pivotField showAll="0"/>
    <pivotField showAll="0">
      <items count="4">
        <item x="1"/>
        <item x="2"/>
        <item x="0"/>
        <item t="default"/>
      </items>
    </pivotField>
    <pivotField showAll="0"/>
    <pivotField dataField="1" showAll="0"/>
    <pivotField showAll="0"/>
    <pivotField dataField="1" showAll="0"/>
    <pivotField showAll="0"/>
    <pivotField dataField="1" showAll="0"/>
    <pivotField axis="axisRow" showAll="0">
      <items count="4">
        <item x="0"/>
        <item x="1"/>
        <item m="1" x="2"/>
        <item t="default"/>
      </items>
    </pivotField>
    <pivotField showAll="0"/>
  </pivotFields>
  <rowFields count="2">
    <field x="10"/>
    <field x="0"/>
  </rowFields>
  <rowItems count="15">
    <i>
      <x/>
    </i>
    <i r="1">
      <x/>
    </i>
    <i r="1">
      <x v="1"/>
    </i>
    <i r="1">
      <x v="2"/>
    </i>
    <i r="1">
      <x v="3"/>
    </i>
    <i r="1">
      <x v="4"/>
    </i>
    <i r="1">
      <x v="6"/>
    </i>
    <i>
      <x v="1"/>
    </i>
    <i r="1">
      <x v="2"/>
    </i>
    <i r="1">
      <x v="3"/>
    </i>
    <i r="1">
      <x v="5"/>
    </i>
    <i r="1">
      <x v="7"/>
    </i>
    <i r="1">
      <x v="8"/>
    </i>
    <i r="1">
      <x v="9"/>
    </i>
    <i t="grand">
      <x/>
    </i>
  </rowItems>
  <colFields count="1">
    <field x="-2"/>
  </colFields>
  <colItems count="3">
    <i>
      <x/>
    </i>
    <i i="1">
      <x v="1"/>
    </i>
    <i i="2">
      <x v="2"/>
    </i>
  </colItems>
  <dataFields count="3">
    <dataField name="求和项:已决裁" fld="5" baseField="0" baseItem="0"/>
    <dataField name="求和项:三方评估金额" fld="7" baseField="0" baseItem="0"/>
    <dataField name="求和项:金额差" fld="9" baseField="0" baseItem="0"/>
  </dataFields>
  <formats count="2">
    <format dxfId="0">
      <pivotArea outline="0" collapsedLevelsAreSubtotals="1" fieldPosition="0"/>
    </format>
    <format dxfId="1">
      <pivotArea dataOnly="0" fieldPosition="0">
        <references count="1">
          <reference field="0" count="6">
            <x v="0"/>
            <x v="1"/>
            <x v="2"/>
            <x v="3"/>
            <x v="4"/>
            <x v="6"/>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2:L11"/>
  <sheetViews>
    <sheetView showGridLines="0" view="pageBreakPreview" zoomScale="70" zoomScaleNormal="85" workbookViewId="0">
      <selection activeCell="D6" sqref="D6"/>
    </sheetView>
  </sheetViews>
  <sheetFormatPr defaultColWidth="9" defaultRowHeight="15.5"/>
  <cols>
    <col min="1" max="1" width="2.13076923076923" customWidth="1"/>
    <col min="2" max="2" width="16.5" customWidth="1"/>
    <col min="3" max="3" width="9" hidden="1" customWidth="1"/>
    <col min="4" max="4" width="17.2538461538462" customWidth="1"/>
    <col min="5" max="5" width="9" hidden="1" customWidth="1"/>
    <col min="6" max="6" width="11" customWidth="1"/>
    <col min="7" max="7" width="11.5" customWidth="1"/>
    <col min="8" max="8" width="12.7538461538462" customWidth="1"/>
    <col min="9" max="9" width="11.3769230769231" customWidth="1"/>
    <col min="10" max="10" width="16.6307692307692" customWidth="1"/>
    <col min="11" max="11" width="18" customWidth="1"/>
    <col min="12" max="12" width="29" customWidth="1"/>
    <col min="13" max="13" width="2.5" customWidth="1"/>
  </cols>
  <sheetData>
    <row r="2" ht="52.5" customHeight="1" spans="2:12">
      <c r="B2" s="75" t="s">
        <v>0</v>
      </c>
      <c r="C2" s="75"/>
      <c r="D2" s="75"/>
      <c r="E2" s="75"/>
      <c r="F2" s="75"/>
      <c r="G2" s="75"/>
      <c r="H2" s="75"/>
      <c r="I2" s="75"/>
      <c r="J2" s="75"/>
      <c r="K2" s="75"/>
      <c r="L2" s="75"/>
    </row>
    <row r="3" ht="35.65" customHeight="1" spans="2:12">
      <c r="B3" s="76" t="s">
        <v>1</v>
      </c>
      <c r="C3" s="76" t="s">
        <v>2</v>
      </c>
      <c r="D3" s="76" t="s">
        <v>3</v>
      </c>
      <c r="E3" s="76" t="s">
        <v>4</v>
      </c>
      <c r="F3" s="77" t="s">
        <v>5</v>
      </c>
      <c r="G3" s="77"/>
      <c r="H3" s="77"/>
      <c r="I3" s="77" t="s">
        <v>6</v>
      </c>
      <c r="J3" s="77" t="s">
        <v>7</v>
      </c>
      <c r="K3" s="76" t="s">
        <v>8</v>
      </c>
      <c r="L3" s="76" t="s">
        <v>9</v>
      </c>
    </row>
    <row r="4" ht="24" customHeight="1" spans="2:12">
      <c r="B4" s="78"/>
      <c r="C4" s="78"/>
      <c r="D4" s="78"/>
      <c r="E4" s="78"/>
      <c r="F4" s="79" t="s">
        <v>10</v>
      </c>
      <c r="G4" s="79" t="s">
        <v>11</v>
      </c>
      <c r="H4" s="79" t="s">
        <v>12</v>
      </c>
      <c r="I4" s="79"/>
      <c r="J4" s="79"/>
      <c r="K4" s="78"/>
      <c r="L4" s="78"/>
    </row>
    <row r="5" ht="53.65" customHeight="1" spans="2:12">
      <c r="B5" s="80" t="s">
        <v>13</v>
      </c>
      <c r="C5" s="81">
        <v>1179.68</v>
      </c>
      <c r="D5" s="82">
        <v>1061.71</v>
      </c>
      <c r="E5" s="82">
        <v>996.41</v>
      </c>
      <c r="F5" s="83"/>
      <c r="G5" s="84">
        <v>37.69</v>
      </c>
      <c r="H5" s="84">
        <v>38.45</v>
      </c>
      <c r="I5" s="84">
        <v>1233.86</v>
      </c>
      <c r="J5" s="83">
        <v>1310</v>
      </c>
      <c r="K5" s="82"/>
      <c r="L5" s="94"/>
    </row>
    <row r="6" ht="43.15" customHeight="1" spans="2:12">
      <c r="B6" s="80"/>
      <c r="C6" s="81"/>
      <c r="D6" s="83">
        <v>461.62</v>
      </c>
      <c r="E6" s="83"/>
      <c r="F6" s="81"/>
      <c r="G6" s="85"/>
      <c r="H6" s="85"/>
      <c r="I6" s="85">
        <v>83.03</v>
      </c>
      <c r="J6" s="81">
        <v>83.03</v>
      </c>
      <c r="K6" s="95">
        <v>784.19</v>
      </c>
      <c r="L6" s="96" t="s">
        <v>14</v>
      </c>
    </row>
    <row r="7" ht="46.5" customHeight="1" spans="2:12">
      <c r="B7" s="86" t="s">
        <v>15</v>
      </c>
      <c r="C7" s="81">
        <v>4457.736</v>
      </c>
      <c r="D7" s="81">
        <v>4011.9624</v>
      </c>
      <c r="E7" s="81">
        <v>3765.2267124</v>
      </c>
      <c r="F7" s="81"/>
      <c r="G7" s="85">
        <v>229.84</v>
      </c>
      <c r="H7" s="85">
        <v>74.08</v>
      </c>
      <c r="I7" s="85">
        <v>3947.55</v>
      </c>
      <c r="J7" s="81">
        <v>4251.476346</v>
      </c>
      <c r="K7" s="97">
        <v>149</v>
      </c>
      <c r="L7" s="98"/>
    </row>
    <row r="8" ht="45.4" customHeight="1" spans="2:12">
      <c r="B8" s="80" t="s">
        <v>16</v>
      </c>
      <c r="C8" s="81">
        <v>1480</v>
      </c>
      <c r="D8" s="81">
        <v>1332</v>
      </c>
      <c r="E8" s="81">
        <v>1250.082</v>
      </c>
      <c r="F8" s="81"/>
      <c r="G8" s="85">
        <f>298.22</f>
        <v>298.22</v>
      </c>
      <c r="H8" s="85"/>
      <c r="I8" s="85">
        <v>541.47</v>
      </c>
      <c r="J8" s="81">
        <v>839.69</v>
      </c>
      <c r="K8" s="97">
        <v>400</v>
      </c>
      <c r="L8" s="98"/>
    </row>
    <row r="9" ht="42.4" customHeight="1" spans="2:12">
      <c r="B9" s="80" t="s">
        <v>17</v>
      </c>
      <c r="C9" s="81">
        <v>598.03225</v>
      </c>
      <c r="D9" s="81">
        <v>538.229025</v>
      </c>
      <c r="E9" s="81">
        <v>505.1279399625</v>
      </c>
      <c r="F9" s="81"/>
      <c r="G9" s="85"/>
      <c r="H9" s="85"/>
      <c r="I9" s="85">
        <v>782.38</v>
      </c>
      <c r="J9" s="81">
        <v>782.38</v>
      </c>
      <c r="K9" s="97">
        <v>289</v>
      </c>
      <c r="L9" s="98"/>
    </row>
    <row r="10" ht="52.15" customHeight="1" spans="2:12">
      <c r="B10" s="80" t="s">
        <v>18</v>
      </c>
      <c r="C10" s="87">
        <v>812.97</v>
      </c>
      <c r="D10" s="87">
        <v>731.673</v>
      </c>
      <c r="E10" s="87">
        <v>686.6751105</v>
      </c>
      <c r="F10" s="88"/>
      <c r="G10" s="88"/>
      <c r="H10" s="88"/>
      <c r="I10" s="99">
        <v>785.68</v>
      </c>
      <c r="J10" s="87">
        <v>870.440531</v>
      </c>
      <c r="K10" s="100">
        <v>0</v>
      </c>
      <c r="L10" s="98"/>
    </row>
    <row r="11" ht="39.4" customHeight="1" spans="2:12">
      <c r="B11" s="89" t="s">
        <v>19</v>
      </c>
      <c r="C11" s="90"/>
      <c r="D11" s="91">
        <f>SUM(D5:D10)</f>
        <v>8137.194425</v>
      </c>
      <c r="E11" s="92"/>
      <c r="F11" s="93"/>
      <c r="G11" s="93"/>
      <c r="H11" s="93"/>
      <c r="I11" s="93"/>
      <c r="J11" s="101">
        <f>SUM(J5:J10)</f>
        <v>8137.016877</v>
      </c>
      <c r="K11" s="102">
        <f>SUM(K5:K10)</f>
        <v>1622.19</v>
      </c>
      <c r="L11" s="93"/>
    </row>
  </sheetData>
  <mergeCells count="12">
    <mergeCell ref="B2:L2"/>
    <mergeCell ref="F3:H3"/>
    <mergeCell ref="B11:C11"/>
    <mergeCell ref="B3:B4"/>
    <mergeCell ref="B5:B6"/>
    <mergeCell ref="C3:C4"/>
    <mergeCell ref="D3:D4"/>
    <mergeCell ref="E3:E4"/>
    <mergeCell ref="I3:I4"/>
    <mergeCell ref="J3:J4"/>
    <mergeCell ref="K3:K4"/>
    <mergeCell ref="L3:L4"/>
  </mergeCells>
  <pageMargins left="0.118110236220472" right="0.118110236220472" top="0.748031496062992" bottom="0.15748031496063" header="0.31496062992126" footer="0.31496062992126"/>
  <pageSetup paperSize="9" scale="87"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470"/>
  <sheetViews>
    <sheetView tabSelected="1" zoomScale="90" zoomScaleNormal="90" topLeftCell="D413" workbookViewId="0">
      <selection activeCell="P419" sqref="P419"/>
    </sheetView>
  </sheetViews>
  <sheetFormatPr defaultColWidth="8.75384615384615" defaultRowHeight="16.5"/>
  <cols>
    <col min="1" max="1" width="7.87692307692308" style="38" customWidth="1"/>
    <col min="2" max="2" width="11.7538461538462" style="38" customWidth="1"/>
    <col min="3" max="3" width="32.8769230769231" style="38" customWidth="1"/>
    <col min="4" max="4" width="9.37692307692308" style="38" customWidth="1"/>
    <col min="5" max="5" width="8.5" style="38" customWidth="1"/>
    <col min="6" max="6" width="10.5" style="39" customWidth="1"/>
    <col min="7" max="7" width="8.5" style="38" customWidth="1"/>
    <col min="8" max="8" width="14.5" style="39" customWidth="1"/>
    <col min="9" max="9" width="13.8769230769231" style="39" customWidth="1"/>
    <col min="10" max="10" width="9.87692307692308" style="40" customWidth="1"/>
    <col min="11" max="11" width="13.1307692307692" style="39" customWidth="1"/>
    <col min="12" max="12" width="12.8769230769231" style="38" customWidth="1"/>
    <col min="13" max="13" width="48.5" style="41" customWidth="1"/>
    <col min="14" max="15" width="11.3615384615385" style="38" customWidth="1"/>
    <col min="16" max="16" width="17.6076923076923" style="38" customWidth="1"/>
    <col min="17" max="16383" width="8.75384615384615" style="38"/>
  </cols>
  <sheetData>
    <row r="1" spans="1:13">
      <c r="A1" s="42"/>
      <c r="B1" s="42"/>
      <c r="C1" s="42"/>
      <c r="D1" s="42"/>
      <c r="E1" s="42"/>
      <c r="F1" s="43" t="s">
        <v>20</v>
      </c>
      <c r="G1" s="43"/>
      <c r="H1" s="44" t="s">
        <v>21</v>
      </c>
      <c r="I1" s="58"/>
      <c r="J1" s="59"/>
      <c r="K1" s="60"/>
      <c r="L1" s="42"/>
      <c r="M1" s="61"/>
    </row>
    <row r="2" spans="1:15">
      <c r="A2" s="45" t="s">
        <v>22</v>
      </c>
      <c r="B2" s="45" t="s">
        <v>23</v>
      </c>
      <c r="C2" s="45" t="s">
        <v>24</v>
      </c>
      <c r="D2" s="45" t="s">
        <v>25</v>
      </c>
      <c r="E2" s="45" t="s">
        <v>26</v>
      </c>
      <c r="F2" s="46" t="s">
        <v>27</v>
      </c>
      <c r="G2" s="47" t="s">
        <v>28</v>
      </c>
      <c r="H2" s="48" t="s">
        <v>29</v>
      </c>
      <c r="I2" s="48" t="s">
        <v>30</v>
      </c>
      <c r="J2" s="62" t="s">
        <v>31</v>
      </c>
      <c r="K2" s="46" t="s">
        <v>32</v>
      </c>
      <c r="L2" s="45" t="s">
        <v>33</v>
      </c>
      <c r="M2" s="63" t="s">
        <v>9</v>
      </c>
      <c r="N2" s="37" t="s">
        <v>34</v>
      </c>
      <c r="O2" s="37" t="s">
        <v>35</v>
      </c>
    </row>
    <row r="3" s="37" customFormat="1" spans="1:15">
      <c r="A3" s="49" t="s">
        <v>36</v>
      </c>
      <c r="B3" s="50">
        <v>1</v>
      </c>
      <c r="C3" s="51" t="s">
        <v>37</v>
      </c>
      <c r="D3" s="52" t="s">
        <v>38</v>
      </c>
      <c r="E3" s="49" t="s">
        <v>39</v>
      </c>
      <c r="F3" s="53">
        <v>33210</v>
      </c>
      <c r="G3" s="54">
        <v>0</v>
      </c>
      <c r="H3" s="55">
        <v>32959.0093965516</v>
      </c>
      <c r="I3" s="52"/>
      <c r="J3" s="64">
        <f>H3/F3</f>
        <v>0.992442318474905</v>
      </c>
      <c r="K3" s="65">
        <f>H3-F3</f>
        <v>-250.990603448401</v>
      </c>
      <c r="L3" s="66" t="s">
        <v>40</v>
      </c>
      <c r="M3" s="67" t="s">
        <v>41</v>
      </c>
      <c r="N3" s="37">
        <v>1</v>
      </c>
      <c r="O3" s="68">
        <f>SUMIFS(ZP!$F$2:$F$144,ZP!$G$2:$G$144,B3)</f>
        <v>39236.9159482758</v>
      </c>
    </row>
    <row r="4" s="37" customFormat="1" spans="1:15">
      <c r="A4" s="49" t="s">
        <v>36</v>
      </c>
      <c r="B4" s="50">
        <v>2</v>
      </c>
      <c r="C4" s="51" t="s">
        <v>42</v>
      </c>
      <c r="D4" s="52" t="s">
        <v>38</v>
      </c>
      <c r="E4" s="49" t="s">
        <v>39</v>
      </c>
      <c r="F4" s="53">
        <v>33210</v>
      </c>
      <c r="G4" s="54">
        <v>0</v>
      </c>
      <c r="H4" s="55">
        <v>29820.0561206896</v>
      </c>
      <c r="I4" s="52"/>
      <c r="J4" s="64">
        <f t="shared" ref="J4:J67" si="0">H4/F4</f>
        <v>0.897924002429678</v>
      </c>
      <c r="K4" s="65">
        <f t="shared" ref="K4:K67" si="1">H4-F4</f>
        <v>-3389.9438793104</v>
      </c>
      <c r="L4" s="66" t="s">
        <v>40</v>
      </c>
      <c r="M4" s="69" t="s">
        <v>43</v>
      </c>
      <c r="N4" s="37">
        <v>2</v>
      </c>
      <c r="O4" s="68">
        <f>SUMIFS(ZP!$F$2:$F$144,ZP!$G$2:$G$144,B4)</f>
        <v>61209.5888793102</v>
      </c>
    </row>
    <row r="5" s="37" customFormat="1" spans="1:15">
      <c r="A5" s="49" t="s">
        <v>36</v>
      </c>
      <c r="B5" s="50">
        <v>3</v>
      </c>
      <c r="C5" s="51" t="s">
        <v>44</v>
      </c>
      <c r="D5" s="52" t="s">
        <v>38</v>
      </c>
      <c r="E5" s="49" t="s">
        <v>39</v>
      </c>
      <c r="F5" s="53">
        <v>33210</v>
      </c>
      <c r="G5" s="54">
        <v>0</v>
      </c>
      <c r="H5" s="55">
        <v>14125.2897413793</v>
      </c>
      <c r="I5" s="52"/>
      <c r="J5" s="64">
        <f t="shared" si="0"/>
        <v>0.425332422203532</v>
      </c>
      <c r="K5" s="65">
        <f t="shared" si="1"/>
        <v>-19084.7102586207</v>
      </c>
      <c r="L5" s="66" t="s">
        <v>40</v>
      </c>
      <c r="M5" s="69" t="s">
        <v>45</v>
      </c>
      <c r="N5" s="37">
        <v>3</v>
      </c>
      <c r="O5" s="68">
        <f>SUMIFS(ZP!$F$2:$F$144,ZP!$G$2:$G$144,B5)</f>
        <v>0</v>
      </c>
    </row>
    <row r="6" s="37" customFormat="1" spans="1:15">
      <c r="A6" s="49" t="s">
        <v>36</v>
      </c>
      <c r="B6" s="50">
        <v>4</v>
      </c>
      <c r="C6" s="51" t="s">
        <v>46</v>
      </c>
      <c r="D6" s="52" t="s">
        <v>38</v>
      </c>
      <c r="E6" s="49" t="s">
        <v>39</v>
      </c>
      <c r="F6" s="53">
        <v>33210</v>
      </c>
      <c r="G6" s="54">
        <v>0</v>
      </c>
      <c r="H6" s="55">
        <v>36097.9626724137</v>
      </c>
      <c r="I6" s="52"/>
      <c r="J6" s="64">
        <f t="shared" si="0"/>
        <v>1.08696063452014</v>
      </c>
      <c r="K6" s="65">
        <f t="shared" si="1"/>
        <v>2887.9626724137</v>
      </c>
      <c r="L6" s="66" t="s">
        <v>40</v>
      </c>
      <c r="M6" s="69" t="s">
        <v>47</v>
      </c>
      <c r="N6" s="37">
        <v>4</v>
      </c>
      <c r="O6" s="68">
        <f>SUMIFS(ZP!$F$2:$F$144,ZP!$G$2:$G$144,B6)</f>
        <v>0</v>
      </c>
    </row>
    <row r="7" s="37" customFormat="1" spans="1:15">
      <c r="A7" s="49" t="s">
        <v>36</v>
      </c>
      <c r="B7" s="56">
        <v>5</v>
      </c>
      <c r="C7" s="51" t="s">
        <v>48</v>
      </c>
      <c r="D7" s="52" t="s">
        <v>38</v>
      </c>
      <c r="E7" s="49" t="s">
        <v>39</v>
      </c>
      <c r="F7" s="53">
        <v>33210</v>
      </c>
      <c r="G7" s="54">
        <v>0</v>
      </c>
      <c r="H7" s="55">
        <v>18833.7196551724</v>
      </c>
      <c r="I7" s="52"/>
      <c r="J7" s="64">
        <f t="shared" si="0"/>
        <v>0.567109896271376</v>
      </c>
      <c r="K7" s="65">
        <f t="shared" si="1"/>
        <v>-14376.2803448276</v>
      </c>
      <c r="L7" s="66" t="s">
        <v>40</v>
      </c>
      <c r="M7" s="69" t="s">
        <v>49</v>
      </c>
      <c r="N7" s="37">
        <v>5</v>
      </c>
      <c r="O7" s="68">
        <f>SUMIFS(ZP!$F$2:$F$144,ZP!$G$2:$G$144,B7)</f>
        <v>15694.7663793103</v>
      </c>
    </row>
    <row r="8" s="37" customFormat="1" spans="1:15">
      <c r="A8" s="49" t="s">
        <v>36</v>
      </c>
      <c r="B8" s="50">
        <v>6</v>
      </c>
      <c r="C8" s="51" t="s">
        <v>50</v>
      </c>
      <c r="D8" s="52" t="s">
        <v>38</v>
      </c>
      <c r="E8" s="49" t="s">
        <v>39</v>
      </c>
      <c r="F8" s="53">
        <v>16605</v>
      </c>
      <c r="G8" s="54">
        <v>0</v>
      </c>
      <c r="H8" s="55">
        <v>31389.5327586206</v>
      </c>
      <c r="I8" s="52"/>
      <c r="J8" s="64">
        <f t="shared" si="0"/>
        <v>1.89036632090458</v>
      </c>
      <c r="K8" s="65">
        <f t="shared" si="1"/>
        <v>14784.5327586206</v>
      </c>
      <c r="L8" s="66" t="s">
        <v>40</v>
      </c>
      <c r="M8" s="69" t="s">
        <v>51</v>
      </c>
      <c r="N8" s="37">
        <v>6</v>
      </c>
      <c r="O8" s="68">
        <f>SUMIFS(ZP!$F$2:$F$144,ZP!$G$2:$G$144,B8)</f>
        <v>0</v>
      </c>
    </row>
    <row r="9" s="37" customFormat="1" hidden="1" spans="1:15">
      <c r="A9" s="49" t="s">
        <v>36</v>
      </c>
      <c r="B9" s="50">
        <v>7</v>
      </c>
      <c r="C9" s="51" t="s">
        <v>52</v>
      </c>
      <c r="D9" s="52" t="s">
        <v>38</v>
      </c>
      <c r="E9" s="49" t="s">
        <v>39</v>
      </c>
      <c r="F9" s="53">
        <v>3321</v>
      </c>
      <c r="G9" s="54">
        <v>0</v>
      </c>
      <c r="H9" s="55">
        <v>0</v>
      </c>
      <c r="I9" s="52"/>
      <c r="J9" s="64">
        <f t="shared" si="0"/>
        <v>0</v>
      </c>
      <c r="K9" s="65">
        <f t="shared" si="1"/>
        <v>-3321</v>
      </c>
      <c r="L9" s="66" t="s">
        <v>53</v>
      </c>
      <c r="M9" s="69" t="s">
        <v>54</v>
      </c>
      <c r="N9" s="37">
        <v>7</v>
      </c>
      <c r="O9" s="68">
        <f>SUMIFS(ZP!$F$2:$F$144,ZP!$G$2:$G$144,B9)</f>
        <v>0</v>
      </c>
    </row>
    <row r="10" s="37" customFormat="1" spans="1:15">
      <c r="A10" s="49" t="s">
        <v>36</v>
      </c>
      <c r="B10" s="50">
        <v>8</v>
      </c>
      <c r="C10" s="51" t="s">
        <v>55</v>
      </c>
      <c r="D10" s="52" t="s">
        <v>38</v>
      </c>
      <c r="E10" s="49" t="s">
        <v>39</v>
      </c>
      <c r="F10" s="53">
        <v>3321</v>
      </c>
      <c r="G10" s="54">
        <v>0</v>
      </c>
      <c r="H10" s="55">
        <v>7847.38318965515</v>
      </c>
      <c r="I10" s="52"/>
      <c r="J10" s="64">
        <f t="shared" si="0"/>
        <v>2.36295790113073</v>
      </c>
      <c r="K10" s="65">
        <f t="shared" si="1"/>
        <v>4526.38318965515</v>
      </c>
      <c r="L10" s="66" t="s">
        <v>40</v>
      </c>
      <c r="M10" s="69" t="s">
        <v>56</v>
      </c>
      <c r="N10" s="37">
        <v>8</v>
      </c>
      <c r="O10" s="68">
        <f>SUMIFS(ZP!$F$2:$F$144,ZP!$G$2:$G$144,B10)</f>
        <v>0</v>
      </c>
    </row>
    <row r="11" s="37" customFormat="1" spans="1:15">
      <c r="A11" s="49" t="s">
        <v>36</v>
      </c>
      <c r="B11" s="50">
        <v>9</v>
      </c>
      <c r="C11" s="51" t="s">
        <v>57</v>
      </c>
      <c r="D11" s="52" t="s">
        <v>38</v>
      </c>
      <c r="E11" s="49" t="s">
        <v>39</v>
      </c>
      <c r="F11" s="53">
        <v>16605</v>
      </c>
      <c r="G11" s="54">
        <v>0</v>
      </c>
      <c r="H11" s="55">
        <v>6277.90655172412</v>
      </c>
      <c r="I11" s="52"/>
      <c r="J11" s="64">
        <f t="shared" si="0"/>
        <v>0.378073264180917</v>
      </c>
      <c r="K11" s="65">
        <f t="shared" si="1"/>
        <v>-10327.0934482759</v>
      </c>
      <c r="L11" s="66" t="s">
        <v>40</v>
      </c>
      <c r="M11" s="69" t="s">
        <v>58</v>
      </c>
      <c r="N11" s="37">
        <v>9</v>
      </c>
      <c r="O11" s="68">
        <f>SUMIFS(ZP!$F$2:$F$144,ZP!$G$2:$G$144,B11)</f>
        <v>0</v>
      </c>
    </row>
    <row r="12" s="37" customFormat="1" spans="1:15">
      <c r="A12" s="49" t="s">
        <v>36</v>
      </c>
      <c r="B12" s="50">
        <v>10</v>
      </c>
      <c r="C12" s="51" t="s">
        <v>59</v>
      </c>
      <c r="D12" s="52" t="s">
        <v>38</v>
      </c>
      <c r="E12" s="49" t="s">
        <v>39</v>
      </c>
      <c r="F12" s="53">
        <v>16605</v>
      </c>
      <c r="G12" s="54">
        <v>0</v>
      </c>
      <c r="H12" s="55">
        <v>6277.90655172412</v>
      </c>
      <c r="I12" s="52"/>
      <c r="J12" s="64">
        <f t="shared" si="0"/>
        <v>0.378073264180917</v>
      </c>
      <c r="K12" s="65">
        <f t="shared" si="1"/>
        <v>-10327.0934482759</v>
      </c>
      <c r="L12" s="66" t="s">
        <v>40</v>
      </c>
      <c r="M12" s="69" t="s">
        <v>60</v>
      </c>
      <c r="N12" s="37">
        <v>10</v>
      </c>
      <c r="O12" s="68">
        <f>SUMIFS(ZP!$F$2:$F$144,ZP!$G$2:$G$144,B12)</f>
        <v>0</v>
      </c>
    </row>
    <row r="13" s="37" customFormat="1" spans="1:15">
      <c r="A13" s="49" t="s">
        <v>36</v>
      </c>
      <c r="B13" s="50">
        <v>11</v>
      </c>
      <c r="C13" s="51" t="s">
        <v>61</v>
      </c>
      <c r="D13" s="52" t="s">
        <v>38</v>
      </c>
      <c r="E13" s="49" t="s">
        <v>39</v>
      </c>
      <c r="F13" s="53">
        <v>16605</v>
      </c>
      <c r="G13" s="54">
        <v>0</v>
      </c>
      <c r="H13" s="55">
        <v>6277.90655172412</v>
      </c>
      <c r="I13" s="52"/>
      <c r="J13" s="64">
        <f t="shared" si="0"/>
        <v>0.378073264180917</v>
      </c>
      <c r="K13" s="65">
        <f t="shared" si="1"/>
        <v>-10327.0934482759</v>
      </c>
      <c r="L13" s="66" t="s">
        <v>40</v>
      </c>
      <c r="M13" s="69" t="s">
        <v>62</v>
      </c>
      <c r="N13" s="37">
        <v>11</v>
      </c>
      <c r="O13" s="68">
        <f>SUMIFS(ZP!$F$2:$F$144,ZP!$G$2:$G$144,B13)</f>
        <v>7847.38318965515</v>
      </c>
    </row>
    <row r="14" s="37" customFormat="1" hidden="1" spans="1:15">
      <c r="A14" s="49" t="s">
        <v>36</v>
      </c>
      <c r="B14" s="50">
        <v>12</v>
      </c>
      <c r="C14" s="51" t="s">
        <v>63</v>
      </c>
      <c r="D14" s="52" t="s">
        <v>38</v>
      </c>
      <c r="E14" s="49" t="s">
        <v>39</v>
      </c>
      <c r="F14" s="53">
        <v>33210</v>
      </c>
      <c r="G14" s="54">
        <v>0</v>
      </c>
      <c r="H14" s="55">
        <v>0</v>
      </c>
      <c r="I14" s="52"/>
      <c r="J14" s="64">
        <f t="shared" si="0"/>
        <v>0</v>
      </c>
      <c r="K14" s="65">
        <f t="shared" si="1"/>
        <v>-33210</v>
      </c>
      <c r="L14" s="66" t="s">
        <v>53</v>
      </c>
      <c r="M14" s="69" t="s">
        <v>54</v>
      </c>
      <c r="N14" s="37">
        <v>12</v>
      </c>
      <c r="O14" s="68">
        <f>SUMIFS(ZP!$F$2:$F$144,ZP!$G$2:$G$144,B14)</f>
        <v>7847.38318965515</v>
      </c>
    </row>
    <row r="15" s="37" customFormat="1" spans="1:15">
      <c r="A15" s="49" t="s">
        <v>36</v>
      </c>
      <c r="B15" s="50">
        <v>13</v>
      </c>
      <c r="C15" s="51" t="s">
        <v>64</v>
      </c>
      <c r="D15" s="52" t="s">
        <v>38</v>
      </c>
      <c r="E15" s="49" t="s">
        <v>39</v>
      </c>
      <c r="F15" s="53">
        <v>33210</v>
      </c>
      <c r="G15" s="54">
        <v>0</v>
      </c>
      <c r="H15" s="55">
        <v>14125.2897413793</v>
      </c>
      <c r="I15" s="52"/>
      <c r="J15" s="64">
        <f t="shared" si="0"/>
        <v>0.425332422203532</v>
      </c>
      <c r="K15" s="65">
        <f t="shared" si="1"/>
        <v>-19084.7102586207</v>
      </c>
      <c r="L15" s="66" t="s">
        <v>40</v>
      </c>
      <c r="M15" s="69" t="s">
        <v>65</v>
      </c>
      <c r="N15" s="37">
        <v>13</v>
      </c>
      <c r="O15" s="68">
        <f>SUMIFS(ZP!$F$2:$F$144,ZP!$G$2:$G$144,B15)</f>
        <v>31389.5327586206</v>
      </c>
    </row>
    <row r="16" s="37" customFormat="1" spans="1:15">
      <c r="A16" s="49" t="s">
        <v>36</v>
      </c>
      <c r="B16" s="56">
        <v>14</v>
      </c>
      <c r="C16" s="51" t="s">
        <v>66</v>
      </c>
      <c r="D16" s="52" t="s">
        <v>38</v>
      </c>
      <c r="E16" s="49" t="s">
        <v>39</v>
      </c>
      <c r="F16" s="53">
        <v>33210</v>
      </c>
      <c r="G16" s="54">
        <v>0</v>
      </c>
      <c r="H16" s="55">
        <v>12555.8131034482</v>
      </c>
      <c r="I16" s="52"/>
      <c r="J16" s="64">
        <f t="shared" si="0"/>
        <v>0.378073264180915</v>
      </c>
      <c r="K16" s="65">
        <f t="shared" si="1"/>
        <v>-20654.1868965518</v>
      </c>
      <c r="L16" s="66" t="s">
        <v>40</v>
      </c>
      <c r="M16" s="69" t="s">
        <v>67</v>
      </c>
      <c r="N16" s="37">
        <v>14</v>
      </c>
      <c r="O16" s="68">
        <f>SUMIFS(ZP!$F$2:$F$144,ZP!$G$2:$G$144,B16)</f>
        <v>0</v>
      </c>
    </row>
    <row r="17" s="37" customFormat="1" spans="1:15">
      <c r="A17" s="49" t="s">
        <v>36</v>
      </c>
      <c r="B17" s="50">
        <v>15</v>
      </c>
      <c r="C17" s="51" t="s">
        <v>68</v>
      </c>
      <c r="D17" s="52" t="s">
        <v>38</v>
      </c>
      <c r="E17" s="49" t="s">
        <v>39</v>
      </c>
      <c r="F17" s="53">
        <v>33210</v>
      </c>
      <c r="G17" s="54">
        <v>0</v>
      </c>
      <c r="H17" s="55">
        <v>10986.3364655172</v>
      </c>
      <c r="I17" s="52"/>
      <c r="J17" s="64">
        <f t="shared" si="0"/>
        <v>0.330814106158302</v>
      </c>
      <c r="K17" s="65">
        <f t="shared" si="1"/>
        <v>-22223.6635344828</v>
      </c>
      <c r="L17" s="66" t="s">
        <v>40</v>
      </c>
      <c r="M17" s="69" t="s">
        <v>69</v>
      </c>
      <c r="N17" s="37">
        <v>15</v>
      </c>
      <c r="O17" s="68">
        <f>SUMIFS(ZP!$F$2:$F$144,ZP!$G$2:$G$144,B17)</f>
        <v>23542.1495689655</v>
      </c>
    </row>
    <row r="18" s="37" customFormat="1" spans="1:15">
      <c r="A18" s="49" t="s">
        <v>36</v>
      </c>
      <c r="B18" s="50">
        <v>16</v>
      </c>
      <c r="C18" s="51" t="s">
        <v>70</v>
      </c>
      <c r="D18" s="52" t="s">
        <v>38</v>
      </c>
      <c r="E18" s="49" t="s">
        <v>39</v>
      </c>
      <c r="F18" s="53">
        <v>33210</v>
      </c>
      <c r="G18" s="54">
        <v>0</v>
      </c>
      <c r="H18" s="55">
        <v>7847.38318965515</v>
      </c>
      <c r="I18" s="52"/>
      <c r="J18" s="64">
        <f t="shared" si="0"/>
        <v>0.236295790113073</v>
      </c>
      <c r="K18" s="65">
        <f t="shared" si="1"/>
        <v>-25362.6168103449</v>
      </c>
      <c r="L18" s="66" t="s">
        <v>40</v>
      </c>
      <c r="M18" s="69" t="s">
        <v>71</v>
      </c>
      <c r="N18" s="37">
        <v>16</v>
      </c>
      <c r="O18" s="68">
        <f>SUMIFS(ZP!$F$2:$F$144,ZP!$G$2:$G$144,B18)</f>
        <v>7847.38318965515</v>
      </c>
    </row>
    <row r="19" s="37" customFormat="1" hidden="1" spans="1:15">
      <c r="A19" s="49" t="s">
        <v>36</v>
      </c>
      <c r="B19" s="50">
        <v>17</v>
      </c>
      <c r="C19" s="51" t="s">
        <v>72</v>
      </c>
      <c r="D19" s="52" t="s">
        <v>38</v>
      </c>
      <c r="E19" s="49" t="s">
        <v>39</v>
      </c>
      <c r="F19" s="53">
        <v>16605</v>
      </c>
      <c r="G19" s="54">
        <v>0</v>
      </c>
      <c r="H19" s="55">
        <v>0</v>
      </c>
      <c r="I19" s="52"/>
      <c r="J19" s="64">
        <f t="shared" si="0"/>
        <v>0</v>
      </c>
      <c r="K19" s="65">
        <f t="shared" si="1"/>
        <v>-16605</v>
      </c>
      <c r="L19" s="66" t="s">
        <v>53</v>
      </c>
      <c r="M19" s="69" t="s">
        <v>54</v>
      </c>
      <c r="N19" s="37">
        <v>17</v>
      </c>
      <c r="O19" s="68">
        <f>SUMIFS(ZP!$F$2:$F$144,ZP!$G$2:$G$144,B19)</f>
        <v>7847.38318965515</v>
      </c>
    </row>
    <row r="20" s="37" customFormat="1" spans="1:15">
      <c r="A20" s="49" t="s">
        <v>36</v>
      </c>
      <c r="B20" s="50">
        <v>18</v>
      </c>
      <c r="C20" s="51" t="s">
        <v>73</v>
      </c>
      <c r="D20" s="52" t="s">
        <v>38</v>
      </c>
      <c r="E20" s="49" t="s">
        <v>39</v>
      </c>
      <c r="F20" s="53">
        <v>16605</v>
      </c>
      <c r="G20" s="54">
        <v>0</v>
      </c>
      <c r="H20" s="55">
        <v>6277.90655172412</v>
      </c>
      <c r="I20" s="52"/>
      <c r="J20" s="64">
        <f t="shared" si="0"/>
        <v>0.378073264180917</v>
      </c>
      <c r="K20" s="65">
        <f t="shared" si="1"/>
        <v>-10327.0934482759</v>
      </c>
      <c r="L20" s="66" t="s">
        <v>40</v>
      </c>
      <c r="M20" s="69" t="s">
        <v>74</v>
      </c>
      <c r="N20" s="37">
        <v>18</v>
      </c>
      <c r="O20" s="68">
        <f>SUMIFS(ZP!$F$2:$F$144,ZP!$G$2:$G$144,B20)</f>
        <v>0</v>
      </c>
    </row>
    <row r="21" s="37" customFormat="1" hidden="1" spans="1:15">
      <c r="A21" s="49" t="s">
        <v>36</v>
      </c>
      <c r="B21" s="50">
        <v>19</v>
      </c>
      <c r="C21" s="51" t="s">
        <v>75</v>
      </c>
      <c r="D21" s="52" t="s">
        <v>38</v>
      </c>
      <c r="E21" s="49" t="s">
        <v>39</v>
      </c>
      <c r="F21" s="53">
        <v>16605</v>
      </c>
      <c r="G21" s="54">
        <v>0</v>
      </c>
      <c r="H21" s="55">
        <v>0</v>
      </c>
      <c r="I21" s="52"/>
      <c r="J21" s="64">
        <f t="shared" si="0"/>
        <v>0</v>
      </c>
      <c r="K21" s="65">
        <f t="shared" si="1"/>
        <v>-16605</v>
      </c>
      <c r="L21" s="66" t="s">
        <v>53</v>
      </c>
      <c r="M21" s="69" t="s">
        <v>54</v>
      </c>
      <c r="N21" s="37">
        <v>19</v>
      </c>
      <c r="O21" s="68">
        <f>SUMIFS(ZP!$F$2:$F$144,ZP!$G$2:$G$144,B21)</f>
        <v>0</v>
      </c>
    </row>
    <row r="22" s="37" customFormat="1" spans="1:15">
      <c r="A22" s="49" t="s">
        <v>36</v>
      </c>
      <c r="B22" s="50">
        <v>20</v>
      </c>
      <c r="C22" s="51" t="s">
        <v>70</v>
      </c>
      <c r="D22" s="52" t="s">
        <v>38</v>
      </c>
      <c r="E22" s="49" t="s">
        <v>39</v>
      </c>
      <c r="F22" s="53">
        <v>33210</v>
      </c>
      <c r="G22" s="54">
        <v>0</v>
      </c>
      <c r="H22" s="55">
        <v>7847.38318965515</v>
      </c>
      <c r="I22" s="52"/>
      <c r="J22" s="64">
        <f t="shared" si="0"/>
        <v>0.236295790113073</v>
      </c>
      <c r="K22" s="65">
        <f t="shared" si="1"/>
        <v>-25362.6168103449</v>
      </c>
      <c r="L22" s="66" t="s">
        <v>40</v>
      </c>
      <c r="M22" s="69" t="s">
        <v>76</v>
      </c>
      <c r="N22" s="37">
        <v>20</v>
      </c>
      <c r="O22" s="68">
        <f>SUMIFS(ZP!$F$2:$F$144,ZP!$G$2:$G$144,B22)</f>
        <v>0</v>
      </c>
    </row>
    <row r="23" s="37" customFormat="1" spans="1:15">
      <c r="A23" s="49" t="s">
        <v>36</v>
      </c>
      <c r="B23" s="50">
        <v>21</v>
      </c>
      <c r="C23" s="51" t="s">
        <v>77</v>
      </c>
      <c r="D23" s="52" t="s">
        <v>38</v>
      </c>
      <c r="E23" s="49" t="s">
        <v>39</v>
      </c>
      <c r="F23" s="53">
        <v>33210</v>
      </c>
      <c r="G23" s="54">
        <v>0</v>
      </c>
      <c r="H23" s="55">
        <v>20403.1962931034</v>
      </c>
      <c r="I23" s="52"/>
      <c r="J23" s="64">
        <f t="shared" si="0"/>
        <v>0.61436905429399</v>
      </c>
      <c r="K23" s="65">
        <f t="shared" si="1"/>
        <v>-12806.8037068966</v>
      </c>
      <c r="L23" s="66" t="s">
        <v>40</v>
      </c>
      <c r="M23" s="69" t="s">
        <v>78</v>
      </c>
      <c r="N23" s="37">
        <v>21</v>
      </c>
      <c r="O23" s="68">
        <f>SUMIFS(ZP!$F$2:$F$144,ZP!$G$2:$G$144,B23)</f>
        <v>29820.0561206896</v>
      </c>
    </row>
    <row r="24" s="37" customFormat="1" spans="1:15">
      <c r="A24" s="49" t="s">
        <v>36</v>
      </c>
      <c r="B24" s="50">
        <v>22</v>
      </c>
      <c r="C24" s="51" t="s">
        <v>79</v>
      </c>
      <c r="D24" s="52" t="s">
        <v>38</v>
      </c>
      <c r="E24" s="49" t="s">
        <v>39</v>
      </c>
      <c r="F24" s="53">
        <v>33210</v>
      </c>
      <c r="G24" s="54">
        <v>0</v>
      </c>
      <c r="H24" s="55">
        <v>12555.8131034482</v>
      </c>
      <c r="I24" s="52"/>
      <c r="J24" s="64">
        <f t="shared" si="0"/>
        <v>0.378073264180915</v>
      </c>
      <c r="K24" s="65">
        <f t="shared" si="1"/>
        <v>-20654.1868965518</v>
      </c>
      <c r="L24" s="66" t="s">
        <v>40</v>
      </c>
      <c r="M24" s="69" t="s">
        <v>80</v>
      </c>
      <c r="N24" s="37">
        <v>22</v>
      </c>
      <c r="O24" s="68">
        <f>SUMIFS(ZP!$F$2:$F$144,ZP!$G$2:$G$144,B24)</f>
        <v>0</v>
      </c>
    </row>
    <row r="25" s="37" customFormat="1" spans="1:15">
      <c r="A25" s="49" t="s">
        <v>36</v>
      </c>
      <c r="B25" s="50">
        <v>23</v>
      </c>
      <c r="C25" s="51" t="s">
        <v>81</v>
      </c>
      <c r="D25" s="52" t="s">
        <v>38</v>
      </c>
      <c r="E25" s="49" t="s">
        <v>39</v>
      </c>
      <c r="F25" s="53">
        <v>33210</v>
      </c>
      <c r="G25" s="54">
        <v>0</v>
      </c>
      <c r="H25" s="55">
        <v>6277.90655172412</v>
      </c>
      <c r="I25" s="52"/>
      <c r="J25" s="64">
        <f t="shared" si="0"/>
        <v>0.189036632090458</v>
      </c>
      <c r="K25" s="65">
        <f t="shared" si="1"/>
        <v>-26932.0934482759</v>
      </c>
      <c r="L25" s="66" t="s">
        <v>40</v>
      </c>
      <c r="M25" s="69" t="s">
        <v>82</v>
      </c>
      <c r="N25" s="37">
        <v>23</v>
      </c>
      <c r="O25" s="68">
        <f>SUMIFS(ZP!$F$2:$F$144,ZP!$G$2:$G$144,B25)</f>
        <v>7847.38318965515</v>
      </c>
    </row>
    <row r="26" s="37" customFormat="1" spans="1:15">
      <c r="A26" s="49" t="s">
        <v>36</v>
      </c>
      <c r="B26" s="50">
        <v>24</v>
      </c>
      <c r="C26" s="51" t="s">
        <v>83</v>
      </c>
      <c r="D26" s="52" t="s">
        <v>38</v>
      </c>
      <c r="E26" s="49" t="s">
        <v>39</v>
      </c>
      <c r="F26" s="53">
        <v>33210</v>
      </c>
      <c r="G26" s="54">
        <v>0</v>
      </c>
      <c r="H26" s="55">
        <v>6277.90655172412</v>
      </c>
      <c r="I26" s="52"/>
      <c r="J26" s="64">
        <f t="shared" si="0"/>
        <v>0.189036632090458</v>
      </c>
      <c r="K26" s="65">
        <f t="shared" si="1"/>
        <v>-26932.0934482759</v>
      </c>
      <c r="L26" s="66" t="s">
        <v>40</v>
      </c>
      <c r="M26" s="69" t="s">
        <v>84</v>
      </c>
      <c r="N26" s="37">
        <v>24</v>
      </c>
      <c r="O26" s="68">
        <f>SUMIFS(ZP!$F$2:$F$144,ZP!$G$2:$G$144,B26)</f>
        <v>7847.38318965515</v>
      </c>
    </row>
    <row r="27" s="37" customFormat="1" ht="25.5" spans="1:15">
      <c r="A27" s="49" t="s">
        <v>36</v>
      </c>
      <c r="B27" s="50">
        <v>25</v>
      </c>
      <c r="C27" s="51" t="s">
        <v>85</v>
      </c>
      <c r="D27" s="52" t="s">
        <v>38</v>
      </c>
      <c r="E27" s="49" t="s">
        <v>39</v>
      </c>
      <c r="F27" s="53">
        <v>33210</v>
      </c>
      <c r="G27" s="54">
        <v>0</v>
      </c>
      <c r="H27" s="55">
        <v>43945.3458620688</v>
      </c>
      <c r="I27" s="52"/>
      <c r="J27" s="64">
        <f t="shared" si="0"/>
        <v>1.32325642463321</v>
      </c>
      <c r="K27" s="65">
        <f t="shared" si="1"/>
        <v>10735.3458620688</v>
      </c>
      <c r="L27" s="66" t="s">
        <v>40</v>
      </c>
      <c r="M27" s="69" t="s">
        <v>86</v>
      </c>
      <c r="N27" s="37">
        <v>25</v>
      </c>
      <c r="O27" s="68">
        <f>SUMIFS(ZP!$F$2:$F$144,ZP!$G$2:$G$144,B27)</f>
        <v>7847.38318965515</v>
      </c>
    </row>
    <row r="28" s="37" customFormat="1" hidden="1" spans="1:15">
      <c r="A28" s="49" t="s">
        <v>36</v>
      </c>
      <c r="B28" s="50">
        <v>26</v>
      </c>
      <c r="C28" s="51" t="s">
        <v>87</v>
      </c>
      <c r="D28" s="52" t="s">
        <v>38</v>
      </c>
      <c r="E28" s="49" t="s">
        <v>39</v>
      </c>
      <c r="F28" s="53">
        <v>33210</v>
      </c>
      <c r="G28" s="54">
        <v>0</v>
      </c>
      <c r="H28" s="55">
        <v>0</v>
      </c>
      <c r="I28" s="52"/>
      <c r="J28" s="64">
        <f t="shared" si="0"/>
        <v>0</v>
      </c>
      <c r="K28" s="65">
        <f t="shared" si="1"/>
        <v>-33210</v>
      </c>
      <c r="L28" s="66" t="s">
        <v>53</v>
      </c>
      <c r="M28" s="69" t="s">
        <v>54</v>
      </c>
      <c r="N28" s="37">
        <v>26</v>
      </c>
      <c r="O28" s="68">
        <f>SUMIFS(ZP!$F$2:$F$144,ZP!$G$2:$G$144,B28)</f>
        <v>15694.7663793103</v>
      </c>
    </row>
    <row r="29" s="37" customFormat="1" ht="38" spans="1:15">
      <c r="A29" s="49" t="s">
        <v>36</v>
      </c>
      <c r="B29" s="50">
        <v>27</v>
      </c>
      <c r="C29" s="51" t="s">
        <v>88</v>
      </c>
      <c r="D29" s="52" t="s">
        <v>38</v>
      </c>
      <c r="E29" s="49" t="s">
        <v>39</v>
      </c>
      <c r="F29" s="53">
        <v>33210</v>
      </c>
      <c r="G29" s="54">
        <v>0</v>
      </c>
      <c r="H29" s="55">
        <v>62779.0655172412</v>
      </c>
      <c r="I29" s="52"/>
      <c r="J29" s="64">
        <f t="shared" si="0"/>
        <v>1.89036632090458</v>
      </c>
      <c r="K29" s="65">
        <f t="shared" si="1"/>
        <v>29569.0655172412</v>
      </c>
      <c r="L29" s="66" t="s">
        <v>40</v>
      </c>
      <c r="M29" s="69" t="s">
        <v>89</v>
      </c>
      <c r="N29" s="37">
        <v>27</v>
      </c>
      <c r="O29" s="68">
        <f>SUMIFS(ZP!$F$2:$F$144,ZP!$G$2:$G$144,B29)</f>
        <v>0</v>
      </c>
    </row>
    <row r="30" s="37" customFormat="1" hidden="1" spans="1:15">
      <c r="A30" s="49" t="s">
        <v>36</v>
      </c>
      <c r="B30" s="50">
        <v>28</v>
      </c>
      <c r="C30" s="51" t="s">
        <v>90</v>
      </c>
      <c r="D30" s="52" t="s">
        <v>38</v>
      </c>
      <c r="E30" s="49" t="s">
        <v>39</v>
      </c>
      <c r="F30" s="53">
        <v>33210</v>
      </c>
      <c r="G30" s="54">
        <v>0</v>
      </c>
      <c r="H30" s="55">
        <v>0</v>
      </c>
      <c r="I30" s="52"/>
      <c r="J30" s="64">
        <f t="shared" si="0"/>
        <v>0</v>
      </c>
      <c r="K30" s="65">
        <f t="shared" si="1"/>
        <v>-33210</v>
      </c>
      <c r="L30" s="66" t="s">
        <v>53</v>
      </c>
      <c r="M30" s="69" t="s">
        <v>54</v>
      </c>
      <c r="N30" s="37">
        <v>28</v>
      </c>
      <c r="O30" s="68">
        <f>SUMIFS(ZP!$F$2:$F$144,ZP!$G$2:$G$144,B30)</f>
        <v>0</v>
      </c>
    </row>
    <row r="31" s="37" customFormat="1" spans="1:15">
      <c r="A31" s="49" t="s">
        <v>36</v>
      </c>
      <c r="B31" s="50">
        <v>29</v>
      </c>
      <c r="C31" s="51" t="s">
        <v>91</v>
      </c>
      <c r="D31" s="52" t="s">
        <v>38</v>
      </c>
      <c r="E31" s="49" t="s">
        <v>39</v>
      </c>
      <c r="F31" s="53">
        <v>33210</v>
      </c>
      <c r="G31" s="54">
        <v>0</v>
      </c>
      <c r="H31" s="55">
        <v>6277.90655172412</v>
      </c>
      <c r="I31" s="52"/>
      <c r="J31" s="64">
        <f t="shared" si="0"/>
        <v>0.189036632090458</v>
      </c>
      <c r="K31" s="65">
        <f t="shared" si="1"/>
        <v>-26932.0934482759</v>
      </c>
      <c r="L31" s="66" t="s">
        <v>40</v>
      </c>
      <c r="M31" s="69" t="s">
        <v>92</v>
      </c>
      <c r="N31" s="37">
        <v>29</v>
      </c>
      <c r="O31" s="68">
        <f>SUMIFS(ZP!$F$2:$F$144,ZP!$G$2:$G$144,B31)</f>
        <v>0</v>
      </c>
    </row>
    <row r="32" s="37" customFormat="1" hidden="1" spans="1:15">
      <c r="A32" s="49" t="s">
        <v>36</v>
      </c>
      <c r="B32" s="57">
        <v>30</v>
      </c>
      <c r="C32" s="51" t="s">
        <v>70</v>
      </c>
      <c r="D32" s="52" t="s">
        <v>93</v>
      </c>
      <c r="E32" s="49" t="s">
        <v>39</v>
      </c>
      <c r="F32" s="53">
        <v>33210</v>
      </c>
      <c r="G32" s="54">
        <v>0</v>
      </c>
      <c r="H32" s="55">
        <v>0</v>
      </c>
      <c r="I32" s="52"/>
      <c r="J32" s="64">
        <f t="shared" si="0"/>
        <v>0</v>
      </c>
      <c r="K32" s="65">
        <f t="shared" si="1"/>
        <v>-33210</v>
      </c>
      <c r="L32" s="66" t="s">
        <v>53</v>
      </c>
      <c r="M32" s="69" t="s">
        <v>54</v>
      </c>
      <c r="N32" s="37">
        <v>30</v>
      </c>
      <c r="O32" s="68">
        <f>SUMIFS(ZP!$F$2:$F$144,ZP!$G$2:$G$144,B32)</f>
        <v>0</v>
      </c>
    </row>
    <row r="33" s="37" customFormat="1" hidden="1" spans="1:15">
      <c r="A33" s="49" t="s">
        <v>36</v>
      </c>
      <c r="B33" s="50">
        <v>31</v>
      </c>
      <c r="C33" s="51" t="s">
        <v>94</v>
      </c>
      <c r="D33" s="52" t="s">
        <v>38</v>
      </c>
      <c r="E33" s="49" t="s">
        <v>39</v>
      </c>
      <c r="F33" s="53">
        <v>33210</v>
      </c>
      <c r="G33" s="54">
        <v>0</v>
      </c>
      <c r="H33" s="55">
        <v>0</v>
      </c>
      <c r="I33" s="52"/>
      <c r="J33" s="64">
        <f t="shared" si="0"/>
        <v>0</v>
      </c>
      <c r="K33" s="65">
        <f t="shared" si="1"/>
        <v>-33210</v>
      </c>
      <c r="L33" s="66" t="s">
        <v>53</v>
      </c>
      <c r="M33" s="69" t="s">
        <v>54</v>
      </c>
      <c r="N33" s="37">
        <v>31</v>
      </c>
      <c r="O33" s="68">
        <f>SUMIFS(ZP!$F$2:$F$144,ZP!$G$2:$G$144,B33)</f>
        <v>15694.7663793103</v>
      </c>
    </row>
    <row r="34" s="37" customFormat="1" spans="1:15">
      <c r="A34" s="49" t="s">
        <v>36</v>
      </c>
      <c r="B34" s="50">
        <v>32</v>
      </c>
      <c r="C34" s="51" t="s">
        <v>95</v>
      </c>
      <c r="D34" s="52" t="s">
        <v>38</v>
      </c>
      <c r="E34" s="49" t="s">
        <v>39</v>
      </c>
      <c r="F34" s="53">
        <v>33210</v>
      </c>
      <c r="G34" s="54">
        <v>0</v>
      </c>
      <c r="H34" s="55">
        <v>14125.2897413793</v>
      </c>
      <c r="I34" s="52"/>
      <c r="J34" s="64">
        <f t="shared" si="0"/>
        <v>0.425332422203532</v>
      </c>
      <c r="K34" s="65">
        <f t="shared" si="1"/>
        <v>-19084.7102586207</v>
      </c>
      <c r="L34" s="66" t="s">
        <v>40</v>
      </c>
      <c r="M34" s="69" t="s">
        <v>96</v>
      </c>
      <c r="N34" s="37">
        <v>32</v>
      </c>
      <c r="O34" s="68">
        <f>SUMIFS(ZP!$F$2:$F$144,ZP!$G$2:$G$144,B34)</f>
        <v>0</v>
      </c>
    </row>
    <row r="35" s="37" customFormat="1" hidden="1" spans="1:15">
      <c r="A35" s="49" t="s">
        <v>36</v>
      </c>
      <c r="B35" s="50">
        <v>33</v>
      </c>
      <c r="C35" s="51" t="s">
        <v>97</v>
      </c>
      <c r="D35" s="52" t="s">
        <v>38</v>
      </c>
      <c r="E35" s="49" t="s">
        <v>39</v>
      </c>
      <c r="F35" s="53">
        <v>33210</v>
      </c>
      <c r="G35" s="54">
        <v>0</v>
      </c>
      <c r="H35" s="55">
        <v>0</v>
      </c>
      <c r="I35" s="52"/>
      <c r="J35" s="64">
        <f t="shared" si="0"/>
        <v>0</v>
      </c>
      <c r="K35" s="65">
        <f t="shared" si="1"/>
        <v>-33210</v>
      </c>
      <c r="L35" s="66" t="s">
        <v>53</v>
      </c>
      <c r="M35" s="69" t="s">
        <v>54</v>
      </c>
      <c r="N35" s="37">
        <v>33</v>
      </c>
      <c r="O35" s="68">
        <f>SUMIFS(ZP!$F$2:$F$144,ZP!$G$2:$G$144,B35)</f>
        <v>0</v>
      </c>
    </row>
    <row r="36" s="37" customFormat="1" hidden="1" spans="1:15">
      <c r="A36" s="49" t="s">
        <v>36</v>
      </c>
      <c r="B36" s="50">
        <v>34</v>
      </c>
      <c r="C36" s="51" t="s">
        <v>98</v>
      </c>
      <c r="D36" s="52" t="s">
        <v>38</v>
      </c>
      <c r="E36" s="49" t="s">
        <v>39</v>
      </c>
      <c r="F36" s="53">
        <v>33210</v>
      </c>
      <c r="G36" s="54">
        <v>0</v>
      </c>
      <c r="H36" s="55">
        <v>0</v>
      </c>
      <c r="I36" s="52"/>
      <c r="J36" s="64">
        <f t="shared" si="0"/>
        <v>0</v>
      </c>
      <c r="K36" s="65">
        <f t="shared" si="1"/>
        <v>-33210</v>
      </c>
      <c r="L36" s="66" t="s">
        <v>53</v>
      </c>
      <c r="M36" s="69" t="s">
        <v>54</v>
      </c>
      <c r="N36" s="37">
        <v>34</v>
      </c>
      <c r="O36" s="68">
        <f>SUMIFS(ZP!$F$2:$F$144,ZP!$G$2:$G$144,B36)</f>
        <v>0</v>
      </c>
    </row>
    <row r="37" s="37" customFormat="1" spans="1:15">
      <c r="A37" s="49" t="s">
        <v>36</v>
      </c>
      <c r="B37" s="50">
        <v>35</v>
      </c>
      <c r="C37" s="51" t="s">
        <v>99</v>
      </c>
      <c r="D37" s="52" t="s">
        <v>38</v>
      </c>
      <c r="E37" s="49" t="s">
        <v>39</v>
      </c>
      <c r="F37" s="53">
        <v>33210</v>
      </c>
      <c r="G37" s="54">
        <v>0</v>
      </c>
      <c r="H37" s="55">
        <v>34528.4860344827</v>
      </c>
      <c r="I37" s="52"/>
      <c r="J37" s="64">
        <f t="shared" si="0"/>
        <v>1.03970147649752</v>
      </c>
      <c r="K37" s="65">
        <f t="shared" si="1"/>
        <v>1318.4860344827</v>
      </c>
      <c r="L37" s="66" t="s">
        <v>40</v>
      </c>
      <c r="M37" s="69" t="s">
        <v>100</v>
      </c>
      <c r="N37" s="37">
        <v>35</v>
      </c>
      <c r="O37" s="68">
        <f>SUMIFS(ZP!$F$2:$F$144,ZP!$G$2:$G$144,B37)</f>
        <v>15694.7663793103</v>
      </c>
    </row>
    <row r="38" s="37" customFormat="1" spans="1:15">
      <c r="A38" s="49" t="s">
        <v>36</v>
      </c>
      <c r="B38" s="50">
        <v>36</v>
      </c>
      <c r="C38" s="51" t="s">
        <v>101</v>
      </c>
      <c r="D38" s="52" t="s">
        <v>38</v>
      </c>
      <c r="E38" s="49" t="s">
        <v>39</v>
      </c>
      <c r="F38" s="53">
        <v>33210</v>
      </c>
      <c r="G38" s="54">
        <v>0</v>
      </c>
      <c r="H38" s="55">
        <v>31389.5327586206</v>
      </c>
      <c r="I38" s="52"/>
      <c r="J38" s="64">
        <f t="shared" si="0"/>
        <v>0.945183160452291</v>
      </c>
      <c r="K38" s="65">
        <f t="shared" si="1"/>
        <v>-1820.4672413794</v>
      </c>
      <c r="L38" s="66" t="s">
        <v>40</v>
      </c>
      <c r="M38" s="69" t="s">
        <v>102</v>
      </c>
      <c r="N38" s="37">
        <v>36</v>
      </c>
      <c r="O38" s="68">
        <f>SUMIFS(ZP!$F$2:$F$144,ZP!$G$2:$G$144,B38)</f>
        <v>61209.5888793102</v>
      </c>
    </row>
    <row r="39" s="37" customFormat="1" ht="25.5" hidden="1" spans="1:15">
      <c r="A39" s="49" t="s">
        <v>36</v>
      </c>
      <c r="B39" s="50">
        <v>37</v>
      </c>
      <c r="C39" s="51" t="s">
        <v>103</v>
      </c>
      <c r="D39" s="52" t="s">
        <v>38</v>
      </c>
      <c r="E39" s="49" t="s">
        <v>39</v>
      </c>
      <c r="F39" s="53">
        <v>33210</v>
      </c>
      <c r="G39" s="54">
        <v>0</v>
      </c>
      <c r="H39" s="55">
        <v>15694.7663793103</v>
      </c>
      <c r="I39" s="52"/>
      <c r="J39" s="64">
        <f t="shared" si="0"/>
        <v>0.472591580226146</v>
      </c>
      <c r="K39" s="65">
        <f t="shared" si="1"/>
        <v>-17515.2336206897</v>
      </c>
      <c r="L39" s="66" t="s">
        <v>104</v>
      </c>
      <c r="M39" s="69" t="s">
        <v>105</v>
      </c>
      <c r="N39" s="37">
        <v>37</v>
      </c>
      <c r="O39" s="68">
        <f>SUMIFS(ZP!$F$2:$F$144,ZP!$G$2:$G$144,B39)</f>
        <v>0</v>
      </c>
    </row>
    <row r="40" s="37" customFormat="1" ht="25.5" hidden="1" spans="1:15">
      <c r="A40" s="49" t="s">
        <v>36</v>
      </c>
      <c r="B40" s="50">
        <v>38</v>
      </c>
      <c r="C40" s="51" t="s">
        <v>52</v>
      </c>
      <c r="D40" s="52" t="s">
        <v>38</v>
      </c>
      <c r="E40" s="49" t="s">
        <v>39</v>
      </c>
      <c r="F40" s="53">
        <v>33210</v>
      </c>
      <c r="G40" s="54">
        <v>0</v>
      </c>
      <c r="H40" s="55">
        <v>12555.8131034482</v>
      </c>
      <c r="I40" s="52"/>
      <c r="J40" s="64">
        <f t="shared" si="0"/>
        <v>0.378073264180915</v>
      </c>
      <c r="K40" s="65">
        <f t="shared" si="1"/>
        <v>-20654.1868965518</v>
      </c>
      <c r="L40" s="66" t="s">
        <v>104</v>
      </c>
      <c r="M40" s="69" t="s">
        <v>106</v>
      </c>
      <c r="N40" s="37">
        <v>38</v>
      </c>
      <c r="O40" s="68">
        <f>SUMIFS(ZP!$F$2:$F$144,ZP!$G$2:$G$144,B40)</f>
        <v>0</v>
      </c>
    </row>
    <row r="41" s="37" customFormat="1" spans="1:15">
      <c r="A41" s="49" t="s">
        <v>36</v>
      </c>
      <c r="B41" s="50">
        <v>39</v>
      </c>
      <c r="C41" s="51" t="s">
        <v>107</v>
      </c>
      <c r="D41" s="52" t="s">
        <v>38</v>
      </c>
      <c r="E41" s="49" t="s">
        <v>39</v>
      </c>
      <c r="F41" s="53">
        <v>33210</v>
      </c>
      <c r="G41" s="54">
        <v>0</v>
      </c>
      <c r="H41" s="55">
        <v>20403.1962931034</v>
      </c>
      <c r="I41" s="52"/>
      <c r="J41" s="64">
        <f t="shared" si="0"/>
        <v>0.61436905429399</v>
      </c>
      <c r="K41" s="65">
        <f t="shared" si="1"/>
        <v>-12806.8037068966</v>
      </c>
      <c r="L41" s="66" t="s">
        <v>40</v>
      </c>
      <c r="M41" s="69" t="s">
        <v>108</v>
      </c>
      <c r="N41" s="37">
        <v>39</v>
      </c>
      <c r="O41" s="68">
        <f>SUMIFS(ZP!$F$2:$F$144,ZP!$G$2:$G$144,B41)</f>
        <v>7847.38318965515</v>
      </c>
    </row>
    <row r="42" s="37" customFormat="1" spans="1:15">
      <c r="A42" s="49" t="s">
        <v>36</v>
      </c>
      <c r="B42" s="50">
        <v>40</v>
      </c>
      <c r="C42" s="51" t="s">
        <v>109</v>
      </c>
      <c r="D42" s="52" t="s">
        <v>38</v>
      </c>
      <c r="E42" s="49" t="s">
        <v>39</v>
      </c>
      <c r="F42" s="53">
        <v>33210</v>
      </c>
      <c r="G42" s="54">
        <v>0</v>
      </c>
      <c r="H42" s="55">
        <v>18833.7196551724</v>
      </c>
      <c r="I42" s="52"/>
      <c r="J42" s="64">
        <f t="shared" si="0"/>
        <v>0.567109896271376</v>
      </c>
      <c r="K42" s="65">
        <f t="shared" si="1"/>
        <v>-14376.2803448276</v>
      </c>
      <c r="L42" s="66" t="s">
        <v>40</v>
      </c>
      <c r="M42" s="69" t="s">
        <v>110</v>
      </c>
      <c r="N42" s="37">
        <v>40</v>
      </c>
      <c r="O42" s="68">
        <f>SUMIFS(ZP!$F$2:$F$144,ZP!$G$2:$G$144,B42)</f>
        <v>0</v>
      </c>
    </row>
    <row r="43" s="37" customFormat="1" spans="1:15">
      <c r="A43" s="49" t="s">
        <v>36</v>
      </c>
      <c r="B43" s="50">
        <v>41</v>
      </c>
      <c r="C43" s="51" t="s">
        <v>111</v>
      </c>
      <c r="D43" s="52" t="s">
        <v>38</v>
      </c>
      <c r="E43" s="49" t="s">
        <v>39</v>
      </c>
      <c r="F43" s="53">
        <v>33210</v>
      </c>
      <c r="G43" s="54">
        <v>0</v>
      </c>
      <c r="H43" s="55">
        <v>7847.38318965515</v>
      </c>
      <c r="I43" s="52"/>
      <c r="J43" s="64">
        <f t="shared" si="0"/>
        <v>0.236295790113073</v>
      </c>
      <c r="K43" s="65">
        <f t="shared" si="1"/>
        <v>-25362.6168103449</v>
      </c>
      <c r="L43" s="66" t="s">
        <v>40</v>
      </c>
      <c r="M43" s="69" t="s">
        <v>112</v>
      </c>
      <c r="N43" s="37">
        <v>41</v>
      </c>
      <c r="O43" s="68">
        <f>SUMIFS(ZP!$F$2:$F$144,ZP!$G$2:$G$144,B43)</f>
        <v>0</v>
      </c>
    </row>
    <row r="44" s="37" customFormat="1" spans="1:15">
      <c r="A44" s="49" t="s">
        <v>36</v>
      </c>
      <c r="B44" s="50">
        <v>42</v>
      </c>
      <c r="C44" s="51" t="s">
        <v>113</v>
      </c>
      <c r="D44" s="52" t="s">
        <v>38</v>
      </c>
      <c r="E44" s="49" t="s">
        <v>39</v>
      </c>
      <c r="F44" s="53">
        <v>33210</v>
      </c>
      <c r="G44" s="54">
        <v>0</v>
      </c>
      <c r="H44" s="55">
        <v>15694.7663793103</v>
      </c>
      <c r="I44" s="52"/>
      <c r="J44" s="64">
        <f t="shared" si="0"/>
        <v>0.472591580226146</v>
      </c>
      <c r="K44" s="65">
        <f t="shared" si="1"/>
        <v>-17515.2336206897</v>
      </c>
      <c r="L44" s="66" t="s">
        <v>40</v>
      </c>
      <c r="M44" s="69" t="s">
        <v>114</v>
      </c>
      <c r="N44" s="37">
        <v>42</v>
      </c>
      <c r="O44" s="68">
        <f>SUMIFS(ZP!$F$2:$F$144,ZP!$G$2:$G$144,B44)</f>
        <v>0</v>
      </c>
    </row>
    <row r="45" s="37" customFormat="1" spans="1:15">
      <c r="A45" s="49" t="s">
        <v>36</v>
      </c>
      <c r="B45" s="50">
        <v>43</v>
      </c>
      <c r="C45" s="51" t="s">
        <v>115</v>
      </c>
      <c r="D45" s="52" t="s">
        <v>38</v>
      </c>
      <c r="E45" s="49" t="s">
        <v>39</v>
      </c>
      <c r="F45" s="53">
        <v>33210</v>
      </c>
      <c r="G45" s="54">
        <v>0</v>
      </c>
      <c r="H45" s="55">
        <v>25111.6262068965</v>
      </c>
      <c r="I45" s="52"/>
      <c r="J45" s="64">
        <f t="shared" si="0"/>
        <v>0.756146528361834</v>
      </c>
      <c r="K45" s="65">
        <f t="shared" si="1"/>
        <v>-8098.3737931035</v>
      </c>
      <c r="L45" s="66" t="s">
        <v>40</v>
      </c>
      <c r="M45" s="69" t="s">
        <v>116</v>
      </c>
      <c r="N45" s="37">
        <v>43</v>
      </c>
      <c r="O45" s="68">
        <f>SUMIFS(ZP!$F$2:$F$144,ZP!$G$2:$G$144,B45)</f>
        <v>0</v>
      </c>
    </row>
    <row r="46" s="37" customFormat="1" spans="1:15">
      <c r="A46" s="49" t="s">
        <v>36</v>
      </c>
      <c r="B46" s="56">
        <v>44</v>
      </c>
      <c r="C46" s="51" t="s">
        <v>117</v>
      </c>
      <c r="D46" s="52" t="s">
        <v>38</v>
      </c>
      <c r="E46" s="49" t="s">
        <v>39</v>
      </c>
      <c r="F46" s="53">
        <v>33210</v>
      </c>
      <c r="G46" s="54">
        <v>0</v>
      </c>
      <c r="H46" s="55">
        <v>18833.7196551724</v>
      </c>
      <c r="I46" s="52"/>
      <c r="J46" s="64">
        <f t="shared" si="0"/>
        <v>0.567109896271376</v>
      </c>
      <c r="K46" s="65">
        <f t="shared" si="1"/>
        <v>-14376.2803448276</v>
      </c>
      <c r="L46" s="66" t="s">
        <v>40</v>
      </c>
      <c r="M46" s="69" t="s">
        <v>118</v>
      </c>
      <c r="N46" s="37">
        <v>44</v>
      </c>
      <c r="O46" s="68">
        <f>SUMIFS(ZP!$F$2:$F$144,ZP!$G$2:$G$144,B46)</f>
        <v>7847.38318965515</v>
      </c>
    </row>
    <row r="47" s="37" customFormat="1" hidden="1" spans="1:15">
      <c r="A47" s="49" t="s">
        <v>36</v>
      </c>
      <c r="B47" s="50">
        <v>45</v>
      </c>
      <c r="C47" s="51" t="s">
        <v>119</v>
      </c>
      <c r="D47" s="52" t="s">
        <v>93</v>
      </c>
      <c r="E47" s="49" t="s">
        <v>39</v>
      </c>
      <c r="F47" s="53">
        <v>3321</v>
      </c>
      <c r="G47" s="54">
        <v>0</v>
      </c>
      <c r="H47" s="55">
        <v>0</v>
      </c>
      <c r="I47" s="52"/>
      <c r="J47" s="64">
        <f t="shared" si="0"/>
        <v>0</v>
      </c>
      <c r="K47" s="65">
        <f t="shared" si="1"/>
        <v>-3321</v>
      </c>
      <c r="L47" s="66" t="s">
        <v>53</v>
      </c>
      <c r="M47" s="69" t="s">
        <v>54</v>
      </c>
      <c r="N47" s="37">
        <v>45</v>
      </c>
      <c r="O47" s="68">
        <f>SUMIFS(ZP!$F$2:$F$144,ZP!$G$2:$G$144,B47)</f>
        <v>0</v>
      </c>
    </row>
    <row r="48" s="37" customFormat="1" hidden="1" spans="1:15">
      <c r="A48" s="49" t="s">
        <v>36</v>
      </c>
      <c r="B48" s="50">
        <v>46</v>
      </c>
      <c r="C48" s="51" t="s">
        <v>120</v>
      </c>
      <c r="D48" s="52" t="s">
        <v>93</v>
      </c>
      <c r="E48" s="49" t="s">
        <v>39</v>
      </c>
      <c r="F48" s="53">
        <v>3321</v>
      </c>
      <c r="G48" s="54">
        <v>0</v>
      </c>
      <c r="H48" s="55">
        <v>0</v>
      </c>
      <c r="I48" s="52"/>
      <c r="J48" s="64">
        <f t="shared" si="0"/>
        <v>0</v>
      </c>
      <c r="K48" s="65">
        <f t="shared" si="1"/>
        <v>-3321</v>
      </c>
      <c r="L48" s="66" t="s">
        <v>53</v>
      </c>
      <c r="M48" s="69" t="s">
        <v>54</v>
      </c>
      <c r="N48" s="37">
        <v>46</v>
      </c>
      <c r="O48" s="68">
        <f>SUMIFS(ZP!$F$2:$F$144,ZP!$G$2:$G$144,B48)</f>
        <v>0</v>
      </c>
    </row>
    <row r="49" s="37" customFormat="1" hidden="1" spans="1:15">
      <c r="A49" s="49" t="s">
        <v>36</v>
      </c>
      <c r="B49" s="50">
        <v>47</v>
      </c>
      <c r="C49" s="51" t="s">
        <v>121</v>
      </c>
      <c r="D49" s="52" t="s">
        <v>93</v>
      </c>
      <c r="E49" s="49" t="s">
        <v>39</v>
      </c>
      <c r="F49" s="53">
        <v>3321</v>
      </c>
      <c r="G49" s="54">
        <v>0</v>
      </c>
      <c r="H49" s="55">
        <v>0</v>
      </c>
      <c r="I49" s="52"/>
      <c r="J49" s="64">
        <f t="shared" si="0"/>
        <v>0</v>
      </c>
      <c r="K49" s="65">
        <f t="shared" si="1"/>
        <v>-3321</v>
      </c>
      <c r="L49" s="66" t="s">
        <v>53</v>
      </c>
      <c r="M49" s="69" t="s">
        <v>54</v>
      </c>
      <c r="N49" s="37">
        <v>47</v>
      </c>
      <c r="O49" s="68">
        <f>SUMIFS(ZP!$F$2:$F$144,ZP!$G$2:$G$144,B49)</f>
        <v>0</v>
      </c>
    </row>
    <row r="50" s="37" customFormat="1" spans="1:15">
      <c r="A50" s="49" t="s">
        <v>36</v>
      </c>
      <c r="B50" s="50">
        <v>48</v>
      </c>
      <c r="C50" s="51" t="s">
        <v>122</v>
      </c>
      <c r="D50" s="52" t="s">
        <v>38</v>
      </c>
      <c r="E50" s="49" t="s">
        <v>39</v>
      </c>
      <c r="F50" s="53">
        <v>33210</v>
      </c>
      <c r="G50" s="54">
        <v>0</v>
      </c>
      <c r="H50" s="55">
        <v>6277.90655172412</v>
      </c>
      <c r="I50" s="52"/>
      <c r="J50" s="64">
        <f t="shared" si="0"/>
        <v>0.189036632090458</v>
      </c>
      <c r="K50" s="65">
        <f t="shared" si="1"/>
        <v>-26932.0934482759</v>
      </c>
      <c r="L50" s="66" t="s">
        <v>40</v>
      </c>
      <c r="M50" s="69" t="s">
        <v>123</v>
      </c>
      <c r="N50" s="37">
        <v>48</v>
      </c>
      <c r="O50" s="68">
        <f>SUMIFS(ZP!$F$2:$F$144,ZP!$G$2:$G$144,B50)</f>
        <v>0</v>
      </c>
    </row>
    <row r="51" s="37" customFormat="1" hidden="1" spans="1:15">
      <c r="A51" s="49" t="s">
        <v>36</v>
      </c>
      <c r="B51" s="56">
        <v>49</v>
      </c>
      <c r="C51" s="51" t="s">
        <v>120</v>
      </c>
      <c r="D51" s="52" t="s">
        <v>93</v>
      </c>
      <c r="E51" s="49" t="s">
        <v>39</v>
      </c>
      <c r="F51" s="53">
        <v>3321</v>
      </c>
      <c r="G51" s="54">
        <v>0</v>
      </c>
      <c r="H51" s="55">
        <v>0</v>
      </c>
      <c r="I51" s="52"/>
      <c r="J51" s="64">
        <f t="shared" si="0"/>
        <v>0</v>
      </c>
      <c r="K51" s="65">
        <f t="shared" si="1"/>
        <v>-3321</v>
      </c>
      <c r="L51" s="66" t="s">
        <v>53</v>
      </c>
      <c r="M51" s="69" t="s">
        <v>54</v>
      </c>
      <c r="N51" s="37">
        <v>49</v>
      </c>
      <c r="O51" s="68">
        <f>SUMIFS(ZP!$F$2:$F$144,ZP!$G$2:$G$144,B51)</f>
        <v>0</v>
      </c>
    </row>
    <row r="52" s="37" customFormat="1" spans="1:15">
      <c r="A52" s="49" t="s">
        <v>36</v>
      </c>
      <c r="B52" s="50">
        <v>50</v>
      </c>
      <c r="C52" s="51" t="s">
        <v>124</v>
      </c>
      <c r="D52" s="52" t="s">
        <v>38</v>
      </c>
      <c r="E52" s="49" t="s">
        <v>39</v>
      </c>
      <c r="F52" s="53">
        <v>33210</v>
      </c>
      <c r="G52" s="54">
        <v>0</v>
      </c>
      <c r="H52" s="55">
        <v>6277.90655172412</v>
      </c>
      <c r="I52" s="52"/>
      <c r="J52" s="64">
        <f t="shared" si="0"/>
        <v>0.189036632090458</v>
      </c>
      <c r="K52" s="65">
        <f t="shared" si="1"/>
        <v>-26932.0934482759</v>
      </c>
      <c r="L52" s="66" t="s">
        <v>40</v>
      </c>
      <c r="M52" s="69" t="s">
        <v>125</v>
      </c>
      <c r="N52" s="37">
        <v>50</v>
      </c>
      <c r="O52" s="68">
        <f>SUMIFS(ZP!$F$2:$F$144,ZP!$G$2:$G$144,B52)</f>
        <v>0</v>
      </c>
    </row>
    <row r="53" s="37" customFormat="1" spans="1:15">
      <c r="A53" s="49" t="s">
        <v>36</v>
      </c>
      <c r="B53" s="50">
        <v>51</v>
      </c>
      <c r="C53" s="51" t="s">
        <v>126</v>
      </c>
      <c r="D53" s="52" t="s">
        <v>38</v>
      </c>
      <c r="E53" s="49" t="s">
        <v>39</v>
      </c>
      <c r="F53" s="53">
        <v>33210</v>
      </c>
      <c r="G53" s="54">
        <v>0</v>
      </c>
      <c r="H53" s="55">
        <v>6277.90655172412</v>
      </c>
      <c r="I53" s="52"/>
      <c r="J53" s="64">
        <f t="shared" si="0"/>
        <v>0.189036632090458</v>
      </c>
      <c r="K53" s="65">
        <f t="shared" si="1"/>
        <v>-26932.0934482759</v>
      </c>
      <c r="L53" s="66" t="s">
        <v>40</v>
      </c>
      <c r="M53" s="69" t="s">
        <v>127</v>
      </c>
      <c r="N53" s="37">
        <v>51</v>
      </c>
      <c r="O53" s="68">
        <f>SUMIFS(ZP!$F$2:$F$144,ZP!$G$2:$G$144,B53)</f>
        <v>0</v>
      </c>
    </row>
    <row r="54" s="37" customFormat="1" spans="1:15">
      <c r="A54" s="49" t="s">
        <v>36</v>
      </c>
      <c r="B54" s="50">
        <v>52</v>
      </c>
      <c r="C54" s="51" t="s">
        <v>128</v>
      </c>
      <c r="D54" s="52" t="s">
        <v>38</v>
      </c>
      <c r="E54" s="49" t="s">
        <v>39</v>
      </c>
      <c r="F54" s="53">
        <v>33210</v>
      </c>
      <c r="G54" s="54">
        <v>0</v>
      </c>
      <c r="H54" s="55">
        <v>20403.1962931034</v>
      </c>
      <c r="I54" s="52"/>
      <c r="J54" s="64">
        <f t="shared" si="0"/>
        <v>0.61436905429399</v>
      </c>
      <c r="K54" s="65">
        <f t="shared" si="1"/>
        <v>-12806.8037068966</v>
      </c>
      <c r="L54" s="66" t="s">
        <v>40</v>
      </c>
      <c r="M54" s="69" t="s">
        <v>129</v>
      </c>
      <c r="N54" s="37">
        <v>52</v>
      </c>
      <c r="O54" s="68">
        <f>SUMIFS(ZP!$F$2:$F$144,ZP!$G$2:$G$144,B54)</f>
        <v>0</v>
      </c>
    </row>
    <row r="55" s="37" customFormat="1" hidden="1" spans="1:15">
      <c r="A55" s="49" t="s">
        <v>36</v>
      </c>
      <c r="B55" s="50">
        <v>53</v>
      </c>
      <c r="C55" s="51" t="s">
        <v>119</v>
      </c>
      <c r="D55" s="52" t="s">
        <v>93</v>
      </c>
      <c r="E55" s="49" t="s">
        <v>39</v>
      </c>
      <c r="F55" s="53">
        <v>3321</v>
      </c>
      <c r="G55" s="54">
        <v>0</v>
      </c>
      <c r="H55" s="55">
        <v>0</v>
      </c>
      <c r="I55" s="52"/>
      <c r="J55" s="64">
        <f t="shared" si="0"/>
        <v>0</v>
      </c>
      <c r="K55" s="65">
        <f t="shared" si="1"/>
        <v>-3321</v>
      </c>
      <c r="L55" s="66" t="s">
        <v>53</v>
      </c>
      <c r="M55" s="69" t="s">
        <v>54</v>
      </c>
      <c r="N55" s="37">
        <v>53</v>
      </c>
      <c r="O55" s="68">
        <f>SUMIFS(ZP!$F$2:$F$144,ZP!$G$2:$G$144,B55)</f>
        <v>0</v>
      </c>
    </row>
    <row r="56" s="37" customFormat="1" hidden="1" spans="1:15">
      <c r="A56" s="49" t="s">
        <v>36</v>
      </c>
      <c r="B56" s="56">
        <v>54</v>
      </c>
      <c r="C56" s="51" t="s">
        <v>120</v>
      </c>
      <c r="D56" s="52" t="s">
        <v>93</v>
      </c>
      <c r="E56" s="49" t="s">
        <v>39</v>
      </c>
      <c r="F56" s="53">
        <v>3321</v>
      </c>
      <c r="G56" s="54">
        <v>0</v>
      </c>
      <c r="H56" s="55">
        <v>0</v>
      </c>
      <c r="I56" s="52"/>
      <c r="J56" s="64">
        <f t="shared" si="0"/>
        <v>0</v>
      </c>
      <c r="K56" s="65">
        <f t="shared" si="1"/>
        <v>-3321</v>
      </c>
      <c r="L56" s="66" t="s">
        <v>53</v>
      </c>
      <c r="M56" s="69" t="s">
        <v>54</v>
      </c>
      <c r="N56" s="37">
        <v>54</v>
      </c>
      <c r="O56" s="68">
        <f>SUMIFS(ZP!$F$2:$F$144,ZP!$G$2:$G$144,B56)</f>
        <v>0</v>
      </c>
    </row>
    <row r="57" s="37" customFormat="1" hidden="1" spans="1:15">
      <c r="A57" s="49" t="s">
        <v>36</v>
      </c>
      <c r="B57" s="50">
        <v>55</v>
      </c>
      <c r="C57" s="51" t="s">
        <v>130</v>
      </c>
      <c r="D57" s="52" t="s">
        <v>93</v>
      </c>
      <c r="E57" s="49" t="s">
        <v>39</v>
      </c>
      <c r="F57" s="53">
        <v>3321</v>
      </c>
      <c r="G57" s="54">
        <v>0</v>
      </c>
      <c r="H57" s="55">
        <v>0</v>
      </c>
      <c r="I57" s="52"/>
      <c r="J57" s="64">
        <f t="shared" si="0"/>
        <v>0</v>
      </c>
      <c r="K57" s="65">
        <f t="shared" si="1"/>
        <v>-3321</v>
      </c>
      <c r="L57" s="66" t="s">
        <v>53</v>
      </c>
      <c r="M57" s="69" t="s">
        <v>54</v>
      </c>
      <c r="N57" s="37">
        <v>55</v>
      </c>
      <c r="O57" s="68">
        <f>SUMIFS(ZP!$F$2:$F$144,ZP!$G$2:$G$144,B57)</f>
        <v>0</v>
      </c>
    </row>
    <row r="58" s="37" customFormat="1" hidden="1" spans="1:15">
      <c r="A58" s="49" t="s">
        <v>36</v>
      </c>
      <c r="B58" s="50">
        <v>56</v>
      </c>
      <c r="C58" s="51" t="s">
        <v>131</v>
      </c>
      <c r="D58" s="52" t="s">
        <v>93</v>
      </c>
      <c r="E58" s="49" t="s">
        <v>39</v>
      </c>
      <c r="F58" s="53">
        <v>3321</v>
      </c>
      <c r="G58" s="54">
        <v>0</v>
      </c>
      <c r="H58" s="55">
        <v>0</v>
      </c>
      <c r="I58" s="52"/>
      <c r="J58" s="64">
        <f t="shared" si="0"/>
        <v>0</v>
      </c>
      <c r="K58" s="65">
        <f t="shared" si="1"/>
        <v>-3321</v>
      </c>
      <c r="L58" s="66" t="s">
        <v>53</v>
      </c>
      <c r="M58" s="69" t="s">
        <v>54</v>
      </c>
      <c r="N58" s="37">
        <v>56</v>
      </c>
      <c r="O58" s="68">
        <f>SUMIFS(ZP!$F$2:$F$144,ZP!$G$2:$G$144,B58)</f>
        <v>0</v>
      </c>
    </row>
    <row r="59" s="37" customFormat="1" hidden="1" spans="1:15">
      <c r="A59" s="49" t="s">
        <v>36</v>
      </c>
      <c r="B59" s="50">
        <v>57</v>
      </c>
      <c r="C59" s="51" t="s">
        <v>132</v>
      </c>
      <c r="D59" s="52" t="s">
        <v>93</v>
      </c>
      <c r="E59" s="49" t="s">
        <v>39</v>
      </c>
      <c r="F59" s="53">
        <v>3321</v>
      </c>
      <c r="G59" s="54">
        <v>0</v>
      </c>
      <c r="H59" s="55">
        <v>0</v>
      </c>
      <c r="I59" s="52"/>
      <c r="J59" s="64">
        <f t="shared" si="0"/>
        <v>0</v>
      </c>
      <c r="K59" s="65">
        <f t="shared" si="1"/>
        <v>-3321</v>
      </c>
      <c r="L59" s="66" t="s">
        <v>53</v>
      </c>
      <c r="M59" s="69" t="s">
        <v>54</v>
      </c>
      <c r="N59" s="37">
        <v>57</v>
      </c>
      <c r="O59" s="68">
        <f>SUMIFS(ZP!$F$2:$F$144,ZP!$G$2:$G$144,B59)</f>
        <v>0</v>
      </c>
    </row>
    <row r="60" s="37" customFormat="1" hidden="1" spans="1:15">
      <c r="A60" s="49" t="s">
        <v>36</v>
      </c>
      <c r="B60" s="50">
        <v>58</v>
      </c>
      <c r="C60" s="51" t="s">
        <v>133</v>
      </c>
      <c r="D60" s="52" t="s">
        <v>93</v>
      </c>
      <c r="E60" s="49" t="s">
        <v>39</v>
      </c>
      <c r="F60" s="53">
        <v>3321</v>
      </c>
      <c r="G60" s="54">
        <v>0</v>
      </c>
      <c r="H60" s="55">
        <v>0</v>
      </c>
      <c r="I60" s="52"/>
      <c r="J60" s="64">
        <f t="shared" si="0"/>
        <v>0</v>
      </c>
      <c r="K60" s="65">
        <f t="shared" si="1"/>
        <v>-3321</v>
      </c>
      <c r="L60" s="66" t="s">
        <v>53</v>
      </c>
      <c r="M60" s="69" t="s">
        <v>54</v>
      </c>
      <c r="N60" s="37">
        <v>58</v>
      </c>
      <c r="O60" s="68">
        <f>SUMIFS(ZP!$F$2:$F$144,ZP!$G$2:$G$144,B60)</f>
        <v>0</v>
      </c>
    </row>
    <row r="61" s="37" customFormat="1" hidden="1" spans="1:15">
      <c r="A61" s="49" t="s">
        <v>36</v>
      </c>
      <c r="B61" s="50">
        <v>59</v>
      </c>
      <c r="C61" s="51" t="s">
        <v>134</v>
      </c>
      <c r="D61" s="52" t="s">
        <v>93</v>
      </c>
      <c r="E61" s="49" t="s">
        <v>39</v>
      </c>
      <c r="F61" s="53">
        <v>3321</v>
      </c>
      <c r="G61" s="54">
        <v>0</v>
      </c>
      <c r="H61" s="55">
        <v>0</v>
      </c>
      <c r="I61" s="52"/>
      <c r="J61" s="64">
        <f t="shared" si="0"/>
        <v>0</v>
      </c>
      <c r="K61" s="65">
        <f t="shared" si="1"/>
        <v>-3321</v>
      </c>
      <c r="L61" s="66" t="s">
        <v>53</v>
      </c>
      <c r="M61" s="69" t="s">
        <v>54</v>
      </c>
      <c r="N61" s="37">
        <v>59</v>
      </c>
      <c r="O61" s="68">
        <f>SUMIFS(ZP!$F$2:$F$144,ZP!$G$2:$G$144,B61)</f>
        <v>0</v>
      </c>
    </row>
    <row r="62" s="37" customFormat="1" spans="1:15">
      <c r="A62" s="49" t="s">
        <v>36</v>
      </c>
      <c r="B62" s="50">
        <v>60</v>
      </c>
      <c r="C62" s="51" t="s">
        <v>135</v>
      </c>
      <c r="D62" s="52" t="s">
        <v>38</v>
      </c>
      <c r="E62" s="49" t="s">
        <v>39</v>
      </c>
      <c r="F62" s="53">
        <v>33210</v>
      </c>
      <c r="G62" s="54">
        <v>0</v>
      </c>
      <c r="H62" s="55">
        <v>14125.2897413793</v>
      </c>
      <c r="I62" s="52"/>
      <c r="J62" s="64">
        <f t="shared" si="0"/>
        <v>0.425332422203532</v>
      </c>
      <c r="K62" s="65">
        <f t="shared" si="1"/>
        <v>-19084.7102586207</v>
      </c>
      <c r="L62" s="66" t="s">
        <v>40</v>
      </c>
      <c r="M62" s="69" t="s">
        <v>136</v>
      </c>
      <c r="N62" s="37">
        <v>60</v>
      </c>
      <c r="O62" s="68">
        <f>SUMIFS(ZP!$F$2:$F$144,ZP!$G$2:$G$144,B62)</f>
        <v>0</v>
      </c>
    </row>
    <row r="63" s="37" customFormat="1" hidden="1" spans="1:15">
      <c r="A63" s="49" t="s">
        <v>36</v>
      </c>
      <c r="B63" s="50">
        <v>61</v>
      </c>
      <c r="C63" s="51" t="s">
        <v>137</v>
      </c>
      <c r="D63" s="52" t="s">
        <v>38</v>
      </c>
      <c r="E63" s="49" t="s">
        <v>39</v>
      </c>
      <c r="F63" s="53">
        <v>33210</v>
      </c>
      <c r="G63" s="54">
        <v>0</v>
      </c>
      <c r="H63" s="55">
        <v>0</v>
      </c>
      <c r="I63" s="52"/>
      <c r="J63" s="64">
        <f t="shared" si="0"/>
        <v>0</v>
      </c>
      <c r="K63" s="65">
        <f t="shared" si="1"/>
        <v>-33210</v>
      </c>
      <c r="L63" s="66" t="s">
        <v>53</v>
      </c>
      <c r="M63" s="69" t="s">
        <v>54</v>
      </c>
      <c r="N63" s="37">
        <v>61</v>
      </c>
      <c r="O63" s="68">
        <f>SUMIFS(ZP!$F$2:$F$144,ZP!$G$2:$G$144,B63)</f>
        <v>0</v>
      </c>
    </row>
    <row r="64" s="37" customFormat="1" hidden="1" spans="1:15">
      <c r="A64" s="49" t="s">
        <v>36</v>
      </c>
      <c r="B64" s="50">
        <v>62</v>
      </c>
      <c r="C64" s="51" t="s">
        <v>138</v>
      </c>
      <c r="D64" s="52" t="s">
        <v>38</v>
      </c>
      <c r="E64" s="49" t="s">
        <v>39</v>
      </c>
      <c r="F64" s="53">
        <v>33210</v>
      </c>
      <c r="G64" s="54">
        <v>0</v>
      </c>
      <c r="H64" s="55">
        <v>0</v>
      </c>
      <c r="I64" s="52"/>
      <c r="J64" s="64">
        <f t="shared" si="0"/>
        <v>0</v>
      </c>
      <c r="K64" s="65">
        <f t="shared" si="1"/>
        <v>-33210</v>
      </c>
      <c r="L64" s="66" t="s">
        <v>53</v>
      </c>
      <c r="M64" s="69" t="s">
        <v>54</v>
      </c>
      <c r="N64" s="37">
        <v>62</v>
      </c>
      <c r="O64" s="68">
        <f>SUMIFS(ZP!$F$2:$F$144,ZP!$G$2:$G$144,B64)</f>
        <v>0</v>
      </c>
    </row>
    <row r="65" s="37" customFormat="1" hidden="1" spans="1:15">
      <c r="A65" s="49" t="s">
        <v>36</v>
      </c>
      <c r="B65" s="50">
        <v>63</v>
      </c>
      <c r="C65" s="51" t="s">
        <v>139</v>
      </c>
      <c r="D65" s="52" t="s">
        <v>38</v>
      </c>
      <c r="E65" s="49" t="s">
        <v>39</v>
      </c>
      <c r="F65" s="53">
        <v>33210</v>
      </c>
      <c r="G65" s="54">
        <v>0</v>
      </c>
      <c r="H65" s="55">
        <v>0</v>
      </c>
      <c r="I65" s="52"/>
      <c r="J65" s="64">
        <f t="shared" si="0"/>
        <v>0</v>
      </c>
      <c r="K65" s="65">
        <f t="shared" si="1"/>
        <v>-33210</v>
      </c>
      <c r="L65" s="66" t="s">
        <v>53</v>
      </c>
      <c r="M65" s="69" t="s">
        <v>54</v>
      </c>
      <c r="N65" s="37">
        <v>63</v>
      </c>
      <c r="O65" s="68">
        <f>SUMIFS(ZP!$F$2:$F$144,ZP!$G$2:$G$144,B65)</f>
        <v>0</v>
      </c>
    </row>
    <row r="66" s="37" customFormat="1" hidden="1" spans="1:15">
      <c r="A66" s="49" t="s">
        <v>36</v>
      </c>
      <c r="B66" s="50">
        <v>64</v>
      </c>
      <c r="C66" s="51" t="s">
        <v>140</v>
      </c>
      <c r="D66" s="52" t="s">
        <v>38</v>
      </c>
      <c r="E66" s="49" t="s">
        <v>39</v>
      </c>
      <c r="F66" s="53">
        <v>33210</v>
      </c>
      <c r="G66" s="54">
        <v>0</v>
      </c>
      <c r="H66" s="55">
        <v>0</v>
      </c>
      <c r="I66" s="52"/>
      <c r="J66" s="64">
        <f t="shared" si="0"/>
        <v>0</v>
      </c>
      <c r="K66" s="65">
        <f t="shared" si="1"/>
        <v>-33210</v>
      </c>
      <c r="L66" s="66" t="s">
        <v>53</v>
      </c>
      <c r="M66" s="69" t="s">
        <v>54</v>
      </c>
      <c r="N66" s="37">
        <v>64</v>
      </c>
      <c r="O66" s="68">
        <f>SUMIFS(ZP!$F$2:$F$144,ZP!$G$2:$G$144,B66)</f>
        <v>0</v>
      </c>
    </row>
    <row r="67" s="37" customFormat="1" hidden="1" spans="1:15">
      <c r="A67" s="49" t="s">
        <v>36</v>
      </c>
      <c r="B67" s="50">
        <v>65</v>
      </c>
      <c r="C67" s="51" t="s">
        <v>141</v>
      </c>
      <c r="D67" s="52" t="s">
        <v>38</v>
      </c>
      <c r="E67" s="49" t="s">
        <v>39</v>
      </c>
      <c r="F67" s="53">
        <v>33210</v>
      </c>
      <c r="G67" s="54">
        <v>0</v>
      </c>
      <c r="H67" s="55">
        <v>0</v>
      </c>
      <c r="I67" s="52"/>
      <c r="J67" s="64">
        <f t="shared" si="0"/>
        <v>0</v>
      </c>
      <c r="K67" s="65">
        <f t="shared" si="1"/>
        <v>-33210</v>
      </c>
      <c r="L67" s="66" t="s">
        <v>53</v>
      </c>
      <c r="M67" s="69" t="s">
        <v>54</v>
      </c>
      <c r="N67" s="37">
        <v>65</v>
      </c>
      <c r="O67" s="68">
        <f>SUMIFS(ZP!$F$2:$F$144,ZP!$G$2:$G$144,B67)</f>
        <v>0</v>
      </c>
    </row>
    <row r="68" s="37" customFormat="1" hidden="1" spans="1:15">
      <c r="A68" s="49" t="s">
        <v>36</v>
      </c>
      <c r="B68" s="50">
        <v>66</v>
      </c>
      <c r="C68" s="51" t="s">
        <v>142</v>
      </c>
      <c r="D68" s="52" t="s">
        <v>38</v>
      </c>
      <c r="E68" s="49" t="s">
        <v>39</v>
      </c>
      <c r="F68" s="53">
        <v>33210</v>
      </c>
      <c r="G68" s="54">
        <v>0</v>
      </c>
      <c r="H68" s="55">
        <v>0</v>
      </c>
      <c r="I68" s="52"/>
      <c r="J68" s="64">
        <f t="shared" ref="J68:J131" si="2">H68/F68</f>
        <v>0</v>
      </c>
      <c r="K68" s="65">
        <f t="shared" ref="K68:K131" si="3">H68-F68</f>
        <v>-33210</v>
      </c>
      <c r="L68" s="66" t="s">
        <v>53</v>
      </c>
      <c r="M68" s="69" t="s">
        <v>54</v>
      </c>
      <c r="N68" s="37">
        <v>66</v>
      </c>
      <c r="O68" s="68">
        <f>SUMIFS(ZP!$F$2:$F$144,ZP!$G$2:$G$144,B68)</f>
        <v>0</v>
      </c>
    </row>
    <row r="69" s="37" customFormat="1" hidden="1" spans="1:15">
      <c r="A69" s="49" t="s">
        <v>36</v>
      </c>
      <c r="B69" s="50">
        <v>67</v>
      </c>
      <c r="C69" s="51" t="s">
        <v>143</v>
      </c>
      <c r="D69" s="52" t="s">
        <v>38</v>
      </c>
      <c r="E69" s="49" t="s">
        <v>39</v>
      </c>
      <c r="F69" s="53">
        <v>33210</v>
      </c>
      <c r="G69" s="54">
        <v>0</v>
      </c>
      <c r="H69" s="55">
        <v>0</v>
      </c>
      <c r="I69" s="52"/>
      <c r="J69" s="64">
        <f t="shared" si="2"/>
        <v>0</v>
      </c>
      <c r="K69" s="65">
        <f t="shared" si="3"/>
        <v>-33210</v>
      </c>
      <c r="L69" s="66" t="s">
        <v>53</v>
      </c>
      <c r="M69" s="69" t="s">
        <v>54</v>
      </c>
      <c r="N69" s="37">
        <v>67</v>
      </c>
      <c r="O69" s="68">
        <f>SUMIFS(ZP!$F$2:$F$144,ZP!$G$2:$G$144,B69)</f>
        <v>0</v>
      </c>
    </row>
    <row r="70" s="37" customFormat="1" hidden="1" spans="1:15">
      <c r="A70" s="49" t="s">
        <v>36</v>
      </c>
      <c r="B70" s="50">
        <v>68</v>
      </c>
      <c r="C70" s="51" t="s">
        <v>144</v>
      </c>
      <c r="D70" s="52" t="s">
        <v>38</v>
      </c>
      <c r="E70" s="49" t="s">
        <v>39</v>
      </c>
      <c r="F70" s="53">
        <v>33210</v>
      </c>
      <c r="G70" s="54">
        <v>0</v>
      </c>
      <c r="H70" s="55">
        <v>0</v>
      </c>
      <c r="I70" s="52"/>
      <c r="J70" s="64">
        <f t="shared" si="2"/>
        <v>0</v>
      </c>
      <c r="K70" s="65">
        <f t="shared" si="3"/>
        <v>-33210</v>
      </c>
      <c r="L70" s="66" t="s">
        <v>53</v>
      </c>
      <c r="M70" s="69" t="s">
        <v>54</v>
      </c>
      <c r="N70" s="37">
        <v>68</v>
      </c>
      <c r="O70" s="68">
        <f>SUMIFS(ZP!$F$2:$F$144,ZP!$G$2:$G$144,B70)</f>
        <v>0</v>
      </c>
    </row>
    <row r="71" s="37" customFormat="1" hidden="1" spans="1:15">
      <c r="A71" s="49" t="s">
        <v>36</v>
      </c>
      <c r="B71" s="50">
        <v>69</v>
      </c>
      <c r="C71" s="51" t="s">
        <v>145</v>
      </c>
      <c r="D71" s="52" t="s">
        <v>38</v>
      </c>
      <c r="E71" s="49" t="s">
        <v>39</v>
      </c>
      <c r="F71" s="53">
        <v>33210</v>
      </c>
      <c r="G71" s="54">
        <v>0</v>
      </c>
      <c r="H71" s="55">
        <v>0</v>
      </c>
      <c r="I71" s="52"/>
      <c r="J71" s="64">
        <f t="shared" si="2"/>
        <v>0</v>
      </c>
      <c r="K71" s="65">
        <f t="shared" si="3"/>
        <v>-33210</v>
      </c>
      <c r="L71" s="66" t="s">
        <v>53</v>
      </c>
      <c r="M71" s="69" t="s">
        <v>54</v>
      </c>
      <c r="N71" s="37">
        <v>69</v>
      </c>
      <c r="O71" s="68">
        <f>SUMIFS(ZP!$F$2:$F$144,ZP!$G$2:$G$144,B71)</f>
        <v>0</v>
      </c>
    </row>
    <row r="72" s="37" customFormat="1" hidden="1" spans="1:15">
      <c r="A72" s="49" t="s">
        <v>36</v>
      </c>
      <c r="B72" s="50">
        <v>70</v>
      </c>
      <c r="C72" s="51" t="s">
        <v>146</v>
      </c>
      <c r="D72" s="52" t="s">
        <v>38</v>
      </c>
      <c r="E72" s="49" t="s">
        <v>39</v>
      </c>
      <c r="F72" s="53">
        <v>33210</v>
      </c>
      <c r="G72" s="54">
        <v>0</v>
      </c>
      <c r="H72" s="55">
        <v>0</v>
      </c>
      <c r="I72" s="52"/>
      <c r="J72" s="64">
        <f t="shared" si="2"/>
        <v>0</v>
      </c>
      <c r="K72" s="65">
        <f t="shared" si="3"/>
        <v>-33210</v>
      </c>
      <c r="L72" s="66" t="s">
        <v>53</v>
      </c>
      <c r="M72" s="69" t="s">
        <v>54</v>
      </c>
      <c r="N72" s="37">
        <v>70</v>
      </c>
      <c r="O72" s="68">
        <f>SUMIFS(ZP!$F$2:$F$144,ZP!$G$2:$G$144,B72)</f>
        <v>0</v>
      </c>
    </row>
    <row r="73" s="37" customFormat="1" hidden="1" spans="1:15">
      <c r="A73" s="49" t="s">
        <v>36</v>
      </c>
      <c r="B73" s="50">
        <v>71</v>
      </c>
      <c r="C73" s="51" t="s">
        <v>147</v>
      </c>
      <c r="D73" s="52" t="s">
        <v>38</v>
      </c>
      <c r="E73" s="49" t="s">
        <v>39</v>
      </c>
      <c r="F73" s="53">
        <v>33210</v>
      </c>
      <c r="G73" s="54">
        <v>0</v>
      </c>
      <c r="H73" s="55">
        <v>0</v>
      </c>
      <c r="I73" s="52"/>
      <c r="J73" s="64">
        <f t="shared" si="2"/>
        <v>0</v>
      </c>
      <c r="K73" s="65">
        <f t="shared" si="3"/>
        <v>-33210</v>
      </c>
      <c r="L73" s="66" t="s">
        <v>53</v>
      </c>
      <c r="M73" s="69" t="s">
        <v>54</v>
      </c>
      <c r="N73" s="37">
        <v>71</v>
      </c>
      <c r="O73" s="68">
        <f>SUMIFS(ZP!$F$2:$F$144,ZP!$G$2:$G$144,B73)</f>
        <v>0</v>
      </c>
    </row>
    <row r="74" s="37" customFormat="1" hidden="1" spans="1:15">
      <c r="A74" s="49" t="s">
        <v>36</v>
      </c>
      <c r="B74" s="50">
        <v>72</v>
      </c>
      <c r="C74" s="51" t="s">
        <v>148</v>
      </c>
      <c r="D74" s="52" t="s">
        <v>38</v>
      </c>
      <c r="E74" s="49" t="s">
        <v>39</v>
      </c>
      <c r="F74" s="53">
        <v>33210</v>
      </c>
      <c r="G74" s="54">
        <v>0</v>
      </c>
      <c r="H74" s="55">
        <v>0</v>
      </c>
      <c r="I74" s="52"/>
      <c r="J74" s="64">
        <f t="shared" si="2"/>
        <v>0</v>
      </c>
      <c r="K74" s="65">
        <f t="shared" si="3"/>
        <v>-33210</v>
      </c>
      <c r="L74" s="66" t="s">
        <v>53</v>
      </c>
      <c r="M74" s="69" t="s">
        <v>54</v>
      </c>
      <c r="N74" s="37">
        <v>72</v>
      </c>
      <c r="O74" s="68">
        <f>SUMIFS(ZP!$F$2:$F$144,ZP!$G$2:$G$144,B74)</f>
        <v>0</v>
      </c>
    </row>
    <row r="75" s="37" customFormat="1" hidden="1" spans="1:15">
      <c r="A75" s="49" t="s">
        <v>36</v>
      </c>
      <c r="B75" s="50">
        <v>73</v>
      </c>
      <c r="C75" s="51" t="s">
        <v>149</v>
      </c>
      <c r="D75" s="52" t="s">
        <v>38</v>
      </c>
      <c r="E75" s="49" t="s">
        <v>39</v>
      </c>
      <c r="F75" s="53">
        <v>33210</v>
      </c>
      <c r="G75" s="54">
        <v>0</v>
      </c>
      <c r="H75" s="55">
        <v>0</v>
      </c>
      <c r="I75" s="52"/>
      <c r="J75" s="64">
        <f t="shared" si="2"/>
        <v>0</v>
      </c>
      <c r="K75" s="65">
        <f t="shared" si="3"/>
        <v>-33210</v>
      </c>
      <c r="L75" s="66" t="s">
        <v>53</v>
      </c>
      <c r="M75" s="69" t="s">
        <v>54</v>
      </c>
      <c r="N75" s="37">
        <v>73</v>
      </c>
      <c r="O75" s="68">
        <f>SUMIFS(ZP!$F$2:$F$144,ZP!$G$2:$G$144,B75)</f>
        <v>0</v>
      </c>
    </row>
    <row r="76" s="37" customFormat="1" hidden="1" spans="1:15">
      <c r="A76" s="49" t="s">
        <v>36</v>
      </c>
      <c r="B76" s="50">
        <v>74</v>
      </c>
      <c r="C76" s="51" t="s">
        <v>150</v>
      </c>
      <c r="D76" s="52" t="s">
        <v>38</v>
      </c>
      <c r="E76" s="49" t="s">
        <v>39</v>
      </c>
      <c r="F76" s="53">
        <v>33210</v>
      </c>
      <c r="G76" s="54">
        <v>0</v>
      </c>
      <c r="H76" s="55">
        <v>0</v>
      </c>
      <c r="I76" s="52"/>
      <c r="J76" s="64">
        <f t="shared" si="2"/>
        <v>0</v>
      </c>
      <c r="K76" s="65">
        <f t="shared" si="3"/>
        <v>-33210</v>
      </c>
      <c r="L76" s="66" t="s">
        <v>53</v>
      </c>
      <c r="M76" s="69" t="s">
        <v>54</v>
      </c>
      <c r="N76" s="37">
        <v>74</v>
      </c>
      <c r="O76" s="68">
        <f>SUMIFS(ZP!$F$2:$F$144,ZP!$G$2:$G$144,B76)</f>
        <v>0</v>
      </c>
    </row>
    <row r="77" s="37" customFormat="1" hidden="1" spans="1:15">
      <c r="A77" s="49" t="s">
        <v>36</v>
      </c>
      <c r="B77" s="50">
        <v>75</v>
      </c>
      <c r="C77" s="51" t="s">
        <v>151</v>
      </c>
      <c r="D77" s="52" t="s">
        <v>38</v>
      </c>
      <c r="E77" s="49" t="s">
        <v>39</v>
      </c>
      <c r="F77" s="53">
        <v>33210</v>
      </c>
      <c r="G77" s="54">
        <v>0</v>
      </c>
      <c r="H77" s="55">
        <v>0</v>
      </c>
      <c r="I77" s="52"/>
      <c r="J77" s="64">
        <f t="shared" si="2"/>
        <v>0</v>
      </c>
      <c r="K77" s="65">
        <f t="shared" si="3"/>
        <v>-33210</v>
      </c>
      <c r="L77" s="66" t="s">
        <v>53</v>
      </c>
      <c r="M77" s="69" t="s">
        <v>54</v>
      </c>
      <c r="N77" s="37">
        <v>75</v>
      </c>
      <c r="O77" s="68">
        <f>SUMIFS(ZP!$F$2:$F$144,ZP!$G$2:$G$144,B77)</f>
        <v>0</v>
      </c>
    </row>
    <row r="78" s="37" customFormat="1" hidden="1" spans="1:15">
      <c r="A78" s="49" t="s">
        <v>36</v>
      </c>
      <c r="B78" s="50">
        <v>76</v>
      </c>
      <c r="C78" s="51" t="s">
        <v>152</v>
      </c>
      <c r="D78" s="52" t="s">
        <v>38</v>
      </c>
      <c r="E78" s="49" t="s">
        <v>39</v>
      </c>
      <c r="F78" s="53">
        <v>33210</v>
      </c>
      <c r="G78" s="54">
        <v>0</v>
      </c>
      <c r="H78" s="55">
        <v>0</v>
      </c>
      <c r="I78" s="52"/>
      <c r="J78" s="64">
        <f t="shared" si="2"/>
        <v>0</v>
      </c>
      <c r="K78" s="65">
        <f t="shared" si="3"/>
        <v>-33210</v>
      </c>
      <c r="L78" s="66" t="s">
        <v>53</v>
      </c>
      <c r="M78" s="69" t="s">
        <v>54</v>
      </c>
      <c r="N78" s="37">
        <v>76</v>
      </c>
      <c r="O78" s="68">
        <f>SUMIFS(ZP!$F$2:$F$144,ZP!$G$2:$G$144,B78)</f>
        <v>0</v>
      </c>
    </row>
    <row r="79" s="37" customFormat="1" hidden="1" spans="1:15">
      <c r="A79" s="49" t="s">
        <v>36</v>
      </c>
      <c r="B79" s="50">
        <v>77</v>
      </c>
      <c r="C79" s="51" t="s">
        <v>153</v>
      </c>
      <c r="D79" s="52" t="s">
        <v>38</v>
      </c>
      <c r="E79" s="49" t="s">
        <v>39</v>
      </c>
      <c r="F79" s="53">
        <v>33210</v>
      </c>
      <c r="G79" s="54">
        <v>0</v>
      </c>
      <c r="H79" s="55">
        <v>0</v>
      </c>
      <c r="I79" s="52"/>
      <c r="J79" s="64">
        <f t="shared" si="2"/>
        <v>0</v>
      </c>
      <c r="K79" s="65">
        <f t="shared" si="3"/>
        <v>-33210</v>
      </c>
      <c r="L79" s="66" t="s">
        <v>53</v>
      </c>
      <c r="M79" s="69" t="s">
        <v>54</v>
      </c>
      <c r="N79" s="37">
        <v>77</v>
      </c>
      <c r="O79" s="68">
        <f>SUMIFS(ZP!$F$2:$F$144,ZP!$G$2:$G$144,B79)</f>
        <v>0</v>
      </c>
    </row>
    <row r="80" s="37" customFormat="1" hidden="1" spans="1:15">
      <c r="A80" s="49" t="s">
        <v>36</v>
      </c>
      <c r="B80" s="50">
        <v>78</v>
      </c>
      <c r="C80" s="51" t="s">
        <v>154</v>
      </c>
      <c r="D80" s="52" t="s">
        <v>38</v>
      </c>
      <c r="E80" s="49" t="s">
        <v>39</v>
      </c>
      <c r="F80" s="53">
        <v>33210</v>
      </c>
      <c r="G80" s="54">
        <v>0</v>
      </c>
      <c r="H80" s="55">
        <v>0</v>
      </c>
      <c r="I80" s="52"/>
      <c r="J80" s="64">
        <f t="shared" si="2"/>
        <v>0</v>
      </c>
      <c r="K80" s="65">
        <f t="shared" si="3"/>
        <v>-33210</v>
      </c>
      <c r="L80" s="66" t="s">
        <v>53</v>
      </c>
      <c r="M80" s="69" t="s">
        <v>54</v>
      </c>
      <c r="N80" s="37">
        <v>78</v>
      </c>
      <c r="O80" s="68">
        <f>SUMIFS(ZP!$F$2:$F$144,ZP!$G$2:$G$144,B80)</f>
        <v>0</v>
      </c>
    </row>
    <row r="81" s="37" customFormat="1" hidden="1" spans="1:15">
      <c r="A81" s="49" t="s">
        <v>36</v>
      </c>
      <c r="B81" s="50">
        <v>79</v>
      </c>
      <c r="C81" s="51" t="s">
        <v>151</v>
      </c>
      <c r="D81" s="52" t="s">
        <v>38</v>
      </c>
      <c r="E81" s="49" t="s">
        <v>39</v>
      </c>
      <c r="F81" s="53">
        <v>33210</v>
      </c>
      <c r="G81" s="54">
        <v>0</v>
      </c>
      <c r="H81" s="55">
        <v>0</v>
      </c>
      <c r="I81" s="52"/>
      <c r="J81" s="64">
        <f t="shared" si="2"/>
        <v>0</v>
      </c>
      <c r="K81" s="65">
        <f t="shared" si="3"/>
        <v>-33210</v>
      </c>
      <c r="L81" s="66" t="s">
        <v>53</v>
      </c>
      <c r="M81" s="69" t="s">
        <v>54</v>
      </c>
      <c r="N81" s="37">
        <v>79</v>
      </c>
      <c r="O81" s="68">
        <f>SUMIFS(ZP!$F$2:$F$144,ZP!$G$2:$G$144,B81)</f>
        <v>0</v>
      </c>
    </row>
    <row r="82" s="37" customFormat="1" hidden="1" spans="1:15">
      <c r="A82" s="49" t="s">
        <v>36</v>
      </c>
      <c r="B82" s="50">
        <v>80</v>
      </c>
      <c r="C82" s="51" t="s">
        <v>155</v>
      </c>
      <c r="D82" s="52" t="s">
        <v>38</v>
      </c>
      <c r="E82" s="49" t="s">
        <v>39</v>
      </c>
      <c r="F82" s="53">
        <v>33210</v>
      </c>
      <c r="G82" s="54">
        <v>0</v>
      </c>
      <c r="H82" s="55">
        <v>0</v>
      </c>
      <c r="I82" s="52"/>
      <c r="J82" s="64">
        <f t="shared" si="2"/>
        <v>0</v>
      </c>
      <c r="K82" s="65">
        <f t="shared" si="3"/>
        <v>-33210</v>
      </c>
      <c r="L82" s="66" t="s">
        <v>53</v>
      </c>
      <c r="M82" s="69" t="s">
        <v>54</v>
      </c>
      <c r="N82" s="37">
        <v>80</v>
      </c>
      <c r="O82" s="68">
        <f>SUMIFS(ZP!$F$2:$F$144,ZP!$G$2:$G$144,B82)</f>
        <v>0</v>
      </c>
    </row>
    <row r="83" s="37" customFormat="1" hidden="1" spans="1:15">
      <c r="A83" s="49" t="s">
        <v>36</v>
      </c>
      <c r="B83" s="50">
        <v>81</v>
      </c>
      <c r="C83" s="51" t="s">
        <v>156</v>
      </c>
      <c r="D83" s="52" t="s">
        <v>38</v>
      </c>
      <c r="E83" s="49" t="s">
        <v>39</v>
      </c>
      <c r="F83" s="53">
        <v>33210</v>
      </c>
      <c r="G83" s="54">
        <v>0</v>
      </c>
      <c r="H83" s="55">
        <v>0</v>
      </c>
      <c r="I83" s="52"/>
      <c r="J83" s="64">
        <f t="shared" si="2"/>
        <v>0</v>
      </c>
      <c r="K83" s="65">
        <f t="shared" si="3"/>
        <v>-33210</v>
      </c>
      <c r="L83" s="66" t="s">
        <v>53</v>
      </c>
      <c r="M83" s="69" t="s">
        <v>54</v>
      </c>
      <c r="N83" s="37">
        <v>81</v>
      </c>
      <c r="O83" s="68">
        <f>SUMIFS(ZP!$F$2:$F$144,ZP!$G$2:$G$144,B83)</f>
        <v>0</v>
      </c>
    </row>
    <row r="84" s="37" customFormat="1" hidden="1" spans="1:15">
      <c r="A84" s="49" t="s">
        <v>36</v>
      </c>
      <c r="B84" s="50">
        <v>82</v>
      </c>
      <c r="C84" s="51" t="s">
        <v>157</v>
      </c>
      <c r="D84" s="52" t="s">
        <v>38</v>
      </c>
      <c r="E84" s="49" t="s">
        <v>39</v>
      </c>
      <c r="F84" s="53">
        <v>33210</v>
      </c>
      <c r="G84" s="54">
        <v>0</v>
      </c>
      <c r="H84" s="55">
        <v>0</v>
      </c>
      <c r="I84" s="52"/>
      <c r="J84" s="64">
        <f t="shared" si="2"/>
        <v>0</v>
      </c>
      <c r="K84" s="65">
        <f t="shared" si="3"/>
        <v>-33210</v>
      </c>
      <c r="L84" s="66" t="s">
        <v>53</v>
      </c>
      <c r="M84" s="69" t="s">
        <v>54</v>
      </c>
      <c r="N84" s="37">
        <v>82</v>
      </c>
      <c r="O84" s="68">
        <f>SUMIFS(ZP!$F$2:$F$144,ZP!$G$2:$G$144,B84)</f>
        <v>0</v>
      </c>
    </row>
    <row r="85" s="37" customFormat="1" hidden="1" spans="1:15">
      <c r="A85" s="49" t="s">
        <v>36</v>
      </c>
      <c r="B85" s="50">
        <v>83</v>
      </c>
      <c r="C85" s="51" t="s">
        <v>158</v>
      </c>
      <c r="D85" s="52" t="s">
        <v>38</v>
      </c>
      <c r="E85" s="49" t="s">
        <v>39</v>
      </c>
      <c r="F85" s="53">
        <v>33210</v>
      </c>
      <c r="G85" s="54">
        <v>0</v>
      </c>
      <c r="H85" s="55">
        <v>0</v>
      </c>
      <c r="I85" s="52"/>
      <c r="J85" s="64">
        <f t="shared" si="2"/>
        <v>0</v>
      </c>
      <c r="K85" s="65">
        <f t="shared" si="3"/>
        <v>-33210</v>
      </c>
      <c r="L85" s="66" t="s">
        <v>53</v>
      </c>
      <c r="M85" s="69" t="s">
        <v>54</v>
      </c>
      <c r="N85" s="37">
        <v>83</v>
      </c>
      <c r="O85" s="68">
        <f>SUMIFS(ZP!$F$2:$F$144,ZP!$G$2:$G$144,B85)</f>
        <v>0</v>
      </c>
    </row>
    <row r="86" s="37" customFormat="1" hidden="1" spans="1:15">
      <c r="A86" s="49" t="s">
        <v>36</v>
      </c>
      <c r="B86" s="50">
        <v>84</v>
      </c>
      <c r="C86" s="51" t="s">
        <v>159</v>
      </c>
      <c r="D86" s="52" t="s">
        <v>38</v>
      </c>
      <c r="E86" s="49" t="s">
        <v>39</v>
      </c>
      <c r="F86" s="53">
        <v>33210</v>
      </c>
      <c r="G86" s="54">
        <v>0</v>
      </c>
      <c r="H86" s="55">
        <v>0</v>
      </c>
      <c r="I86" s="52"/>
      <c r="J86" s="64">
        <f t="shared" si="2"/>
        <v>0</v>
      </c>
      <c r="K86" s="65">
        <f t="shared" si="3"/>
        <v>-33210</v>
      </c>
      <c r="L86" s="66" t="s">
        <v>53</v>
      </c>
      <c r="M86" s="69" t="s">
        <v>54</v>
      </c>
      <c r="N86" s="37">
        <v>84</v>
      </c>
      <c r="O86" s="68">
        <f>SUMIFS(ZP!$F$2:$F$144,ZP!$G$2:$G$144,B86)</f>
        <v>0</v>
      </c>
    </row>
    <row r="87" s="37" customFormat="1" ht="25.5" spans="1:15">
      <c r="A87" s="49" t="s">
        <v>36</v>
      </c>
      <c r="B87" s="50">
        <v>85</v>
      </c>
      <c r="C87" s="51" t="s">
        <v>160</v>
      </c>
      <c r="D87" s="52" t="s">
        <v>38</v>
      </c>
      <c r="E87" s="49" t="s">
        <v>39</v>
      </c>
      <c r="F87" s="53">
        <v>33210</v>
      </c>
      <c r="G87" s="54">
        <v>0</v>
      </c>
      <c r="H87" s="55">
        <v>34528.4860344827</v>
      </c>
      <c r="I87" s="52"/>
      <c r="J87" s="64">
        <f t="shared" si="2"/>
        <v>1.03970147649752</v>
      </c>
      <c r="K87" s="65">
        <f t="shared" si="3"/>
        <v>1318.4860344827</v>
      </c>
      <c r="L87" s="66" t="s">
        <v>40</v>
      </c>
      <c r="M87" s="69" t="s">
        <v>161</v>
      </c>
      <c r="N87" s="37">
        <v>85</v>
      </c>
      <c r="O87" s="68">
        <f>SUMIFS(ZP!$F$2:$F$144,ZP!$G$2:$G$144,B87)</f>
        <v>0</v>
      </c>
    </row>
    <row r="88" s="37" customFormat="1" ht="25.5" spans="1:15">
      <c r="A88" s="49" t="s">
        <v>36</v>
      </c>
      <c r="B88" s="50">
        <v>86</v>
      </c>
      <c r="C88" s="51" t="s">
        <v>162</v>
      </c>
      <c r="D88" s="52" t="s">
        <v>38</v>
      </c>
      <c r="E88" s="49" t="s">
        <v>39</v>
      </c>
      <c r="F88" s="53">
        <v>33210</v>
      </c>
      <c r="G88" s="54">
        <v>0</v>
      </c>
      <c r="H88" s="55">
        <v>6277.90655172412</v>
      </c>
      <c r="I88" s="52"/>
      <c r="J88" s="64">
        <f t="shared" si="2"/>
        <v>0.189036632090458</v>
      </c>
      <c r="K88" s="65">
        <f t="shared" si="3"/>
        <v>-26932.0934482759</v>
      </c>
      <c r="L88" s="66" t="s">
        <v>40</v>
      </c>
      <c r="M88" s="69" t="s">
        <v>163</v>
      </c>
      <c r="N88" s="37">
        <v>86</v>
      </c>
      <c r="O88" s="68">
        <f>SUMIFS(ZP!$F$2:$F$144,ZP!$G$2:$G$144,B88)</f>
        <v>0</v>
      </c>
    </row>
    <row r="89" s="37" customFormat="1" spans="1:15">
      <c r="A89" s="49" t="s">
        <v>36</v>
      </c>
      <c r="B89" s="50">
        <v>87</v>
      </c>
      <c r="C89" s="51" t="s">
        <v>164</v>
      </c>
      <c r="D89" s="52" t="s">
        <v>38</v>
      </c>
      <c r="E89" s="49" t="s">
        <v>39</v>
      </c>
      <c r="F89" s="53">
        <v>33210</v>
      </c>
      <c r="G89" s="54">
        <v>0</v>
      </c>
      <c r="H89" s="55">
        <v>7847.38318965515</v>
      </c>
      <c r="I89" s="52"/>
      <c r="J89" s="64">
        <f t="shared" si="2"/>
        <v>0.236295790113073</v>
      </c>
      <c r="K89" s="65">
        <f t="shared" si="3"/>
        <v>-25362.6168103449</v>
      </c>
      <c r="L89" s="66" t="s">
        <v>40</v>
      </c>
      <c r="M89" s="69" t="s">
        <v>165</v>
      </c>
      <c r="N89" s="37">
        <v>87</v>
      </c>
      <c r="O89" s="68">
        <f>SUMIFS(ZP!$F$2:$F$144,ZP!$G$2:$G$144,B89)</f>
        <v>7847.38318965515</v>
      </c>
    </row>
    <row r="90" s="37" customFormat="1" ht="25.5" spans="1:15">
      <c r="A90" s="49" t="s">
        <v>36</v>
      </c>
      <c r="B90" s="56">
        <v>88</v>
      </c>
      <c r="C90" s="51" t="s">
        <v>166</v>
      </c>
      <c r="D90" s="52" t="s">
        <v>38</v>
      </c>
      <c r="E90" s="49" t="s">
        <v>39</v>
      </c>
      <c r="F90" s="53">
        <v>33210</v>
      </c>
      <c r="G90" s="54">
        <v>0</v>
      </c>
      <c r="H90" s="55">
        <v>48653.7757758619</v>
      </c>
      <c r="I90" s="52"/>
      <c r="J90" s="64">
        <f t="shared" si="2"/>
        <v>1.46503389870105</v>
      </c>
      <c r="K90" s="65">
        <f t="shared" si="3"/>
        <v>15443.7757758619</v>
      </c>
      <c r="L90" s="66" t="s">
        <v>40</v>
      </c>
      <c r="M90" s="69" t="s">
        <v>167</v>
      </c>
      <c r="N90" s="37">
        <v>88</v>
      </c>
      <c r="O90" s="68">
        <f>SUMIFS(ZP!$F$2:$F$144,ZP!$G$2:$G$144,B90)</f>
        <v>0</v>
      </c>
    </row>
    <row r="91" s="37" customFormat="1" spans="1:15">
      <c r="A91" s="49" t="s">
        <v>36</v>
      </c>
      <c r="B91" s="56">
        <v>89</v>
      </c>
      <c r="C91" s="51" t="s">
        <v>168</v>
      </c>
      <c r="D91" s="52" t="s">
        <v>38</v>
      </c>
      <c r="E91" s="49" t="s">
        <v>39</v>
      </c>
      <c r="F91" s="53">
        <v>33210</v>
      </c>
      <c r="G91" s="54">
        <v>0</v>
      </c>
      <c r="H91" s="55">
        <v>6277.90655172412</v>
      </c>
      <c r="I91" s="52"/>
      <c r="J91" s="64">
        <f t="shared" si="2"/>
        <v>0.189036632090458</v>
      </c>
      <c r="K91" s="65">
        <f t="shared" si="3"/>
        <v>-26932.0934482759</v>
      </c>
      <c r="L91" s="66" t="s">
        <v>40</v>
      </c>
      <c r="M91" s="69" t="s">
        <v>169</v>
      </c>
      <c r="N91" s="37">
        <v>89</v>
      </c>
      <c r="O91" s="68">
        <f>SUMIFS(ZP!$F$2:$F$144,ZP!$G$2:$G$144,B91)</f>
        <v>0</v>
      </c>
    </row>
    <row r="92" s="37" customFormat="1" hidden="1" spans="1:15">
      <c r="A92" s="49" t="s">
        <v>36</v>
      </c>
      <c r="B92" s="50">
        <v>90</v>
      </c>
      <c r="C92" s="51" t="s">
        <v>170</v>
      </c>
      <c r="D92" s="52" t="s">
        <v>38</v>
      </c>
      <c r="E92" s="49" t="s">
        <v>39</v>
      </c>
      <c r="F92" s="53">
        <v>33210</v>
      </c>
      <c r="G92" s="54">
        <v>0</v>
      </c>
      <c r="H92" s="55">
        <v>0</v>
      </c>
      <c r="I92" s="52"/>
      <c r="J92" s="64">
        <f t="shared" si="2"/>
        <v>0</v>
      </c>
      <c r="K92" s="65">
        <f t="shared" si="3"/>
        <v>-33210</v>
      </c>
      <c r="L92" s="66" t="s">
        <v>53</v>
      </c>
      <c r="M92" s="69" t="s">
        <v>54</v>
      </c>
      <c r="N92" s="37">
        <v>90</v>
      </c>
      <c r="O92" s="68">
        <f>SUMIFS(ZP!$F$2:$F$144,ZP!$G$2:$G$144,B92)</f>
        <v>0</v>
      </c>
    </row>
    <row r="93" s="37" customFormat="1" spans="1:15">
      <c r="A93" s="49" t="s">
        <v>36</v>
      </c>
      <c r="B93" s="50">
        <v>91</v>
      </c>
      <c r="C93" s="51" t="s">
        <v>171</v>
      </c>
      <c r="D93" s="52" t="s">
        <v>38</v>
      </c>
      <c r="E93" s="49" t="s">
        <v>39</v>
      </c>
      <c r="F93" s="53">
        <v>33210</v>
      </c>
      <c r="G93" s="54">
        <v>0</v>
      </c>
      <c r="H93" s="55">
        <v>15694.7663793103</v>
      </c>
      <c r="I93" s="52"/>
      <c r="J93" s="64">
        <f t="shared" si="2"/>
        <v>0.472591580226146</v>
      </c>
      <c r="K93" s="65">
        <f t="shared" si="3"/>
        <v>-17515.2336206897</v>
      </c>
      <c r="L93" s="66" t="s">
        <v>40</v>
      </c>
      <c r="M93" s="69" t="s">
        <v>172</v>
      </c>
      <c r="N93" s="37">
        <v>91</v>
      </c>
      <c r="O93" s="68">
        <f>SUMIFS(ZP!$F$2:$F$144,ZP!$G$2:$G$144,B93)</f>
        <v>0</v>
      </c>
    </row>
    <row r="94" s="37" customFormat="1" hidden="1" spans="1:15">
      <c r="A94" s="49" t="s">
        <v>36</v>
      </c>
      <c r="B94" s="50">
        <v>92</v>
      </c>
      <c r="C94" s="51" t="s">
        <v>173</v>
      </c>
      <c r="D94" s="52" t="s">
        <v>38</v>
      </c>
      <c r="E94" s="49" t="s">
        <v>39</v>
      </c>
      <c r="F94" s="53">
        <v>33210</v>
      </c>
      <c r="G94" s="54">
        <v>0</v>
      </c>
      <c r="H94" s="55">
        <v>0</v>
      </c>
      <c r="I94" s="52"/>
      <c r="J94" s="64">
        <f t="shared" si="2"/>
        <v>0</v>
      </c>
      <c r="K94" s="65">
        <f t="shared" si="3"/>
        <v>-33210</v>
      </c>
      <c r="L94" s="66" t="s">
        <v>53</v>
      </c>
      <c r="M94" s="69" t="s">
        <v>54</v>
      </c>
      <c r="N94" s="37">
        <v>92</v>
      </c>
      <c r="O94" s="68">
        <f>SUMIFS(ZP!$F$2:$F$144,ZP!$G$2:$G$144,B94)</f>
        <v>0</v>
      </c>
    </row>
    <row r="95" s="37" customFormat="1" spans="1:15">
      <c r="A95" s="49" t="s">
        <v>36</v>
      </c>
      <c r="B95" s="50">
        <v>93</v>
      </c>
      <c r="C95" s="51" t="s">
        <v>174</v>
      </c>
      <c r="D95" s="52" t="s">
        <v>38</v>
      </c>
      <c r="E95" s="49" t="s">
        <v>39</v>
      </c>
      <c r="F95" s="53">
        <v>33210</v>
      </c>
      <c r="G95" s="54">
        <v>0</v>
      </c>
      <c r="H95" s="55">
        <v>10986.3364655172</v>
      </c>
      <c r="I95" s="52"/>
      <c r="J95" s="64">
        <f t="shared" si="2"/>
        <v>0.330814106158302</v>
      </c>
      <c r="K95" s="65">
        <f t="shared" si="3"/>
        <v>-22223.6635344828</v>
      </c>
      <c r="L95" s="66" t="s">
        <v>40</v>
      </c>
      <c r="M95" s="69" t="s">
        <v>175</v>
      </c>
      <c r="N95" s="37">
        <v>93</v>
      </c>
      <c r="O95" s="68">
        <f>SUMIFS(ZP!$F$2:$F$144,ZP!$G$2:$G$144,B95)</f>
        <v>0</v>
      </c>
    </row>
    <row r="96" s="37" customFormat="1" hidden="1" spans="1:15">
      <c r="A96" s="49" t="s">
        <v>36</v>
      </c>
      <c r="B96" s="50">
        <v>94</v>
      </c>
      <c r="C96" s="51" t="s">
        <v>176</v>
      </c>
      <c r="D96" s="52" t="s">
        <v>38</v>
      </c>
      <c r="E96" s="49" t="s">
        <v>39</v>
      </c>
      <c r="F96" s="53">
        <v>33210</v>
      </c>
      <c r="G96" s="54">
        <v>0</v>
      </c>
      <c r="H96" s="55">
        <v>0</v>
      </c>
      <c r="I96" s="52"/>
      <c r="J96" s="64">
        <f t="shared" si="2"/>
        <v>0</v>
      </c>
      <c r="K96" s="65">
        <f t="shared" si="3"/>
        <v>-33210</v>
      </c>
      <c r="L96" s="66" t="s">
        <v>53</v>
      </c>
      <c r="M96" s="69" t="s">
        <v>54</v>
      </c>
      <c r="N96" s="37">
        <v>94</v>
      </c>
      <c r="O96" s="68">
        <f>SUMIFS(ZP!$F$2:$F$144,ZP!$G$2:$G$144,B96)</f>
        <v>0</v>
      </c>
    </row>
    <row r="97" s="37" customFormat="1" ht="25.5" spans="1:15">
      <c r="A97" s="49" t="s">
        <v>36</v>
      </c>
      <c r="B97" s="50">
        <v>95</v>
      </c>
      <c r="C97" s="51" t="s">
        <v>177</v>
      </c>
      <c r="D97" s="52" t="s">
        <v>38</v>
      </c>
      <c r="E97" s="49" t="s">
        <v>39</v>
      </c>
      <c r="F97" s="53">
        <v>33210</v>
      </c>
      <c r="G97" s="54">
        <v>0</v>
      </c>
      <c r="H97" s="55">
        <v>47084.2991379309</v>
      </c>
      <c r="I97" s="52"/>
      <c r="J97" s="64">
        <f t="shared" si="2"/>
        <v>1.41777474067844</v>
      </c>
      <c r="K97" s="65">
        <f t="shared" si="3"/>
        <v>13874.2991379309</v>
      </c>
      <c r="L97" s="66" t="s">
        <v>40</v>
      </c>
      <c r="M97" s="69" t="s">
        <v>178</v>
      </c>
      <c r="N97" s="37">
        <v>95</v>
      </c>
      <c r="O97" s="68">
        <f>SUMIFS(ZP!$F$2:$F$144,ZP!$G$2:$G$144,B97)</f>
        <v>6277.90655172412</v>
      </c>
    </row>
    <row r="98" s="37" customFormat="1" hidden="1" spans="1:15">
      <c r="A98" s="49" t="s">
        <v>36</v>
      </c>
      <c r="B98" s="50">
        <v>96</v>
      </c>
      <c r="C98" s="51" t="s">
        <v>179</v>
      </c>
      <c r="D98" s="52" t="s">
        <v>38</v>
      </c>
      <c r="E98" s="49" t="s">
        <v>39</v>
      </c>
      <c r="F98" s="53">
        <v>33210</v>
      </c>
      <c r="G98" s="54">
        <v>0</v>
      </c>
      <c r="H98" s="55">
        <v>7847.38318965515</v>
      </c>
      <c r="I98" s="52"/>
      <c r="J98" s="64">
        <f t="shared" si="2"/>
        <v>0.236295790113073</v>
      </c>
      <c r="K98" s="65">
        <f t="shared" si="3"/>
        <v>-25362.6168103449</v>
      </c>
      <c r="L98" s="66" t="s">
        <v>104</v>
      </c>
      <c r="M98" s="69" t="s">
        <v>180</v>
      </c>
      <c r="N98" s="37">
        <v>96</v>
      </c>
      <c r="O98" s="68">
        <f>SUMIFS(ZP!$F$2:$F$144,ZP!$G$2:$G$144,B98)</f>
        <v>0</v>
      </c>
    </row>
    <row r="99" s="37" customFormat="1" ht="25.5" hidden="1" spans="1:15">
      <c r="A99" s="49" t="s">
        <v>36</v>
      </c>
      <c r="B99" s="50">
        <v>97</v>
      </c>
      <c r="C99" s="51" t="s">
        <v>181</v>
      </c>
      <c r="D99" s="52" t="s">
        <v>38</v>
      </c>
      <c r="E99" s="49" t="s">
        <v>39</v>
      </c>
      <c r="F99" s="53">
        <v>33210</v>
      </c>
      <c r="G99" s="54">
        <v>0</v>
      </c>
      <c r="H99" s="55">
        <v>45514.8224999999</v>
      </c>
      <c r="I99" s="52"/>
      <c r="J99" s="64">
        <f t="shared" si="2"/>
        <v>1.37051558265582</v>
      </c>
      <c r="K99" s="65">
        <f t="shared" si="3"/>
        <v>12304.8224999999</v>
      </c>
      <c r="L99" s="66" t="s">
        <v>104</v>
      </c>
      <c r="M99" s="69" t="s">
        <v>182</v>
      </c>
      <c r="N99" s="37">
        <v>97</v>
      </c>
      <c r="O99" s="68">
        <f>SUMIFS(ZP!$F$2:$F$144,ZP!$G$2:$G$144,B99)</f>
        <v>0</v>
      </c>
    </row>
    <row r="100" s="37" customFormat="1" ht="25.5" spans="1:15">
      <c r="A100" s="49" t="s">
        <v>36</v>
      </c>
      <c r="B100" s="56">
        <v>98</v>
      </c>
      <c r="C100" s="51" t="s">
        <v>183</v>
      </c>
      <c r="D100" s="52" t="s">
        <v>38</v>
      </c>
      <c r="E100" s="49" t="s">
        <v>39</v>
      </c>
      <c r="F100" s="53">
        <v>33210</v>
      </c>
      <c r="G100" s="54">
        <v>0</v>
      </c>
      <c r="H100" s="55">
        <v>58070.6356034481</v>
      </c>
      <c r="I100" s="52"/>
      <c r="J100" s="64">
        <f t="shared" si="2"/>
        <v>1.74858884683674</v>
      </c>
      <c r="K100" s="65">
        <f t="shared" si="3"/>
        <v>24860.6356034481</v>
      </c>
      <c r="L100" s="66" t="s">
        <v>40</v>
      </c>
      <c r="M100" s="69" t="s">
        <v>184</v>
      </c>
      <c r="N100" s="37">
        <v>98</v>
      </c>
      <c r="O100" s="68">
        <f>SUMIFS(ZP!$F$2:$F$144,ZP!$G$2:$G$144,B100)</f>
        <v>28250.5794827585</v>
      </c>
    </row>
    <row r="101" s="37" customFormat="1" spans="1:15">
      <c r="A101" s="49" t="s">
        <v>36</v>
      </c>
      <c r="B101" s="50">
        <v>99</v>
      </c>
      <c r="C101" s="51" t="s">
        <v>185</v>
      </c>
      <c r="D101" s="52" t="s">
        <v>38</v>
      </c>
      <c r="E101" s="49" t="s">
        <v>39</v>
      </c>
      <c r="F101" s="53">
        <v>3321</v>
      </c>
      <c r="G101" s="54">
        <v>0</v>
      </c>
      <c r="H101" s="55">
        <v>7847.38318965515</v>
      </c>
      <c r="I101" s="52"/>
      <c r="J101" s="64">
        <f t="shared" si="2"/>
        <v>2.36295790113073</v>
      </c>
      <c r="K101" s="65">
        <f t="shared" si="3"/>
        <v>4526.38318965515</v>
      </c>
      <c r="L101" s="66" t="s">
        <v>40</v>
      </c>
      <c r="M101" s="69" t="s">
        <v>186</v>
      </c>
      <c r="N101" s="37">
        <v>99</v>
      </c>
      <c r="O101" s="68">
        <f>SUMIFS(ZP!$F$2:$F$144,ZP!$G$2:$G$144,B101)</f>
        <v>0</v>
      </c>
    </row>
    <row r="102" s="37" customFormat="1" ht="25.5" hidden="1" spans="1:15">
      <c r="A102" s="49" t="s">
        <v>36</v>
      </c>
      <c r="B102" s="50">
        <v>100</v>
      </c>
      <c r="C102" s="51" t="s">
        <v>187</v>
      </c>
      <c r="D102" s="52" t="s">
        <v>38</v>
      </c>
      <c r="E102" s="49" t="s">
        <v>39</v>
      </c>
      <c r="F102" s="53">
        <v>3321</v>
      </c>
      <c r="G102" s="54">
        <v>0</v>
      </c>
      <c r="H102" s="55">
        <v>6277.90655172412</v>
      </c>
      <c r="I102" s="52"/>
      <c r="J102" s="64">
        <f t="shared" si="2"/>
        <v>1.89036632090458</v>
      </c>
      <c r="K102" s="65">
        <f t="shared" si="3"/>
        <v>2956.90655172412</v>
      </c>
      <c r="L102" s="66" t="s">
        <v>104</v>
      </c>
      <c r="M102" s="69" t="s">
        <v>188</v>
      </c>
      <c r="N102" s="37">
        <v>100</v>
      </c>
      <c r="O102" s="68">
        <f>SUMIFS(ZP!$F$2:$F$144,ZP!$G$2:$G$144,B102)</f>
        <v>0</v>
      </c>
    </row>
    <row r="103" s="37" customFormat="1" spans="1:15">
      <c r="A103" s="49" t="s">
        <v>36</v>
      </c>
      <c r="B103" s="50">
        <v>101</v>
      </c>
      <c r="C103" s="51" t="s">
        <v>189</v>
      </c>
      <c r="D103" s="52" t="s">
        <v>38</v>
      </c>
      <c r="E103" s="49" t="s">
        <v>39</v>
      </c>
      <c r="F103" s="53">
        <v>16605</v>
      </c>
      <c r="G103" s="54">
        <v>0</v>
      </c>
      <c r="H103" s="55">
        <v>31389.5327586206</v>
      </c>
      <c r="I103" s="52"/>
      <c r="J103" s="64">
        <f t="shared" si="2"/>
        <v>1.89036632090458</v>
      </c>
      <c r="K103" s="65">
        <f t="shared" si="3"/>
        <v>14784.5327586206</v>
      </c>
      <c r="L103" s="66" t="s">
        <v>40</v>
      </c>
      <c r="M103" s="69" t="s">
        <v>190</v>
      </c>
      <c r="N103" s="37">
        <v>101</v>
      </c>
      <c r="O103" s="68">
        <f>SUMIFS(ZP!$F$2:$F$144,ZP!$G$2:$G$144,B103)</f>
        <v>50223.252413793</v>
      </c>
    </row>
    <row r="104" s="37" customFormat="1" spans="1:15">
      <c r="A104" s="49" t="s">
        <v>36</v>
      </c>
      <c r="B104" s="50">
        <v>102</v>
      </c>
      <c r="C104" s="51" t="s">
        <v>50</v>
      </c>
      <c r="D104" s="52" t="s">
        <v>38</v>
      </c>
      <c r="E104" s="49" t="s">
        <v>39</v>
      </c>
      <c r="F104" s="53">
        <v>16605</v>
      </c>
      <c r="G104" s="54">
        <v>0</v>
      </c>
      <c r="H104" s="55">
        <v>20403.1962931034</v>
      </c>
      <c r="I104" s="52"/>
      <c r="J104" s="64">
        <f t="shared" si="2"/>
        <v>1.22873810858798</v>
      </c>
      <c r="K104" s="65">
        <f t="shared" si="3"/>
        <v>3798.1962931034</v>
      </c>
      <c r="L104" s="66" t="s">
        <v>40</v>
      </c>
      <c r="M104" s="69" t="s">
        <v>191</v>
      </c>
      <c r="N104" s="37">
        <v>102</v>
      </c>
      <c r="O104" s="68">
        <f>SUMIFS(ZP!$F$2:$F$144,ZP!$G$2:$G$144,B104)</f>
        <v>0</v>
      </c>
    </row>
    <row r="105" s="37" customFormat="1" spans="1:15">
      <c r="A105" s="49" t="s">
        <v>36</v>
      </c>
      <c r="B105" s="50">
        <v>103</v>
      </c>
      <c r="C105" s="51" t="s">
        <v>192</v>
      </c>
      <c r="D105" s="52" t="s">
        <v>38</v>
      </c>
      <c r="E105" s="49" t="s">
        <v>39</v>
      </c>
      <c r="F105" s="53">
        <v>33210</v>
      </c>
      <c r="G105" s="54">
        <v>0</v>
      </c>
      <c r="H105" s="55">
        <v>40806.3925862068</v>
      </c>
      <c r="I105" s="52"/>
      <c r="J105" s="64">
        <f t="shared" si="2"/>
        <v>1.22873810858798</v>
      </c>
      <c r="K105" s="65">
        <f t="shared" si="3"/>
        <v>7596.3925862068</v>
      </c>
      <c r="L105" s="66" t="s">
        <v>40</v>
      </c>
      <c r="M105" s="69" t="s">
        <v>193</v>
      </c>
      <c r="N105" s="37">
        <v>103</v>
      </c>
      <c r="O105" s="68">
        <f>SUMIFS(ZP!$F$2:$F$144,ZP!$G$2:$G$144,B105)</f>
        <v>0</v>
      </c>
    </row>
    <row r="106" s="37" customFormat="1" ht="25.5" spans="1:15">
      <c r="A106" s="49" t="s">
        <v>36</v>
      </c>
      <c r="B106" s="50">
        <v>104</v>
      </c>
      <c r="C106" s="51" t="s">
        <v>194</v>
      </c>
      <c r="D106" s="52" t="s">
        <v>38</v>
      </c>
      <c r="E106" s="49" t="s">
        <v>39</v>
      </c>
      <c r="F106" s="53">
        <v>33210</v>
      </c>
      <c r="G106" s="54">
        <v>0</v>
      </c>
      <c r="H106" s="55">
        <v>47084.2991379309</v>
      </c>
      <c r="I106" s="52"/>
      <c r="J106" s="64">
        <f t="shared" si="2"/>
        <v>1.41777474067844</v>
      </c>
      <c r="K106" s="65">
        <f t="shared" si="3"/>
        <v>13874.2991379309</v>
      </c>
      <c r="L106" s="66" t="s">
        <v>40</v>
      </c>
      <c r="M106" s="69" t="s">
        <v>195</v>
      </c>
      <c r="N106" s="37">
        <v>104</v>
      </c>
      <c r="O106" s="68">
        <f>SUMIFS(ZP!$F$2:$F$144,ZP!$G$2:$G$144,B106)</f>
        <v>0</v>
      </c>
    </row>
    <row r="107" s="37" customFormat="1" spans="1:15">
      <c r="A107" s="49" t="s">
        <v>36</v>
      </c>
      <c r="B107" s="56">
        <v>105</v>
      </c>
      <c r="C107" s="51" t="s">
        <v>196</v>
      </c>
      <c r="D107" s="52" t="s">
        <v>38</v>
      </c>
      <c r="E107" s="49" t="s">
        <v>39</v>
      </c>
      <c r="F107" s="53">
        <v>16605</v>
      </c>
      <c r="G107" s="54">
        <v>0</v>
      </c>
      <c r="H107" s="55">
        <v>21972.6729310344</v>
      </c>
      <c r="I107" s="52"/>
      <c r="J107" s="64">
        <f t="shared" si="2"/>
        <v>1.32325642463321</v>
      </c>
      <c r="K107" s="65">
        <f t="shared" si="3"/>
        <v>5367.6729310344</v>
      </c>
      <c r="L107" s="66" t="s">
        <v>40</v>
      </c>
      <c r="M107" s="69" t="s">
        <v>197</v>
      </c>
      <c r="N107" s="37">
        <v>105</v>
      </c>
      <c r="O107" s="68">
        <f>SUMIFS(ZP!$F$2:$F$144,ZP!$G$2:$G$144,B107)</f>
        <v>0</v>
      </c>
    </row>
    <row r="108" s="37" customFormat="1" hidden="1" spans="1:15">
      <c r="A108" s="49" t="s">
        <v>36</v>
      </c>
      <c r="B108" s="50">
        <v>106</v>
      </c>
      <c r="C108" s="51" t="s">
        <v>198</v>
      </c>
      <c r="D108" s="52" t="s">
        <v>93</v>
      </c>
      <c r="E108" s="49" t="s">
        <v>39</v>
      </c>
      <c r="F108" s="53">
        <v>3321</v>
      </c>
      <c r="G108" s="54">
        <v>0</v>
      </c>
      <c r="H108" s="55">
        <v>0</v>
      </c>
      <c r="I108" s="52"/>
      <c r="J108" s="64">
        <f t="shared" si="2"/>
        <v>0</v>
      </c>
      <c r="K108" s="65">
        <f t="shared" si="3"/>
        <v>-3321</v>
      </c>
      <c r="L108" s="66" t="s">
        <v>53</v>
      </c>
      <c r="M108" s="69" t="s">
        <v>54</v>
      </c>
      <c r="N108" s="37">
        <v>106</v>
      </c>
      <c r="O108" s="68">
        <f>SUMIFS(ZP!$F$2:$F$144,ZP!$G$2:$G$144,B108)</f>
        <v>0</v>
      </c>
    </row>
    <row r="109" s="37" customFormat="1" spans="1:15">
      <c r="A109" s="49" t="s">
        <v>36</v>
      </c>
      <c r="B109" s="50">
        <v>107</v>
      </c>
      <c r="C109" s="51" t="s">
        <v>199</v>
      </c>
      <c r="D109" s="52" t="s">
        <v>38</v>
      </c>
      <c r="E109" s="49" t="s">
        <v>39</v>
      </c>
      <c r="F109" s="53">
        <v>16605</v>
      </c>
      <c r="G109" s="54">
        <v>0</v>
      </c>
      <c r="H109" s="55">
        <v>31389.5327586206</v>
      </c>
      <c r="I109" s="52"/>
      <c r="J109" s="64">
        <f t="shared" si="2"/>
        <v>1.89036632090458</v>
      </c>
      <c r="K109" s="65">
        <f t="shared" si="3"/>
        <v>14784.5327586206</v>
      </c>
      <c r="L109" s="66" t="s">
        <v>40</v>
      </c>
      <c r="M109" s="69" t="s">
        <v>200</v>
      </c>
      <c r="N109" s="37">
        <v>107</v>
      </c>
      <c r="O109" s="68">
        <f>SUMIFS(ZP!$F$2:$F$144,ZP!$G$2:$G$144,B109)</f>
        <v>0</v>
      </c>
    </row>
    <row r="110" s="37" customFormat="1" ht="25.5" spans="1:15">
      <c r="A110" s="49" t="s">
        <v>36</v>
      </c>
      <c r="B110" s="56">
        <v>108</v>
      </c>
      <c r="C110" s="51" t="s">
        <v>201</v>
      </c>
      <c r="D110" s="52" t="s">
        <v>38</v>
      </c>
      <c r="E110" s="49" t="s">
        <v>39</v>
      </c>
      <c r="F110" s="53">
        <v>33210</v>
      </c>
      <c r="G110" s="54">
        <v>0</v>
      </c>
      <c r="H110" s="55">
        <v>61209.5888793102</v>
      </c>
      <c r="I110" s="52"/>
      <c r="J110" s="64">
        <f t="shared" si="2"/>
        <v>1.84310716288197</v>
      </c>
      <c r="K110" s="65">
        <f t="shared" si="3"/>
        <v>27999.5888793102</v>
      </c>
      <c r="L110" s="66" t="s">
        <v>40</v>
      </c>
      <c r="M110" s="69" t="s">
        <v>202</v>
      </c>
      <c r="N110" s="37">
        <v>108</v>
      </c>
      <c r="O110" s="68">
        <f>SUMIFS(ZP!$F$2:$F$144,ZP!$G$2:$G$144,B110)</f>
        <v>23542.1495689655</v>
      </c>
    </row>
    <row r="111" s="37" customFormat="1" ht="25.5" spans="1:15">
      <c r="A111" s="49" t="s">
        <v>36</v>
      </c>
      <c r="B111" s="50">
        <v>109</v>
      </c>
      <c r="C111" s="51" t="s">
        <v>203</v>
      </c>
      <c r="D111" s="52" t="s">
        <v>38</v>
      </c>
      <c r="E111" s="49" t="s">
        <v>39</v>
      </c>
      <c r="F111" s="53">
        <v>33210</v>
      </c>
      <c r="G111" s="54">
        <v>0</v>
      </c>
      <c r="H111" s="55">
        <v>32959.0093965516</v>
      </c>
      <c r="I111" s="52"/>
      <c r="J111" s="64">
        <f t="shared" si="2"/>
        <v>0.992442318474905</v>
      </c>
      <c r="K111" s="65">
        <f t="shared" si="3"/>
        <v>-250.990603448401</v>
      </c>
      <c r="L111" s="66" t="s">
        <v>40</v>
      </c>
      <c r="M111" s="69" t="s">
        <v>204</v>
      </c>
      <c r="N111" s="37">
        <v>109</v>
      </c>
      <c r="O111" s="68">
        <f>SUMIFS(ZP!$F$2:$F$144,ZP!$G$2:$G$144,B111)</f>
        <v>0</v>
      </c>
    </row>
    <row r="112" s="37" customFormat="1" ht="38" spans="1:15">
      <c r="A112" s="49" t="s">
        <v>36</v>
      </c>
      <c r="B112" s="50">
        <v>110</v>
      </c>
      <c r="C112" s="51" t="s">
        <v>205</v>
      </c>
      <c r="D112" s="52" t="s">
        <v>38</v>
      </c>
      <c r="E112" s="49" t="s">
        <v>39</v>
      </c>
      <c r="F112" s="53">
        <v>33210</v>
      </c>
      <c r="G112" s="54">
        <v>0</v>
      </c>
      <c r="H112" s="55">
        <v>54931.682327586</v>
      </c>
      <c r="I112" s="52"/>
      <c r="J112" s="64">
        <f t="shared" si="2"/>
        <v>1.65407053079151</v>
      </c>
      <c r="K112" s="65">
        <f t="shared" si="3"/>
        <v>21721.682327586</v>
      </c>
      <c r="L112" s="66" t="s">
        <v>40</v>
      </c>
      <c r="M112" s="69" t="s">
        <v>206</v>
      </c>
      <c r="N112" s="37">
        <v>110</v>
      </c>
      <c r="O112" s="68">
        <f>SUMIFS(ZP!$F$2:$F$144,ZP!$G$2:$G$144,B112)</f>
        <v>0</v>
      </c>
    </row>
    <row r="113" s="37" customFormat="1" hidden="1" spans="1:15">
      <c r="A113" s="49" t="s">
        <v>36</v>
      </c>
      <c r="B113" s="50">
        <v>111</v>
      </c>
      <c r="C113" s="51" t="s">
        <v>207</v>
      </c>
      <c r="D113" s="52" t="s">
        <v>93</v>
      </c>
      <c r="E113" s="49" t="s">
        <v>39</v>
      </c>
      <c r="F113" s="53">
        <v>33210</v>
      </c>
      <c r="G113" s="54">
        <v>0</v>
      </c>
      <c r="H113" s="55">
        <v>0</v>
      </c>
      <c r="I113" s="52"/>
      <c r="J113" s="64">
        <f t="shared" si="2"/>
        <v>0</v>
      </c>
      <c r="K113" s="65">
        <f t="shared" si="3"/>
        <v>-33210</v>
      </c>
      <c r="L113" s="66" t="s">
        <v>53</v>
      </c>
      <c r="M113" s="69" t="s">
        <v>54</v>
      </c>
      <c r="N113" s="37">
        <v>111</v>
      </c>
      <c r="O113" s="68">
        <f>SUMIFS(ZP!$F$2:$F$144,ZP!$G$2:$G$144,B113)</f>
        <v>0</v>
      </c>
    </row>
    <row r="114" s="37" customFormat="1" ht="25.5" hidden="1" spans="1:15">
      <c r="A114" s="49" t="s">
        <v>36</v>
      </c>
      <c r="B114" s="50">
        <v>112</v>
      </c>
      <c r="C114" s="51" t="s">
        <v>208</v>
      </c>
      <c r="D114" s="52" t="s">
        <v>38</v>
      </c>
      <c r="E114" s="49" t="s">
        <v>39</v>
      </c>
      <c r="F114" s="53">
        <v>33210</v>
      </c>
      <c r="G114" s="54">
        <v>0</v>
      </c>
      <c r="H114" s="55">
        <v>47084.2991379309</v>
      </c>
      <c r="I114" s="52"/>
      <c r="J114" s="64">
        <f t="shared" si="2"/>
        <v>1.41777474067844</v>
      </c>
      <c r="K114" s="65">
        <f t="shared" si="3"/>
        <v>13874.2991379309</v>
      </c>
      <c r="L114" s="66" t="s">
        <v>104</v>
      </c>
      <c r="M114" s="69" t="s">
        <v>209</v>
      </c>
      <c r="N114" s="37">
        <v>112</v>
      </c>
      <c r="O114" s="68">
        <f>SUMIFS(ZP!$F$2:$F$144,ZP!$G$2:$G$144,B114)</f>
        <v>0</v>
      </c>
    </row>
    <row r="115" s="37" customFormat="1" ht="25.5" hidden="1" spans="1:15">
      <c r="A115" s="49" t="s">
        <v>36</v>
      </c>
      <c r="B115" s="50">
        <v>113</v>
      </c>
      <c r="C115" s="51" t="s">
        <v>210</v>
      </c>
      <c r="D115" s="52" t="s">
        <v>38</v>
      </c>
      <c r="E115" s="49" t="s">
        <v>39</v>
      </c>
      <c r="F115" s="53">
        <v>33210</v>
      </c>
      <c r="G115" s="54">
        <v>0</v>
      </c>
      <c r="H115" s="55">
        <v>14125.2897413793</v>
      </c>
      <c r="I115" s="52"/>
      <c r="J115" s="64">
        <f t="shared" si="2"/>
        <v>0.425332422203532</v>
      </c>
      <c r="K115" s="65">
        <f t="shared" si="3"/>
        <v>-19084.7102586207</v>
      </c>
      <c r="L115" s="66" t="s">
        <v>104</v>
      </c>
      <c r="M115" s="69" t="s">
        <v>211</v>
      </c>
      <c r="N115" s="37">
        <v>113</v>
      </c>
      <c r="O115" s="68">
        <f>SUMIFS(ZP!$F$2:$F$144,ZP!$G$2:$G$144,B115)</f>
        <v>0</v>
      </c>
    </row>
    <row r="116" s="37" customFormat="1" spans="1:15">
      <c r="A116" s="49" t="s">
        <v>36</v>
      </c>
      <c r="B116" s="50">
        <v>114</v>
      </c>
      <c r="C116" s="51" t="s">
        <v>212</v>
      </c>
      <c r="D116" s="52" t="s">
        <v>38</v>
      </c>
      <c r="E116" s="49" t="s">
        <v>39</v>
      </c>
      <c r="F116" s="53">
        <v>33210</v>
      </c>
      <c r="G116" s="54">
        <v>0</v>
      </c>
      <c r="H116" s="55">
        <v>14125.2897413793</v>
      </c>
      <c r="I116" s="52"/>
      <c r="J116" s="64">
        <f t="shared" si="2"/>
        <v>0.425332422203532</v>
      </c>
      <c r="K116" s="65">
        <f t="shared" si="3"/>
        <v>-19084.7102586207</v>
      </c>
      <c r="L116" s="66" t="s">
        <v>40</v>
      </c>
      <c r="M116" s="69" t="s">
        <v>213</v>
      </c>
      <c r="N116" s="37">
        <v>114</v>
      </c>
      <c r="O116" s="68">
        <f>SUMIFS(ZP!$F$2:$F$144,ZP!$G$2:$G$144,B116)</f>
        <v>0</v>
      </c>
    </row>
    <row r="117" s="37" customFormat="1" ht="25.5" hidden="1" spans="1:15">
      <c r="A117" s="49" t="s">
        <v>36</v>
      </c>
      <c r="B117" s="50">
        <v>115</v>
      </c>
      <c r="C117" s="51" t="s">
        <v>214</v>
      </c>
      <c r="D117" s="52" t="s">
        <v>38</v>
      </c>
      <c r="E117" s="49" t="s">
        <v>39</v>
      </c>
      <c r="F117" s="53">
        <v>33210</v>
      </c>
      <c r="G117" s="54">
        <v>0</v>
      </c>
      <c r="H117" s="55">
        <v>18833.7196551724</v>
      </c>
      <c r="I117" s="52"/>
      <c r="J117" s="64">
        <f t="shared" si="2"/>
        <v>0.567109896271376</v>
      </c>
      <c r="K117" s="65">
        <f t="shared" si="3"/>
        <v>-14376.2803448276</v>
      </c>
      <c r="L117" s="66" t="s">
        <v>104</v>
      </c>
      <c r="M117" s="69" t="s">
        <v>215</v>
      </c>
      <c r="N117" s="37">
        <v>115</v>
      </c>
      <c r="O117" s="68">
        <f>SUMIFS(ZP!$F$2:$F$144,ZP!$G$2:$G$144,B117)</f>
        <v>0</v>
      </c>
    </row>
    <row r="118" s="37" customFormat="1" ht="25.5" hidden="1" spans="1:15">
      <c r="A118" s="49" t="s">
        <v>36</v>
      </c>
      <c r="B118" s="50">
        <v>116</v>
      </c>
      <c r="C118" s="51" t="s">
        <v>216</v>
      </c>
      <c r="D118" s="52" t="s">
        <v>38</v>
      </c>
      <c r="E118" s="49" t="s">
        <v>39</v>
      </c>
      <c r="F118" s="53">
        <v>33210</v>
      </c>
      <c r="G118" s="54">
        <v>0</v>
      </c>
      <c r="H118" s="55">
        <v>12555.8131034482</v>
      </c>
      <c r="I118" s="52"/>
      <c r="J118" s="64">
        <f t="shared" si="2"/>
        <v>0.378073264180915</v>
      </c>
      <c r="K118" s="65">
        <f t="shared" si="3"/>
        <v>-20654.1868965518</v>
      </c>
      <c r="L118" s="66" t="s">
        <v>104</v>
      </c>
      <c r="M118" s="69" t="s">
        <v>217</v>
      </c>
      <c r="N118" s="37">
        <v>116</v>
      </c>
      <c r="O118" s="68">
        <f>SUMIFS(ZP!$F$2:$F$144,ZP!$G$2:$G$144,B118)</f>
        <v>0</v>
      </c>
    </row>
    <row r="119" s="37" customFormat="1" spans="1:15">
      <c r="A119" s="49" t="s">
        <v>36</v>
      </c>
      <c r="B119" s="50">
        <v>117</v>
      </c>
      <c r="C119" s="51" t="s">
        <v>77</v>
      </c>
      <c r="D119" s="52" t="s">
        <v>38</v>
      </c>
      <c r="E119" s="49" t="s">
        <v>39</v>
      </c>
      <c r="F119" s="53">
        <v>33210</v>
      </c>
      <c r="G119" s="54">
        <v>0</v>
      </c>
      <c r="H119" s="55">
        <v>18833.7196551724</v>
      </c>
      <c r="I119" s="52"/>
      <c r="J119" s="64">
        <f t="shared" si="2"/>
        <v>0.567109896271376</v>
      </c>
      <c r="K119" s="65">
        <f t="shared" si="3"/>
        <v>-14376.2803448276</v>
      </c>
      <c r="L119" s="66" t="s">
        <v>40</v>
      </c>
      <c r="M119" s="69" t="s">
        <v>218</v>
      </c>
      <c r="N119" s="37">
        <v>117</v>
      </c>
      <c r="O119" s="68">
        <f>SUMIFS(ZP!$F$2:$F$144,ZP!$G$2:$G$144,B119)</f>
        <v>0</v>
      </c>
    </row>
    <row r="120" s="37" customFormat="1" ht="38" spans="1:15">
      <c r="A120" s="49" t="s">
        <v>36</v>
      </c>
      <c r="B120" s="50">
        <v>118</v>
      </c>
      <c r="C120" s="51" t="s">
        <v>219</v>
      </c>
      <c r="D120" s="52" t="s">
        <v>38</v>
      </c>
      <c r="E120" s="49" t="s">
        <v>39</v>
      </c>
      <c r="F120" s="53">
        <v>33210</v>
      </c>
      <c r="G120" s="54">
        <v>0</v>
      </c>
      <c r="H120" s="55">
        <v>54931.682327586</v>
      </c>
      <c r="I120" s="52"/>
      <c r="J120" s="64">
        <f t="shared" si="2"/>
        <v>1.65407053079151</v>
      </c>
      <c r="K120" s="65">
        <f t="shared" si="3"/>
        <v>21721.682327586</v>
      </c>
      <c r="L120" s="66" t="s">
        <v>40</v>
      </c>
      <c r="M120" s="69" t="s">
        <v>220</v>
      </c>
      <c r="N120" s="37">
        <v>118</v>
      </c>
      <c r="O120" s="68">
        <f>SUMIFS(ZP!$F$2:$F$144,ZP!$G$2:$G$144,B120)</f>
        <v>0</v>
      </c>
    </row>
    <row r="121" s="37" customFormat="1" spans="1:15">
      <c r="A121" s="49" t="s">
        <v>36</v>
      </c>
      <c r="B121" s="50">
        <v>119</v>
      </c>
      <c r="C121" s="51" t="s">
        <v>221</v>
      </c>
      <c r="D121" s="52" t="s">
        <v>38</v>
      </c>
      <c r="E121" s="49" t="s">
        <v>39</v>
      </c>
      <c r="F121" s="53">
        <v>33210</v>
      </c>
      <c r="G121" s="54">
        <v>0</v>
      </c>
      <c r="H121" s="55">
        <v>20403.1962931034</v>
      </c>
      <c r="I121" s="52"/>
      <c r="J121" s="64">
        <f t="shared" si="2"/>
        <v>0.61436905429399</v>
      </c>
      <c r="K121" s="65">
        <f t="shared" si="3"/>
        <v>-12806.8037068966</v>
      </c>
      <c r="L121" s="66" t="s">
        <v>40</v>
      </c>
      <c r="M121" s="69" t="s">
        <v>222</v>
      </c>
      <c r="N121" s="37">
        <v>119</v>
      </c>
      <c r="O121" s="68">
        <f>SUMIFS(ZP!$F$2:$F$144,ZP!$G$2:$G$144,B121)</f>
        <v>0</v>
      </c>
    </row>
    <row r="122" s="37" customFormat="1" spans="1:15">
      <c r="A122" s="49" t="s">
        <v>36</v>
      </c>
      <c r="B122" s="50">
        <v>120</v>
      </c>
      <c r="C122" s="51" t="s">
        <v>223</v>
      </c>
      <c r="D122" s="52" t="s">
        <v>38</v>
      </c>
      <c r="E122" s="49" t="s">
        <v>39</v>
      </c>
      <c r="F122" s="53">
        <v>33210</v>
      </c>
      <c r="G122" s="54">
        <v>0</v>
      </c>
      <c r="H122" s="55">
        <v>7847.38318965515</v>
      </c>
      <c r="I122" s="52"/>
      <c r="J122" s="64">
        <f t="shared" si="2"/>
        <v>0.236295790113073</v>
      </c>
      <c r="K122" s="65">
        <f t="shared" si="3"/>
        <v>-25362.6168103449</v>
      </c>
      <c r="L122" s="66" t="s">
        <v>40</v>
      </c>
      <c r="M122" s="69" t="s">
        <v>224</v>
      </c>
      <c r="N122" s="37">
        <v>120</v>
      </c>
      <c r="O122" s="68">
        <f>SUMIFS(ZP!$F$2:$F$144,ZP!$G$2:$G$144,B122)</f>
        <v>0</v>
      </c>
    </row>
    <row r="123" s="37" customFormat="1" spans="1:15">
      <c r="A123" s="49" t="s">
        <v>36</v>
      </c>
      <c r="B123" s="56">
        <v>121</v>
      </c>
      <c r="C123" s="51" t="s">
        <v>225</v>
      </c>
      <c r="D123" s="52" t="s">
        <v>38</v>
      </c>
      <c r="E123" s="49" t="s">
        <v>39</v>
      </c>
      <c r="F123" s="53">
        <v>33210</v>
      </c>
      <c r="G123" s="54">
        <v>0</v>
      </c>
      <c r="H123" s="55">
        <v>25111.6262068965</v>
      </c>
      <c r="I123" s="52"/>
      <c r="J123" s="64">
        <f t="shared" si="2"/>
        <v>0.756146528361834</v>
      </c>
      <c r="K123" s="65">
        <f t="shared" si="3"/>
        <v>-8098.3737931035</v>
      </c>
      <c r="L123" s="66" t="s">
        <v>40</v>
      </c>
      <c r="M123" s="69" t="s">
        <v>226</v>
      </c>
      <c r="N123" s="37">
        <v>121</v>
      </c>
      <c r="O123" s="68">
        <f>SUMIFS(ZP!$F$2:$F$144,ZP!$G$2:$G$144,B123)</f>
        <v>7847.38318965515</v>
      </c>
    </row>
    <row r="124" s="37" customFormat="1" spans="1:15">
      <c r="A124" s="49" t="s">
        <v>36</v>
      </c>
      <c r="B124" s="50">
        <v>122</v>
      </c>
      <c r="C124" s="51" t="s">
        <v>227</v>
      </c>
      <c r="D124" s="52" t="s">
        <v>38</v>
      </c>
      <c r="E124" s="49" t="s">
        <v>39</v>
      </c>
      <c r="F124" s="53">
        <v>33210</v>
      </c>
      <c r="G124" s="54">
        <v>0</v>
      </c>
      <c r="H124" s="55">
        <v>10986.3364655172</v>
      </c>
      <c r="I124" s="52"/>
      <c r="J124" s="64">
        <f t="shared" si="2"/>
        <v>0.330814106158302</v>
      </c>
      <c r="K124" s="65">
        <f t="shared" si="3"/>
        <v>-22223.6635344828</v>
      </c>
      <c r="L124" s="66" t="s">
        <v>40</v>
      </c>
      <c r="M124" s="69" t="s">
        <v>228</v>
      </c>
      <c r="N124" s="37">
        <v>122</v>
      </c>
      <c r="O124" s="68">
        <f>SUMIFS(ZP!$F$2:$F$144,ZP!$G$2:$G$144,B124)</f>
        <v>0</v>
      </c>
    </row>
    <row r="125" s="37" customFormat="1" spans="1:15">
      <c r="A125" s="49" t="s">
        <v>36</v>
      </c>
      <c r="B125" s="50">
        <v>123</v>
      </c>
      <c r="C125" s="51" t="s">
        <v>229</v>
      </c>
      <c r="D125" s="52" t="s">
        <v>38</v>
      </c>
      <c r="E125" s="49" t="s">
        <v>39</v>
      </c>
      <c r="F125" s="53">
        <v>33210</v>
      </c>
      <c r="G125" s="54">
        <v>0</v>
      </c>
      <c r="H125" s="55">
        <v>6277.90655172412</v>
      </c>
      <c r="I125" s="52"/>
      <c r="J125" s="64">
        <f t="shared" si="2"/>
        <v>0.189036632090458</v>
      </c>
      <c r="K125" s="65">
        <f t="shared" si="3"/>
        <v>-26932.0934482759</v>
      </c>
      <c r="L125" s="66" t="s">
        <v>40</v>
      </c>
      <c r="M125" s="69" t="s">
        <v>230</v>
      </c>
      <c r="N125" s="37">
        <v>123</v>
      </c>
      <c r="O125" s="68">
        <f>SUMIFS(ZP!$F$2:$F$144,ZP!$G$2:$G$144,B125)</f>
        <v>15694.7663793103</v>
      </c>
    </row>
    <row r="126" s="37" customFormat="1" hidden="1" spans="1:15">
      <c r="A126" s="49" t="s">
        <v>36</v>
      </c>
      <c r="B126" s="50">
        <v>124</v>
      </c>
      <c r="C126" s="51" t="s">
        <v>231</v>
      </c>
      <c r="D126" s="52" t="s">
        <v>38</v>
      </c>
      <c r="E126" s="49" t="s">
        <v>39</v>
      </c>
      <c r="F126" s="53">
        <v>33210</v>
      </c>
      <c r="G126" s="54">
        <v>0</v>
      </c>
      <c r="H126" s="55">
        <v>0</v>
      </c>
      <c r="I126" s="52"/>
      <c r="J126" s="64">
        <f t="shared" si="2"/>
        <v>0</v>
      </c>
      <c r="K126" s="65">
        <f t="shared" si="3"/>
        <v>-33210</v>
      </c>
      <c r="L126" s="66" t="s">
        <v>53</v>
      </c>
      <c r="M126" s="69" t="s">
        <v>54</v>
      </c>
      <c r="N126" s="37">
        <v>124</v>
      </c>
      <c r="O126" s="68">
        <f>SUMIFS(ZP!$F$2:$F$144,ZP!$G$2:$G$144,B126)</f>
        <v>0</v>
      </c>
    </row>
    <row r="127" s="37" customFormat="1" spans="1:15">
      <c r="A127" s="49" t="s">
        <v>36</v>
      </c>
      <c r="B127" s="50">
        <v>125</v>
      </c>
      <c r="C127" s="51" t="s">
        <v>232</v>
      </c>
      <c r="D127" s="52" t="s">
        <v>38</v>
      </c>
      <c r="E127" s="49" t="s">
        <v>39</v>
      </c>
      <c r="F127" s="53">
        <v>33210</v>
      </c>
      <c r="G127" s="54">
        <v>0</v>
      </c>
      <c r="H127" s="55">
        <v>6277.90655172412</v>
      </c>
      <c r="I127" s="52"/>
      <c r="J127" s="64">
        <f t="shared" si="2"/>
        <v>0.189036632090458</v>
      </c>
      <c r="K127" s="65">
        <f t="shared" si="3"/>
        <v>-26932.0934482759</v>
      </c>
      <c r="L127" s="66" t="s">
        <v>40</v>
      </c>
      <c r="M127" s="69" t="s">
        <v>233</v>
      </c>
      <c r="N127" s="37">
        <v>125</v>
      </c>
      <c r="O127" s="68">
        <f>SUMIFS(ZP!$F$2:$F$144,ZP!$G$2:$G$144,B127)</f>
        <v>0</v>
      </c>
    </row>
    <row r="128" s="37" customFormat="1" hidden="1" spans="1:15">
      <c r="A128" s="49" t="s">
        <v>36</v>
      </c>
      <c r="B128" s="56">
        <v>126</v>
      </c>
      <c r="C128" s="51" t="s">
        <v>234</v>
      </c>
      <c r="D128" s="52" t="s">
        <v>38</v>
      </c>
      <c r="E128" s="49" t="s">
        <v>39</v>
      </c>
      <c r="F128" s="53">
        <v>33210</v>
      </c>
      <c r="G128" s="54">
        <v>0</v>
      </c>
      <c r="H128" s="55">
        <v>0</v>
      </c>
      <c r="I128" s="52"/>
      <c r="J128" s="64">
        <f t="shared" si="2"/>
        <v>0</v>
      </c>
      <c r="K128" s="65">
        <f t="shared" si="3"/>
        <v>-33210</v>
      </c>
      <c r="L128" s="66" t="s">
        <v>53</v>
      </c>
      <c r="M128" s="69" t="s">
        <v>54</v>
      </c>
      <c r="N128" s="37">
        <v>126</v>
      </c>
      <c r="O128" s="68">
        <f>SUMIFS(ZP!$F$2:$F$144,ZP!$G$2:$G$144,B128)</f>
        <v>0</v>
      </c>
    </row>
    <row r="129" s="37" customFormat="1" hidden="1" spans="1:15">
      <c r="A129" s="49" t="s">
        <v>36</v>
      </c>
      <c r="B129" s="50">
        <v>127</v>
      </c>
      <c r="C129" s="51" t="s">
        <v>235</v>
      </c>
      <c r="D129" s="52" t="s">
        <v>38</v>
      </c>
      <c r="E129" s="49" t="s">
        <v>39</v>
      </c>
      <c r="F129" s="53">
        <v>16605</v>
      </c>
      <c r="G129" s="54">
        <v>0</v>
      </c>
      <c r="H129" s="55">
        <v>0</v>
      </c>
      <c r="I129" s="52"/>
      <c r="J129" s="64">
        <f t="shared" si="2"/>
        <v>0</v>
      </c>
      <c r="K129" s="65">
        <f t="shared" si="3"/>
        <v>-16605</v>
      </c>
      <c r="L129" s="66" t="s">
        <v>53</v>
      </c>
      <c r="M129" s="69" t="s">
        <v>54</v>
      </c>
      <c r="N129" s="37">
        <v>127</v>
      </c>
      <c r="O129" s="68">
        <f>SUMIFS(ZP!$F$2:$F$144,ZP!$G$2:$G$144,B129)</f>
        <v>0</v>
      </c>
    </row>
    <row r="130" s="37" customFormat="1" spans="1:15">
      <c r="A130" s="49" t="s">
        <v>36</v>
      </c>
      <c r="B130" s="50">
        <v>128</v>
      </c>
      <c r="C130" s="51" t="s">
        <v>236</v>
      </c>
      <c r="D130" s="52" t="s">
        <v>38</v>
      </c>
      <c r="E130" s="49" t="s">
        <v>39</v>
      </c>
      <c r="F130" s="53">
        <v>16605</v>
      </c>
      <c r="G130" s="54">
        <v>0</v>
      </c>
      <c r="H130" s="55">
        <v>10986.3364655172</v>
      </c>
      <c r="I130" s="52"/>
      <c r="J130" s="64">
        <f t="shared" si="2"/>
        <v>0.661628212316604</v>
      </c>
      <c r="K130" s="65">
        <f t="shared" si="3"/>
        <v>-5618.6635344828</v>
      </c>
      <c r="L130" s="66" t="s">
        <v>40</v>
      </c>
      <c r="M130" s="69" t="s">
        <v>237</v>
      </c>
      <c r="N130" s="37">
        <v>128</v>
      </c>
      <c r="O130" s="68">
        <f>SUMIFS(ZP!$F$2:$F$144,ZP!$G$2:$G$144,B130)</f>
        <v>0</v>
      </c>
    </row>
    <row r="131" s="37" customFormat="1" hidden="1" spans="1:15">
      <c r="A131" s="49" t="s">
        <v>36</v>
      </c>
      <c r="B131" s="56">
        <v>129</v>
      </c>
      <c r="C131" s="51" t="s">
        <v>238</v>
      </c>
      <c r="D131" s="52" t="s">
        <v>38</v>
      </c>
      <c r="E131" s="49" t="s">
        <v>39</v>
      </c>
      <c r="F131" s="53">
        <v>33210</v>
      </c>
      <c r="G131" s="54">
        <v>0</v>
      </c>
      <c r="H131" s="55">
        <v>0</v>
      </c>
      <c r="I131" s="52"/>
      <c r="J131" s="64">
        <f t="shared" si="2"/>
        <v>0</v>
      </c>
      <c r="K131" s="65">
        <f t="shared" si="3"/>
        <v>-33210</v>
      </c>
      <c r="L131" s="66" t="s">
        <v>53</v>
      </c>
      <c r="M131" s="69" t="s">
        <v>54</v>
      </c>
      <c r="N131" s="37">
        <v>129</v>
      </c>
      <c r="O131" s="68">
        <f>SUMIFS(ZP!$F$2:$F$144,ZP!$G$2:$G$144,B131)</f>
        <v>0</v>
      </c>
    </row>
    <row r="132" s="37" customFormat="1" spans="1:15">
      <c r="A132" s="49" t="s">
        <v>36</v>
      </c>
      <c r="B132" s="50">
        <v>130</v>
      </c>
      <c r="C132" s="51" t="s">
        <v>239</v>
      </c>
      <c r="D132" s="52" t="s">
        <v>38</v>
      </c>
      <c r="E132" s="49" t="s">
        <v>39</v>
      </c>
      <c r="F132" s="53">
        <v>33210</v>
      </c>
      <c r="G132" s="54">
        <v>0</v>
      </c>
      <c r="H132" s="55">
        <v>29820.0561206896</v>
      </c>
      <c r="I132" s="52"/>
      <c r="J132" s="64">
        <f t="shared" ref="J132:J195" si="4">H132/F132</f>
        <v>0.897924002429678</v>
      </c>
      <c r="K132" s="65">
        <f t="shared" ref="K132:K195" si="5">H132-F132</f>
        <v>-3389.9438793104</v>
      </c>
      <c r="L132" s="66" t="s">
        <v>40</v>
      </c>
      <c r="M132" s="69" t="s">
        <v>240</v>
      </c>
      <c r="N132" s="37">
        <v>130</v>
      </c>
      <c r="O132" s="68">
        <f>SUMIFS(ZP!$F$2:$F$144,ZP!$G$2:$G$144,B132)</f>
        <v>0</v>
      </c>
    </row>
    <row r="133" s="37" customFormat="1" spans="1:15">
      <c r="A133" s="49" t="s">
        <v>36</v>
      </c>
      <c r="B133" s="50">
        <v>131</v>
      </c>
      <c r="C133" s="51" t="s">
        <v>241</v>
      </c>
      <c r="D133" s="52" t="s">
        <v>38</v>
      </c>
      <c r="E133" s="49" t="s">
        <v>39</v>
      </c>
      <c r="F133" s="53">
        <v>16605</v>
      </c>
      <c r="G133" s="54">
        <v>0</v>
      </c>
      <c r="H133" s="55">
        <v>6277.90655172412</v>
      </c>
      <c r="I133" s="52"/>
      <c r="J133" s="64">
        <f t="shared" si="4"/>
        <v>0.378073264180917</v>
      </c>
      <c r="K133" s="65">
        <f t="shared" si="5"/>
        <v>-10327.0934482759</v>
      </c>
      <c r="L133" s="66" t="s">
        <v>40</v>
      </c>
      <c r="M133" s="69" t="s">
        <v>242</v>
      </c>
      <c r="N133" s="37">
        <v>131</v>
      </c>
      <c r="O133" s="68">
        <f>SUMIFS(ZP!$F$2:$F$144,ZP!$G$2:$G$144,B133)</f>
        <v>0</v>
      </c>
    </row>
    <row r="134" s="37" customFormat="1" spans="1:15">
      <c r="A134" s="49" t="s">
        <v>36</v>
      </c>
      <c r="B134" s="50">
        <v>132</v>
      </c>
      <c r="C134" s="51" t="s">
        <v>243</v>
      </c>
      <c r="D134" s="52" t="s">
        <v>38</v>
      </c>
      <c r="E134" s="49" t="s">
        <v>39</v>
      </c>
      <c r="F134" s="53">
        <v>16605</v>
      </c>
      <c r="G134" s="54">
        <v>0</v>
      </c>
      <c r="H134" s="55">
        <v>31389.5327586206</v>
      </c>
      <c r="I134" s="52"/>
      <c r="J134" s="64">
        <f t="shared" si="4"/>
        <v>1.89036632090458</v>
      </c>
      <c r="K134" s="65">
        <f t="shared" si="5"/>
        <v>14784.5327586206</v>
      </c>
      <c r="L134" s="66" t="s">
        <v>40</v>
      </c>
      <c r="M134" s="69" t="s">
        <v>244</v>
      </c>
      <c r="N134" s="37">
        <v>132</v>
      </c>
      <c r="O134" s="68">
        <f>SUMIFS(ZP!$F$2:$F$144,ZP!$G$2:$G$144,B134)</f>
        <v>0</v>
      </c>
    </row>
    <row r="135" s="37" customFormat="1" hidden="1" spans="1:15">
      <c r="A135" s="49" t="s">
        <v>36</v>
      </c>
      <c r="B135" s="50">
        <v>133</v>
      </c>
      <c r="C135" s="51" t="s">
        <v>245</v>
      </c>
      <c r="D135" s="52" t="s">
        <v>38</v>
      </c>
      <c r="E135" s="49" t="s">
        <v>39</v>
      </c>
      <c r="F135" s="53">
        <v>16605</v>
      </c>
      <c r="G135" s="54">
        <v>0</v>
      </c>
      <c r="H135" s="55">
        <v>0</v>
      </c>
      <c r="I135" s="52"/>
      <c r="J135" s="64">
        <f t="shared" si="4"/>
        <v>0</v>
      </c>
      <c r="K135" s="65">
        <f t="shared" si="5"/>
        <v>-16605</v>
      </c>
      <c r="L135" s="66" t="s">
        <v>53</v>
      </c>
      <c r="M135" s="69" t="s">
        <v>54</v>
      </c>
      <c r="N135" s="37">
        <v>133</v>
      </c>
      <c r="O135" s="68">
        <f>SUMIFS(ZP!$F$2:$F$144,ZP!$G$2:$G$144,B135)</f>
        <v>0</v>
      </c>
    </row>
    <row r="136" s="37" customFormat="1" spans="1:15">
      <c r="A136" s="49" t="s">
        <v>36</v>
      </c>
      <c r="B136" s="50">
        <v>134</v>
      </c>
      <c r="C136" s="51" t="s">
        <v>246</v>
      </c>
      <c r="D136" s="52" t="s">
        <v>38</v>
      </c>
      <c r="E136" s="49" t="s">
        <v>39</v>
      </c>
      <c r="F136" s="53">
        <v>16605</v>
      </c>
      <c r="G136" s="54">
        <v>0</v>
      </c>
      <c r="H136" s="55">
        <v>12555.8131034482</v>
      </c>
      <c r="I136" s="52"/>
      <c r="J136" s="64">
        <f t="shared" si="4"/>
        <v>0.756146528361831</v>
      </c>
      <c r="K136" s="65">
        <f t="shared" si="5"/>
        <v>-4049.1868965518</v>
      </c>
      <c r="L136" s="66" t="s">
        <v>40</v>
      </c>
      <c r="M136" s="69" t="s">
        <v>247</v>
      </c>
      <c r="N136" s="37">
        <v>134</v>
      </c>
      <c r="O136" s="68">
        <f>SUMIFS(ZP!$F$2:$F$144,ZP!$G$2:$G$144,B136)</f>
        <v>0</v>
      </c>
    </row>
    <row r="137" s="37" customFormat="1" spans="1:15">
      <c r="A137" s="49" t="s">
        <v>36</v>
      </c>
      <c r="B137" s="50">
        <v>135</v>
      </c>
      <c r="C137" s="51" t="s">
        <v>248</v>
      </c>
      <c r="D137" s="52" t="s">
        <v>38</v>
      </c>
      <c r="E137" s="49" t="s">
        <v>39</v>
      </c>
      <c r="F137" s="53">
        <v>16605</v>
      </c>
      <c r="G137" s="54">
        <v>0</v>
      </c>
      <c r="H137" s="55">
        <v>14125.2897413793</v>
      </c>
      <c r="I137" s="52"/>
      <c r="J137" s="64">
        <f t="shared" si="4"/>
        <v>0.850664844407064</v>
      </c>
      <c r="K137" s="65">
        <f t="shared" si="5"/>
        <v>-2479.7102586207</v>
      </c>
      <c r="L137" s="66" t="s">
        <v>40</v>
      </c>
      <c r="M137" s="69" t="s">
        <v>249</v>
      </c>
      <c r="N137" s="37">
        <v>135</v>
      </c>
      <c r="O137" s="68">
        <f>SUMIFS(ZP!$F$2:$F$144,ZP!$G$2:$G$144,B137)</f>
        <v>0</v>
      </c>
    </row>
    <row r="138" s="37" customFormat="1" spans="1:15">
      <c r="A138" s="49" t="s">
        <v>36</v>
      </c>
      <c r="B138" s="50">
        <v>136</v>
      </c>
      <c r="C138" s="51" t="s">
        <v>232</v>
      </c>
      <c r="D138" s="52" t="s">
        <v>38</v>
      </c>
      <c r="E138" s="49" t="s">
        <v>39</v>
      </c>
      <c r="F138" s="53">
        <v>16605</v>
      </c>
      <c r="G138" s="54">
        <v>0</v>
      </c>
      <c r="H138" s="55">
        <v>6277.90655172412</v>
      </c>
      <c r="I138" s="52"/>
      <c r="J138" s="64">
        <f t="shared" si="4"/>
        <v>0.378073264180917</v>
      </c>
      <c r="K138" s="65">
        <f t="shared" si="5"/>
        <v>-10327.0934482759</v>
      </c>
      <c r="L138" s="66" t="s">
        <v>40</v>
      </c>
      <c r="M138" s="69" t="s">
        <v>250</v>
      </c>
      <c r="N138" s="37">
        <v>136</v>
      </c>
      <c r="O138" s="68">
        <f>SUMIFS(ZP!$F$2:$F$144,ZP!$G$2:$G$144,B138)</f>
        <v>0</v>
      </c>
    </row>
    <row r="139" s="37" customFormat="1" spans="1:15">
      <c r="A139" s="49" t="s">
        <v>36</v>
      </c>
      <c r="B139" s="56">
        <v>137</v>
      </c>
      <c r="C139" s="51" t="s">
        <v>251</v>
      </c>
      <c r="D139" s="52" t="s">
        <v>38</v>
      </c>
      <c r="E139" s="49" t="s">
        <v>39</v>
      </c>
      <c r="F139" s="53">
        <v>16605</v>
      </c>
      <c r="G139" s="54">
        <v>0</v>
      </c>
      <c r="H139" s="55">
        <v>12555.8131034482</v>
      </c>
      <c r="I139" s="52"/>
      <c r="J139" s="64">
        <f t="shared" si="4"/>
        <v>0.756146528361831</v>
      </c>
      <c r="K139" s="65">
        <f t="shared" si="5"/>
        <v>-4049.1868965518</v>
      </c>
      <c r="L139" s="66" t="s">
        <v>40</v>
      </c>
      <c r="M139" s="69" t="s">
        <v>252</v>
      </c>
      <c r="N139" s="37">
        <v>137</v>
      </c>
      <c r="O139" s="68">
        <f>SUMIFS(ZP!$F$2:$F$144,ZP!$G$2:$G$144,B139)</f>
        <v>0</v>
      </c>
    </row>
    <row r="140" s="37" customFormat="1" hidden="1" spans="1:15">
      <c r="A140" s="49" t="s">
        <v>36</v>
      </c>
      <c r="B140" s="50">
        <v>138</v>
      </c>
      <c r="C140" s="51" t="s">
        <v>253</v>
      </c>
      <c r="D140" s="52" t="s">
        <v>38</v>
      </c>
      <c r="E140" s="49" t="s">
        <v>39</v>
      </c>
      <c r="F140" s="53">
        <v>16605</v>
      </c>
      <c r="G140" s="54">
        <v>0</v>
      </c>
      <c r="H140" s="55">
        <v>0</v>
      </c>
      <c r="I140" s="52"/>
      <c r="J140" s="64">
        <f t="shared" si="4"/>
        <v>0</v>
      </c>
      <c r="K140" s="65">
        <f t="shared" si="5"/>
        <v>-16605</v>
      </c>
      <c r="L140" s="66" t="s">
        <v>53</v>
      </c>
      <c r="M140" s="69" t="s">
        <v>54</v>
      </c>
      <c r="N140" s="37">
        <v>138</v>
      </c>
      <c r="O140" s="68">
        <f>SUMIFS(ZP!$F$2:$F$144,ZP!$G$2:$G$144,B140)</f>
        <v>0</v>
      </c>
    </row>
    <row r="141" s="37" customFormat="1" ht="25.5" spans="1:15">
      <c r="A141" s="49" t="s">
        <v>36</v>
      </c>
      <c r="B141" s="56">
        <v>139</v>
      </c>
      <c r="C141" s="51" t="s">
        <v>254</v>
      </c>
      <c r="D141" s="52" t="s">
        <v>38</v>
      </c>
      <c r="E141" s="49" t="s">
        <v>39</v>
      </c>
      <c r="F141" s="53">
        <v>33210</v>
      </c>
      <c r="G141" s="54">
        <v>0</v>
      </c>
      <c r="H141" s="55">
        <v>51792.729051724</v>
      </c>
      <c r="I141" s="52"/>
      <c r="J141" s="64">
        <f t="shared" si="4"/>
        <v>1.55955221474628</v>
      </c>
      <c r="K141" s="65">
        <f t="shared" si="5"/>
        <v>18582.729051724</v>
      </c>
      <c r="L141" s="66" t="s">
        <v>40</v>
      </c>
      <c r="M141" s="69" t="s">
        <v>255</v>
      </c>
      <c r="N141" s="37">
        <v>139</v>
      </c>
      <c r="O141" s="68">
        <f>SUMIFS(ZP!$F$2:$F$144,ZP!$G$2:$G$144,B141)</f>
        <v>0</v>
      </c>
    </row>
    <row r="142" s="37" customFormat="1" spans="1:15">
      <c r="A142" s="49" t="s">
        <v>36</v>
      </c>
      <c r="B142" s="56">
        <v>140</v>
      </c>
      <c r="C142" s="51" t="s">
        <v>256</v>
      </c>
      <c r="D142" s="52" t="s">
        <v>38</v>
      </c>
      <c r="E142" s="49" t="s">
        <v>39</v>
      </c>
      <c r="F142" s="53">
        <v>33210</v>
      </c>
      <c r="G142" s="54">
        <v>0</v>
      </c>
      <c r="H142" s="55">
        <v>12555.8131034482</v>
      </c>
      <c r="I142" s="52"/>
      <c r="J142" s="64">
        <f t="shared" si="4"/>
        <v>0.378073264180915</v>
      </c>
      <c r="K142" s="65">
        <f t="shared" si="5"/>
        <v>-20654.1868965518</v>
      </c>
      <c r="L142" s="66" t="s">
        <v>40</v>
      </c>
      <c r="M142" s="69" t="s">
        <v>257</v>
      </c>
      <c r="N142" s="37">
        <v>140</v>
      </c>
      <c r="O142" s="68">
        <f>SUMIFS(ZP!$F$2:$F$144,ZP!$G$2:$G$144,B142)</f>
        <v>0</v>
      </c>
    </row>
    <row r="143" s="37" customFormat="1" hidden="1" spans="1:15">
      <c r="A143" s="49" t="s">
        <v>36</v>
      </c>
      <c r="B143" s="50">
        <v>141</v>
      </c>
      <c r="C143" s="51" t="s">
        <v>258</v>
      </c>
      <c r="D143" s="52" t="s">
        <v>93</v>
      </c>
      <c r="E143" s="49" t="s">
        <v>39</v>
      </c>
      <c r="F143" s="53">
        <v>3321</v>
      </c>
      <c r="G143" s="54">
        <v>0</v>
      </c>
      <c r="H143" s="55">
        <v>0</v>
      </c>
      <c r="I143" s="52"/>
      <c r="J143" s="64">
        <f t="shared" si="4"/>
        <v>0</v>
      </c>
      <c r="K143" s="65">
        <f t="shared" si="5"/>
        <v>-3321</v>
      </c>
      <c r="L143" s="66" t="s">
        <v>53</v>
      </c>
      <c r="M143" s="69" t="s">
        <v>54</v>
      </c>
      <c r="N143" s="37">
        <v>141</v>
      </c>
      <c r="O143" s="68">
        <f>SUMIFS(ZP!$F$2:$F$144,ZP!$G$2:$G$144,B143)</f>
        <v>0</v>
      </c>
    </row>
    <row r="144" s="37" customFormat="1" hidden="1" spans="1:15">
      <c r="A144" s="49" t="s">
        <v>36</v>
      </c>
      <c r="B144" s="50">
        <v>142</v>
      </c>
      <c r="C144" s="51" t="s">
        <v>259</v>
      </c>
      <c r="D144" s="52" t="s">
        <v>93</v>
      </c>
      <c r="E144" s="49" t="s">
        <v>39</v>
      </c>
      <c r="F144" s="53">
        <v>3321</v>
      </c>
      <c r="G144" s="54">
        <v>0</v>
      </c>
      <c r="H144" s="55">
        <v>0</v>
      </c>
      <c r="I144" s="52"/>
      <c r="J144" s="64">
        <f t="shared" si="4"/>
        <v>0</v>
      </c>
      <c r="K144" s="65">
        <f t="shared" si="5"/>
        <v>-3321</v>
      </c>
      <c r="L144" s="66" t="s">
        <v>53</v>
      </c>
      <c r="M144" s="69" t="s">
        <v>54</v>
      </c>
      <c r="N144" s="37">
        <v>142</v>
      </c>
      <c r="O144" s="68">
        <f>SUMIFS(ZP!$F$2:$F$144,ZP!$G$2:$G$144,B144)</f>
        <v>7847.38318965515</v>
      </c>
    </row>
    <row r="145" s="37" customFormat="1" hidden="1" spans="1:15">
      <c r="A145" s="49" t="s">
        <v>36</v>
      </c>
      <c r="B145" s="50">
        <v>143</v>
      </c>
      <c r="C145" s="51" t="s">
        <v>260</v>
      </c>
      <c r="D145" s="52" t="s">
        <v>93</v>
      </c>
      <c r="E145" s="49" t="s">
        <v>39</v>
      </c>
      <c r="F145" s="53">
        <v>3321</v>
      </c>
      <c r="G145" s="54">
        <v>0</v>
      </c>
      <c r="H145" s="55">
        <v>0</v>
      </c>
      <c r="I145" s="52"/>
      <c r="J145" s="64">
        <f t="shared" si="4"/>
        <v>0</v>
      </c>
      <c r="K145" s="65">
        <f t="shared" si="5"/>
        <v>-3321</v>
      </c>
      <c r="L145" s="66" t="s">
        <v>53</v>
      </c>
      <c r="M145" s="69" t="s">
        <v>54</v>
      </c>
      <c r="N145" s="37">
        <v>143</v>
      </c>
      <c r="O145" s="68">
        <f>SUMIFS(ZP!$F$2:$F$144,ZP!$G$2:$G$144,B145)</f>
        <v>0</v>
      </c>
    </row>
    <row r="146" s="37" customFormat="1" hidden="1" spans="1:15">
      <c r="A146" s="49" t="s">
        <v>36</v>
      </c>
      <c r="B146" s="50">
        <v>144</v>
      </c>
      <c r="C146" s="51" t="s">
        <v>261</v>
      </c>
      <c r="D146" s="52" t="s">
        <v>93</v>
      </c>
      <c r="E146" s="49" t="s">
        <v>39</v>
      </c>
      <c r="F146" s="53">
        <v>3321</v>
      </c>
      <c r="G146" s="54">
        <v>0</v>
      </c>
      <c r="H146" s="55">
        <v>0</v>
      </c>
      <c r="I146" s="52"/>
      <c r="J146" s="64">
        <f t="shared" si="4"/>
        <v>0</v>
      </c>
      <c r="K146" s="65">
        <f t="shared" si="5"/>
        <v>-3321</v>
      </c>
      <c r="L146" s="66" t="s">
        <v>53</v>
      </c>
      <c r="M146" s="69" t="s">
        <v>54</v>
      </c>
      <c r="N146" s="37">
        <v>144</v>
      </c>
      <c r="O146" s="68">
        <f>SUMIFS(ZP!$F$2:$F$144,ZP!$G$2:$G$144,B146)</f>
        <v>0</v>
      </c>
    </row>
    <row r="147" s="37" customFormat="1" hidden="1" spans="1:15">
      <c r="A147" s="49" t="s">
        <v>36</v>
      </c>
      <c r="B147" s="50">
        <v>145</v>
      </c>
      <c r="C147" s="51" t="s">
        <v>262</v>
      </c>
      <c r="D147" s="52" t="s">
        <v>93</v>
      </c>
      <c r="E147" s="49" t="s">
        <v>39</v>
      </c>
      <c r="F147" s="53">
        <v>3321</v>
      </c>
      <c r="G147" s="54">
        <v>0</v>
      </c>
      <c r="H147" s="55">
        <v>0</v>
      </c>
      <c r="I147" s="52"/>
      <c r="J147" s="64">
        <f t="shared" si="4"/>
        <v>0</v>
      </c>
      <c r="K147" s="65">
        <f t="shared" si="5"/>
        <v>-3321</v>
      </c>
      <c r="L147" s="66" t="s">
        <v>53</v>
      </c>
      <c r="M147" s="69" t="s">
        <v>54</v>
      </c>
      <c r="N147" s="37">
        <v>145</v>
      </c>
      <c r="O147" s="68">
        <f>SUMIFS(ZP!$F$2:$F$144,ZP!$G$2:$G$144,B147)</f>
        <v>0</v>
      </c>
    </row>
    <row r="148" s="37" customFormat="1" spans="1:15">
      <c r="A148" s="49" t="s">
        <v>36</v>
      </c>
      <c r="B148" s="50">
        <v>146</v>
      </c>
      <c r="C148" s="51" t="s">
        <v>263</v>
      </c>
      <c r="D148" s="52" t="s">
        <v>38</v>
      </c>
      <c r="E148" s="49" t="s">
        <v>39</v>
      </c>
      <c r="F148" s="53">
        <v>33210</v>
      </c>
      <c r="G148" s="54">
        <v>0</v>
      </c>
      <c r="H148" s="55">
        <v>39236.9159482757</v>
      </c>
      <c r="I148" s="52"/>
      <c r="J148" s="64">
        <f t="shared" si="4"/>
        <v>1.18147895056536</v>
      </c>
      <c r="K148" s="65">
        <f t="shared" si="5"/>
        <v>6026.9159482757</v>
      </c>
      <c r="L148" s="66" t="s">
        <v>40</v>
      </c>
      <c r="M148" s="69" t="s">
        <v>264</v>
      </c>
      <c r="N148" s="37">
        <v>146</v>
      </c>
      <c r="O148" s="68">
        <f>SUMIFS(ZP!$F$2:$F$144,ZP!$G$2:$G$144,B148)</f>
        <v>0</v>
      </c>
    </row>
    <row r="149" s="37" customFormat="1" spans="1:15">
      <c r="A149" s="49" t="s">
        <v>36</v>
      </c>
      <c r="B149" s="50">
        <v>147</v>
      </c>
      <c r="C149" s="51" t="s">
        <v>265</v>
      </c>
      <c r="D149" s="52" t="s">
        <v>38</v>
      </c>
      <c r="E149" s="49" t="s">
        <v>39</v>
      </c>
      <c r="F149" s="53">
        <v>33210</v>
      </c>
      <c r="G149" s="54">
        <v>0</v>
      </c>
      <c r="H149" s="55">
        <v>20403.1962931034</v>
      </c>
      <c r="I149" s="52"/>
      <c r="J149" s="64">
        <f t="shared" si="4"/>
        <v>0.61436905429399</v>
      </c>
      <c r="K149" s="65">
        <f t="shared" si="5"/>
        <v>-12806.8037068966</v>
      </c>
      <c r="L149" s="66" t="s">
        <v>40</v>
      </c>
      <c r="M149" s="69" t="s">
        <v>266</v>
      </c>
      <c r="N149" s="37">
        <v>147</v>
      </c>
      <c r="O149" s="68">
        <f>SUMIFS(ZP!$F$2:$F$144,ZP!$G$2:$G$144,B149)</f>
        <v>0</v>
      </c>
    </row>
    <row r="150" s="37" customFormat="1" spans="1:15">
      <c r="A150" s="49" t="s">
        <v>36</v>
      </c>
      <c r="B150" s="50">
        <v>148</v>
      </c>
      <c r="C150" s="51" t="s">
        <v>267</v>
      </c>
      <c r="D150" s="52" t="s">
        <v>38</v>
      </c>
      <c r="E150" s="49" t="s">
        <v>39</v>
      </c>
      <c r="F150" s="53">
        <v>33210</v>
      </c>
      <c r="G150" s="54">
        <v>0</v>
      </c>
      <c r="H150" s="55">
        <v>18833.7196551724</v>
      </c>
      <c r="I150" s="52"/>
      <c r="J150" s="64">
        <f t="shared" si="4"/>
        <v>0.567109896271376</v>
      </c>
      <c r="K150" s="65">
        <f t="shared" si="5"/>
        <v>-14376.2803448276</v>
      </c>
      <c r="L150" s="66" t="s">
        <v>40</v>
      </c>
      <c r="M150" s="69" t="s">
        <v>268</v>
      </c>
      <c r="N150" s="37">
        <v>148</v>
      </c>
      <c r="O150" s="68">
        <f>SUMIFS(ZP!$F$2:$F$144,ZP!$G$2:$G$144,B150)</f>
        <v>0</v>
      </c>
    </row>
    <row r="151" s="37" customFormat="1" ht="25.5" spans="1:15">
      <c r="A151" s="49" t="s">
        <v>36</v>
      </c>
      <c r="B151" s="50">
        <v>149</v>
      </c>
      <c r="C151" s="51" t="s">
        <v>269</v>
      </c>
      <c r="D151" s="52" t="s">
        <v>38</v>
      </c>
      <c r="E151" s="49" t="s">
        <v>39</v>
      </c>
      <c r="F151" s="53">
        <v>33210</v>
      </c>
      <c r="G151" s="54">
        <v>0</v>
      </c>
      <c r="H151" s="55">
        <v>45514.8224999999</v>
      </c>
      <c r="I151" s="52"/>
      <c r="J151" s="64">
        <f t="shared" si="4"/>
        <v>1.37051558265582</v>
      </c>
      <c r="K151" s="65">
        <f t="shared" si="5"/>
        <v>12304.8224999999</v>
      </c>
      <c r="L151" s="66" t="s">
        <v>40</v>
      </c>
      <c r="M151" s="69" t="s">
        <v>270</v>
      </c>
      <c r="N151" s="37">
        <v>149</v>
      </c>
      <c r="O151" s="68">
        <f>SUMIFS(ZP!$F$2:$F$144,ZP!$G$2:$G$144,B151)</f>
        <v>7847.38318965515</v>
      </c>
    </row>
    <row r="152" s="37" customFormat="1" hidden="1" spans="1:15">
      <c r="A152" s="49" t="s">
        <v>36</v>
      </c>
      <c r="B152" s="50">
        <v>150</v>
      </c>
      <c r="C152" s="51" t="s">
        <v>258</v>
      </c>
      <c r="D152" s="52" t="s">
        <v>93</v>
      </c>
      <c r="E152" s="49" t="s">
        <v>39</v>
      </c>
      <c r="F152" s="53">
        <v>3321</v>
      </c>
      <c r="G152" s="54">
        <v>0</v>
      </c>
      <c r="H152" s="55">
        <v>0</v>
      </c>
      <c r="I152" s="52"/>
      <c r="J152" s="64">
        <f t="shared" si="4"/>
        <v>0</v>
      </c>
      <c r="K152" s="65">
        <f t="shared" si="5"/>
        <v>-3321</v>
      </c>
      <c r="L152" s="66" t="s">
        <v>53</v>
      </c>
      <c r="M152" s="69" t="s">
        <v>54</v>
      </c>
      <c r="N152" s="37">
        <v>150</v>
      </c>
      <c r="O152" s="68">
        <f>SUMIFS(ZP!$F$2:$F$144,ZP!$G$2:$G$144,B152)</f>
        <v>0</v>
      </c>
    </row>
    <row r="153" s="37" customFormat="1" hidden="1" spans="1:15">
      <c r="A153" s="49" t="s">
        <v>36</v>
      </c>
      <c r="B153" s="50">
        <v>151</v>
      </c>
      <c r="C153" s="51" t="s">
        <v>271</v>
      </c>
      <c r="D153" s="52" t="s">
        <v>93</v>
      </c>
      <c r="E153" s="49" t="s">
        <v>39</v>
      </c>
      <c r="F153" s="53">
        <v>3321</v>
      </c>
      <c r="G153" s="54">
        <v>0</v>
      </c>
      <c r="H153" s="55">
        <v>0</v>
      </c>
      <c r="I153" s="52"/>
      <c r="J153" s="64">
        <f t="shared" si="4"/>
        <v>0</v>
      </c>
      <c r="K153" s="65">
        <f t="shared" si="5"/>
        <v>-3321</v>
      </c>
      <c r="L153" s="66" t="s">
        <v>53</v>
      </c>
      <c r="M153" s="69" t="s">
        <v>54</v>
      </c>
      <c r="N153" s="37">
        <v>151</v>
      </c>
      <c r="O153" s="68">
        <f>SUMIFS(ZP!$F$2:$F$144,ZP!$G$2:$G$144,B153)</f>
        <v>0</v>
      </c>
    </row>
    <row r="154" s="37" customFormat="1" hidden="1" spans="1:15">
      <c r="A154" s="49" t="s">
        <v>36</v>
      </c>
      <c r="B154" s="50">
        <v>152</v>
      </c>
      <c r="C154" s="51" t="s">
        <v>272</v>
      </c>
      <c r="D154" s="52" t="s">
        <v>93</v>
      </c>
      <c r="E154" s="49" t="s">
        <v>39</v>
      </c>
      <c r="F154" s="53">
        <v>3321</v>
      </c>
      <c r="G154" s="54">
        <v>0</v>
      </c>
      <c r="H154" s="55">
        <v>0</v>
      </c>
      <c r="I154" s="52"/>
      <c r="J154" s="64">
        <f t="shared" si="4"/>
        <v>0</v>
      </c>
      <c r="K154" s="65">
        <f t="shared" si="5"/>
        <v>-3321</v>
      </c>
      <c r="L154" s="66" t="s">
        <v>53</v>
      </c>
      <c r="M154" s="69" t="s">
        <v>54</v>
      </c>
      <c r="N154" s="37">
        <v>152</v>
      </c>
      <c r="O154" s="68">
        <f>SUMIFS(ZP!$F$2:$F$144,ZP!$G$2:$G$144,B154)</f>
        <v>0</v>
      </c>
    </row>
    <row r="155" s="37" customFormat="1" spans="1:15">
      <c r="A155" s="49" t="s">
        <v>36</v>
      </c>
      <c r="B155" s="50">
        <v>153</v>
      </c>
      <c r="C155" s="51" t="s">
        <v>273</v>
      </c>
      <c r="D155" s="52" t="s">
        <v>38</v>
      </c>
      <c r="E155" s="49" t="s">
        <v>39</v>
      </c>
      <c r="F155" s="53">
        <v>6642</v>
      </c>
      <c r="G155" s="54">
        <v>0</v>
      </c>
      <c r="H155" s="55">
        <v>6277.90655172412</v>
      </c>
      <c r="I155" s="52"/>
      <c r="J155" s="64">
        <f t="shared" si="4"/>
        <v>0.945183160452291</v>
      </c>
      <c r="K155" s="65">
        <f t="shared" si="5"/>
        <v>-364.09344827588</v>
      </c>
      <c r="L155" s="66" t="s">
        <v>40</v>
      </c>
      <c r="M155" s="69" t="s">
        <v>274</v>
      </c>
      <c r="N155" s="37">
        <v>153</v>
      </c>
      <c r="O155" s="68">
        <f>SUMIFS(ZP!$F$2:$F$144,ZP!$G$2:$G$144,B155)</f>
        <v>0</v>
      </c>
    </row>
    <row r="156" s="37" customFormat="1" ht="25.5" hidden="1" spans="1:15">
      <c r="A156" s="49" t="s">
        <v>36</v>
      </c>
      <c r="B156" s="50">
        <v>154</v>
      </c>
      <c r="C156" s="51" t="s">
        <v>275</v>
      </c>
      <c r="D156" s="52" t="s">
        <v>38</v>
      </c>
      <c r="E156" s="49" t="s">
        <v>39</v>
      </c>
      <c r="F156" s="53">
        <v>16605</v>
      </c>
      <c r="G156" s="54">
        <v>0</v>
      </c>
      <c r="H156" s="55">
        <v>25111.6262068965</v>
      </c>
      <c r="I156" s="52"/>
      <c r="J156" s="64">
        <f t="shared" si="4"/>
        <v>1.51229305672367</v>
      </c>
      <c r="K156" s="65">
        <f t="shared" si="5"/>
        <v>8506.6262068965</v>
      </c>
      <c r="L156" s="66" t="s">
        <v>104</v>
      </c>
      <c r="M156" s="69" t="s">
        <v>276</v>
      </c>
      <c r="N156" s="37">
        <v>154</v>
      </c>
      <c r="O156" s="68">
        <f>SUMIFS(ZP!$F$2:$F$144,ZP!$G$2:$G$144,B156)</f>
        <v>0</v>
      </c>
    </row>
    <row r="157" s="37" customFormat="1" spans="1:15">
      <c r="A157" s="49" t="s">
        <v>36</v>
      </c>
      <c r="B157" s="50">
        <v>155</v>
      </c>
      <c r="C157" s="51" t="s">
        <v>277</v>
      </c>
      <c r="D157" s="52" t="s">
        <v>38</v>
      </c>
      <c r="E157" s="49" t="s">
        <v>39</v>
      </c>
      <c r="F157" s="53">
        <v>16605</v>
      </c>
      <c r="G157" s="54">
        <v>0</v>
      </c>
      <c r="H157" s="55">
        <v>31389.5327586206</v>
      </c>
      <c r="I157" s="52"/>
      <c r="J157" s="64">
        <f t="shared" si="4"/>
        <v>1.89036632090458</v>
      </c>
      <c r="K157" s="65">
        <f t="shared" si="5"/>
        <v>14784.5327586206</v>
      </c>
      <c r="L157" s="66" t="s">
        <v>40</v>
      </c>
      <c r="M157" s="69" t="s">
        <v>278</v>
      </c>
      <c r="N157" s="37">
        <v>155</v>
      </c>
      <c r="O157" s="68">
        <f>SUMIFS(ZP!$F$2:$F$144,ZP!$G$2:$G$144,B157)</f>
        <v>0</v>
      </c>
    </row>
    <row r="158" s="37" customFormat="1" spans="1:15">
      <c r="A158" s="49" t="s">
        <v>36</v>
      </c>
      <c r="B158" s="50">
        <v>156</v>
      </c>
      <c r="C158" s="51" t="s">
        <v>279</v>
      </c>
      <c r="D158" s="52" t="s">
        <v>38</v>
      </c>
      <c r="E158" s="49" t="s">
        <v>39</v>
      </c>
      <c r="F158" s="53">
        <v>16605</v>
      </c>
      <c r="G158" s="54">
        <v>0</v>
      </c>
      <c r="H158" s="55">
        <v>15694.7663793103</v>
      </c>
      <c r="I158" s="52"/>
      <c r="J158" s="64">
        <f t="shared" si="4"/>
        <v>0.945183160452291</v>
      </c>
      <c r="K158" s="65">
        <f t="shared" si="5"/>
        <v>-910.2336206897</v>
      </c>
      <c r="L158" s="66" t="s">
        <v>40</v>
      </c>
      <c r="M158" s="69" t="s">
        <v>280</v>
      </c>
      <c r="N158" s="37">
        <v>156</v>
      </c>
      <c r="O158" s="68">
        <f>SUMIFS(ZP!$F$2:$F$144,ZP!$G$2:$G$144,B158)</f>
        <v>0</v>
      </c>
    </row>
    <row r="159" s="37" customFormat="1" hidden="1" spans="1:15">
      <c r="A159" s="49" t="s">
        <v>36</v>
      </c>
      <c r="B159" s="50">
        <v>157</v>
      </c>
      <c r="C159" s="51" t="s">
        <v>281</v>
      </c>
      <c r="D159" s="52" t="s">
        <v>38</v>
      </c>
      <c r="E159" s="49" t="s">
        <v>39</v>
      </c>
      <c r="F159" s="53">
        <v>33210</v>
      </c>
      <c r="G159" s="54">
        <v>0</v>
      </c>
      <c r="H159" s="55">
        <v>0</v>
      </c>
      <c r="I159" s="52"/>
      <c r="J159" s="64">
        <f t="shared" si="4"/>
        <v>0</v>
      </c>
      <c r="K159" s="65">
        <f t="shared" si="5"/>
        <v>-33210</v>
      </c>
      <c r="L159" s="66" t="s">
        <v>53</v>
      </c>
      <c r="M159" s="69" t="s">
        <v>54</v>
      </c>
      <c r="N159" s="37">
        <v>157</v>
      </c>
      <c r="O159" s="68">
        <f>SUMIFS(ZP!$F$2:$F$144,ZP!$G$2:$G$144,B159)</f>
        <v>0</v>
      </c>
    </row>
    <row r="160" s="37" customFormat="1" spans="1:15">
      <c r="A160" s="49" t="s">
        <v>36</v>
      </c>
      <c r="B160" s="50">
        <v>158</v>
      </c>
      <c r="C160" s="51" t="s">
        <v>282</v>
      </c>
      <c r="D160" s="52" t="s">
        <v>38</v>
      </c>
      <c r="E160" s="49" t="s">
        <v>39</v>
      </c>
      <c r="F160" s="53">
        <v>33210</v>
      </c>
      <c r="G160" s="54">
        <v>0</v>
      </c>
      <c r="H160" s="55">
        <v>6277.90655172412</v>
      </c>
      <c r="I160" s="52"/>
      <c r="J160" s="64">
        <f t="shared" si="4"/>
        <v>0.189036632090458</v>
      </c>
      <c r="K160" s="65">
        <f t="shared" si="5"/>
        <v>-26932.0934482759</v>
      </c>
      <c r="L160" s="66" t="s">
        <v>40</v>
      </c>
      <c r="M160" s="69" t="s">
        <v>283</v>
      </c>
      <c r="N160" s="37">
        <v>158</v>
      </c>
      <c r="O160" s="68">
        <f>SUMIFS(ZP!$F$2:$F$144,ZP!$G$2:$G$144,B160)</f>
        <v>0</v>
      </c>
    </row>
    <row r="161" s="37" customFormat="1" spans="1:15">
      <c r="A161" s="49" t="s">
        <v>36</v>
      </c>
      <c r="B161" s="50">
        <v>159</v>
      </c>
      <c r="C161" s="51" t="s">
        <v>284</v>
      </c>
      <c r="D161" s="52" t="s">
        <v>38</v>
      </c>
      <c r="E161" s="49" t="s">
        <v>39</v>
      </c>
      <c r="F161" s="53">
        <v>33210</v>
      </c>
      <c r="G161" s="54">
        <v>0</v>
      </c>
      <c r="H161" s="55">
        <v>25111.6262068965</v>
      </c>
      <c r="I161" s="52"/>
      <c r="J161" s="64">
        <f t="shared" si="4"/>
        <v>0.756146528361834</v>
      </c>
      <c r="K161" s="65">
        <f t="shared" si="5"/>
        <v>-8098.3737931035</v>
      </c>
      <c r="L161" s="66" t="s">
        <v>40</v>
      </c>
      <c r="M161" s="69" t="s">
        <v>285</v>
      </c>
      <c r="N161" s="37">
        <v>159</v>
      </c>
      <c r="O161" s="68">
        <f>SUMIFS(ZP!$F$2:$F$144,ZP!$G$2:$G$144,B161)</f>
        <v>0</v>
      </c>
    </row>
    <row r="162" s="37" customFormat="1" ht="38" spans="1:15">
      <c r="A162" s="49" t="s">
        <v>36</v>
      </c>
      <c r="B162" s="50">
        <v>160</v>
      </c>
      <c r="C162" s="51" t="s">
        <v>286</v>
      </c>
      <c r="D162" s="52" t="s">
        <v>38</v>
      </c>
      <c r="E162" s="49" t="s">
        <v>39</v>
      </c>
      <c r="F162" s="53">
        <v>33210</v>
      </c>
      <c r="G162" s="54">
        <v>0</v>
      </c>
      <c r="H162" s="55">
        <v>39236.9159482757</v>
      </c>
      <c r="I162" s="52"/>
      <c r="J162" s="64">
        <f t="shared" si="4"/>
        <v>1.18147895056536</v>
      </c>
      <c r="K162" s="65">
        <f t="shared" si="5"/>
        <v>6026.9159482757</v>
      </c>
      <c r="L162" s="66" t="s">
        <v>40</v>
      </c>
      <c r="M162" s="69" t="s">
        <v>287</v>
      </c>
      <c r="N162" s="37">
        <v>160</v>
      </c>
      <c r="O162" s="68">
        <f>SUMIFS(ZP!$F$2:$F$144,ZP!$G$2:$G$144,B162)</f>
        <v>7847.38318965515</v>
      </c>
    </row>
    <row r="163" s="37" customFormat="1" hidden="1" spans="1:15">
      <c r="A163" s="49" t="s">
        <v>36</v>
      </c>
      <c r="B163" s="50">
        <v>161</v>
      </c>
      <c r="C163" s="51" t="s">
        <v>288</v>
      </c>
      <c r="D163" s="52" t="s">
        <v>38</v>
      </c>
      <c r="E163" s="49" t="s">
        <v>39</v>
      </c>
      <c r="F163" s="53">
        <v>33210</v>
      </c>
      <c r="G163" s="54">
        <v>0</v>
      </c>
      <c r="H163" s="55">
        <v>0</v>
      </c>
      <c r="I163" s="52"/>
      <c r="J163" s="64">
        <f t="shared" si="4"/>
        <v>0</v>
      </c>
      <c r="K163" s="65">
        <f t="shared" si="5"/>
        <v>-33210</v>
      </c>
      <c r="L163" s="66" t="s">
        <v>53</v>
      </c>
      <c r="M163" s="69" t="s">
        <v>54</v>
      </c>
      <c r="N163" s="37">
        <v>161</v>
      </c>
      <c r="O163" s="68">
        <f>SUMIFS(ZP!$F$2:$F$144,ZP!$G$2:$G$144,B163)</f>
        <v>0</v>
      </c>
    </row>
    <row r="164" s="37" customFormat="1" hidden="1" spans="1:15">
      <c r="A164" s="49" t="s">
        <v>36</v>
      </c>
      <c r="B164" s="50">
        <v>162</v>
      </c>
      <c r="C164" s="51" t="s">
        <v>289</v>
      </c>
      <c r="D164" s="52" t="s">
        <v>38</v>
      </c>
      <c r="E164" s="49" t="s">
        <v>39</v>
      </c>
      <c r="F164" s="53">
        <v>33210</v>
      </c>
      <c r="G164" s="54">
        <v>0</v>
      </c>
      <c r="H164" s="55">
        <v>0</v>
      </c>
      <c r="I164" s="52"/>
      <c r="J164" s="64">
        <f t="shared" si="4"/>
        <v>0</v>
      </c>
      <c r="K164" s="65">
        <f t="shared" si="5"/>
        <v>-33210</v>
      </c>
      <c r="L164" s="66" t="s">
        <v>53</v>
      </c>
      <c r="M164" s="69" t="s">
        <v>54</v>
      </c>
      <c r="N164" s="37">
        <v>162</v>
      </c>
      <c r="O164" s="68">
        <f>SUMIFS(ZP!$F$2:$F$144,ZP!$G$2:$G$144,B164)</f>
        <v>0</v>
      </c>
    </row>
    <row r="165" s="37" customFormat="1" ht="25.5" spans="1:15">
      <c r="A165" s="49" t="s">
        <v>36</v>
      </c>
      <c r="B165" s="50">
        <v>163</v>
      </c>
      <c r="C165" s="51" t="s">
        <v>290</v>
      </c>
      <c r="D165" s="52" t="s">
        <v>38</v>
      </c>
      <c r="E165" s="49" t="s">
        <v>39</v>
      </c>
      <c r="F165" s="53">
        <v>33210</v>
      </c>
      <c r="G165" s="54">
        <v>0</v>
      </c>
      <c r="H165" s="55">
        <v>28250.5794827585</v>
      </c>
      <c r="I165" s="52"/>
      <c r="J165" s="64">
        <f t="shared" si="4"/>
        <v>0.850664844407061</v>
      </c>
      <c r="K165" s="65">
        <f t="shared" si="5"/>
        <v>-4959.4205172415</v>
      </c>
      <c r="L165" s="66" t="s">
        <v>40</v>
      </c>
      <c r="M165" s="69" t="s">
        <v>291</v>
      </c>
      <c r="N165" s="37">
        <v>163</v>
      </c>
      <c r="O165" s="68">
        <f>SUMIFS(ZP!$F$2:$F$144,ZP!$G$2:$G$144,B165)</f>
        <v>23542.1495689655</v>
      </c>
    </row>
    <row r="166" s="37" customFormat="1" spans="1:15">
      <c r="A166" s="49" t="s">
        <v>36</v>
      </c>
      <c r="B166" s="50">
        <v>164</v>
      </c>
      <c r="C166" s="51" t="s">
        <v>292</v>
      </c>
      <c r="D166" s="52" t="s">
        <v>38</v>
      </c>
      <c r="E166" s="49" t="s">
        <v>39</v>
      </c>
      <c r="F166" s="53">
        <v>33210</v>
      </c>
      <c r="G166" s="54">
        <v>0</v>
      </c>
      <c r="H166" s="55">
        <v>14125.2897413793</v>
      </c>
      <c r="I166" s="52"/>
      <c r="J166" s="64">
        <f t="shared" si="4"/>
        <v>0.425332422203532</v>
      </c>
      <c r="K166" s="65">
        <f t="shared" si="5"/>
        <v>-19084.7102586207</v>
      </c>
      <c r="L166" s="66" t="s">
        <v>40</v>
      </c>
      <c r="M166" s="69" t="s">
        <v>293</v>
      </c>
      <c r="N166" s="37">
        <v>164</v>
      </c>
      <c r="O166" s="68">
        <f>SUMIFS(ZP!$F$2:$F$144,ZP!$G$2:$G$144,B166)</f>
        <v>0</v>
      </c>
    </row>
    <row r="167" s="37" customFormat="1" ht="25.5" hidden="1" spans="1:15">
      <c r="A167" s="49" t="s">
        <v>36</v>
      </c>
      <c r="B167" s="50">
        <v>165</v>
      </c>
      <c r="C167" s="51" t="s">
        <v>294</v>
      </c>
      <c r="D167" s="52" t="s">
        <v>38</v>
      </c>
      <c r="E167" s="49" t="s">
        <v>39</v>
      </c>
      <c r="F167" s="53">
        <v>16605</v>
      </c>
      <c r="G167" s="54">
        <v>0</v>
      </c>
      <c r="H167" s="55">
        <v>23542.1495689654</v>
      </c>
      <c r="I167" s="52"/>
      <c r="J167" s="64">
        <f t="shared" si="4"/>
        <v>1.41777474067843</v>
      </c>
      <c r="K167" s="65">
        <f t="shared" si="5"/>
        <v>6937.1495689654</v>
      </c>
      <c r="L167" s="66" t="s">
        <v>104</v>
      </c>
      <c r="M167" s="69" t="s">
        <v>295</v>
      </c>
      <c r="N167" s="37">
        <v>165</v>
      </c>
      <c r="O167" s="68">
        <f>SUMIFS(ZP!$F$2:$F$144,ZP!$G$2:$G$144,B167)</f>
        <v>0</v>
      </c>
    </row>
    <row r="168" s="37" customFormat="1" ht="25.5" hidden="1" spans="1:15">
      <c r="A168" s="49" t="s">
        <v>36</v>
      </c>
      <c r="B168" s="50">
        <v>166</v>
      </c>
      <c r="C168" s="51" t="s">
        <v>296</v>
      </c>
      <c r="D168" s="52" t="s">
        <v>38</v>
      </c>
      <c r="E168" s="49" t="s">
        <v>39</v>
      </c>
      <c r="F168" s="53">
        <v>33210</v>
      </c>
      <c r="G168" s="54">
        <v>0</v>
      </c>
      <c r="H168" s="55">
        <v>65918.0187931033</v>
      </c>
      <c r="I168" s="52"/>
      <c r="J168" s="64">
        <f t="shared" si="4"/>
        <v>1.98488463694981</v>
      </c>
      <c r="K168" s="65">
        <f t="shared" si="5"/>
        <v>32708.0187931033</v>
      </c>
      <c r="L168" s="66" t="s">
        <v>104</v>
      </c>
      <c r="M168" s="69" t="s">
        <v>297</v>
      </c>
      <c r="N168" s="37">
        <v>166</v>
      </c>
      <c r="O168" s="68">
        <f>SUMIFS(ZP!$F$2:$F$144,ZP!$G$2:$G$144,B168)</f>
        <v>0</v>
      </c>
    </row>
    <row r="169" s="37" customFormat="1" spans="1:15">
      <c r="A169" s="49" t="s">
        <v>36</v>
      </c>
      <c r="B169" s="50">
        <v>167</v>
      </c>
      <c r="C169" s="51" t="s">
        <v>298</v>
      </c>
      <c r="D169" s="52" t="s">
        <v>38</v>
      </c>
      <c r="E169" s="49" t="s">
        <v>39</v>
      </c>
      <c r="F169" s="53">
        <v>33210</v>
      </c>
      <c r="G169" s="54">
        <v>0</v>
      </c>
      <c r="H169" s="55">
        <v>7847.38318965515</v>
      </c>
      <c r="I169" s="52"/>
      <c r="J169" s="64">
        <f t="shared" si="4"/>
        <v>0.236295790113073</v>
      </c>
      <c r="K169" s="65">
        <f t="shared" si="5"/>
        <v>-25362.6168103449</v>
      </c>
      <c r="L169" s="66" t="s">
        <v>40</v>
      </c>
      <c r="M169" s="69" t="s">
        <v>299</v>
      </c>
      <c r="N169" s="37">
        <v>167</v>
      </c>
      <c r="O169" s="68">
        <f>SUMIFS(ZP!$F$2:$F$144,ZP!$G$2:$G$144,B169)</f>
        <v>0</v>
      </c>
    </row>
    <row r="170" s="37" customFormat="1" spans="1:15">
      <c r="A170" s="49" t="s">
        <v>36</v>
      </c>
      <c r="B170" s="50">
        <v>168</v>
      </c>
      <c r="C170" s="51" t="s">
        <v>300</v>
      </c>
      <c r="D170" s="52" t="s">
        <v>38</v>
      </c>
      <c r="E170" s="49" t="s">
        <v>39</v>
      </c>
      <c r="F170" s="53">
        <v>16605</v>
      </c>
      <c r="G170" s="54">
        <v>0</v>
      </c>
      <c r="H170" s="55">
        <v>12555.8131034482</v>
      </c>
      <c r="I170" s="52"/>
      <c r="J170" s="64">
        <f t="shared" si="4"/>
        <v>0.756146528361831</v>
      </c>
      <c r="K170" s="65">
        <f t="shared" si="5"/>
        <v>-4049.1868965518</v>
      </c>
      <c r="L170" s="66" t="s">
        <v>40</v>
      </c>
      <c r="M170" s="69" t="s">
        <v>301</v>
      </c>
      <c r="N170" s="37">
        <v>168</v>
      </c>
      <c r="O170" s="68">
        <f>SUMIFS(ZP!$F$2:$F$144,ZP!$G$2:$G$144,B170)</f>
        <v>0</v>
      </c>
    </row>
    <row r="171" s="37" customFormat="1" spans="1:15">
      <c r="A171" s="49" t="s">
        <v>36</v>
      </c>
      <c r="B171" s="50">
        <v>169</v>
      </c>
      <c r="C171" s="51" t="s">
        <v>302</v>
      </c>
      <c r="D171" s="52" t="s">
        <v>38</v>
      </c>
      <c r="E171" s="49" t="s">
        <v>39</v>
      </c>
      <c r="F171" s="53">
        <v>16605</v>
      </c>
      <c r="G171" s="54">
        <v>0</v>
      </c>
      <c r="H171" s="55">
        <v>14125.2897413793</v>
      </c>
      <c r="I171" s="52"/>
      <c r="J171" s="64">
        <f t="shared" si="4"/>
        <v>0.850664844407064</v>
      </c>
      <c r="K171" s="65">
        <f t="shared" si="5"/>
        <v>-2479.7102586207</v>
      </c>
      <c r="L171" s="66" t="s">
        <v>40</v>
      </c>
      <c r="M171" s="69" t="s">
        <v>303</v>
      </c>
      <c r="N171" s="37">
        <v>169</v>
      </c>
      <c r="O171" s="68">
        <f>SUMIFS(ZP!$F$2:$F$144,ZP!$G$2:$G$144,B171)</f>
        <v>0</v>
      </c>
    </row>
    <row r="172" s="37" customFormat="1" ht="25.5" hidden="1" spans="1:15">
      <c r="A172" s="49" t="s">
        <v>36</v>
      </c>
      <c r="B172" s="50">
        <v>170</v>
      </c>
      <c r="C172" s="51" t="s">
        <v>304</v>
      </c>
      <c r="D172" s="52" t="s">
        <v>38</v>
      </c>
      <c r="E172" s="49" t="s">
        <v>39</v>
      </c>
      <c r="F172" s="53">
        <v>16605</v>
      </c>
      <c r="G172" s="54">
        <v>0</v>
      </c>
      <c r="H172" s="55">
        <v>20403.1962931034</v>
      </c>
      <c r="I172" s="52"/>
      <c r="J172" s="64">
        <f t="shared" si="4"/>
        <v>1.22873810858798</v>
      </c>
      <c r="K172" s="65">
        <f t="shared" si="5"/>
        <v>3798.1962931034</v>
      </c>
      <c r="L172" s="66" t="s">
        <v>104</v>
      </c>
      <c r="M172" s="69" t="s">
        <v>305</v>
      </c>
      <c r="N172" s="37">
        <v>170</v>
      </c>
      <c r="O172" s="68">
        <f>SUMIFS(ZP!$F$2:$F$144,ZP!$G$2:$G$144,B172)</f>
        <v>0</v>
      </c>
    </row>
    <row r="173" s="37" customFormat="1" spans="1:15">
      <c r="A173" s="49" t="s">
        <v>36</v>
      </c>
      <c r="B173" s="56">
        <v>171</v>
      </c>
      <c r="C173" s="51" t="s">
        <v>306</v>
      </c>
      <c r="D173" s="52" t="s">
        <v>38</v>
      </c>
      <c r="E173" s="49" t="s">
        <v>39</v>
      </c>
      <c r="F173" s="53">
        <v>33210</v>
      </c>
      <c r="G173" s="54">
        <v>0</v>
      </c>
      <c r="H173" s="55">
        <v>26681.1028448275</v>
      </c>
      <c r="I173" s="52"/>
      <c r="J173" s="64">
        <f t="shared" si="4"/>
        <v>0.803405686384447</v>
      </c>
      <c r="K173" s="65">
        <f t="shared" si="5"/>
        <v>-6528.8971551725</v>
      </c>
      <c r="L173" s="66" t="s">
        <v>40</v>
      </c>
      <c r="M173" s="69" t="s">
        <v>307</v>
      </c>
      <c r="N173" s="37">
        <v>171</v>
      </c>
      <c r="O173" s="68">
        <f>SUMIFS(ZP!$F$2:$F$144,ZP!$G$2:$G$144,B173)</f>
        <v>7847.38318965515</v>
      </c>
    </row>
    <row r="174" s="37" customFormat="1" spans="1:15">
      <c r="A174" s="49" t="s">
        <v>36</v>
      </c>
      <c r="B174" s="50">
        <v>172</v>
      </c>
      <c r="C174" s="70" t="s">
        <v>308</v>
      </c>
      <c r="D174" s="52" t="s">
        <v>38</v>
      </c>
      <c r="E174" s="49" t="s">
        <v>39</v>
      </c>
      <c r="F174" s="53">
        <v>33210</v>
      </c>
      <c r="G174" s="54">
        <v>0</v>
      </c>
      <c r="H174" s="55">
        <v>32959.0093965516</v>
      </c>
      <c r="I174" s="52"/>
      <c r="J174" s="64">
        <f t="shared" si="4"/>
        <v>0.992442318474905</v>
      </c>
      <c r="K174" s="65">
        <f t="shared" si="5"/>
        <v>-250.990603448401</v>
      </c>
      <c r="L174" s="66" t="s">
        <v>40</v>
      </c>
      <c r="M174" s="69" t="s">
        <v>309</v>
      </c>
      <c r="N174" s="37">
        <v>172</v>
      </c>
      <c r="O174" s="68">
        <f>SUMIFS(ZP!$F$2:$F$144,ZP!$G$2:$G$144,B174)</f>
        <v>0</v>
      </c>
    </row>
    <row r="175" s="37" customFormat="1" spans="1:15">
      <c r="A175" s="49" t="s">
        <v>36</v>
      </c>
      <c r="B175" s="56">
        <v>173</v>
      </c>
      <c r="C175" s="51" t="s">
        <v>310</v>
      </c>
      <c r="D175" s="52" t="s">
        <v>38</v>
      </c>
      <c r="E175" s="49" t="s">
        <v>39</v>
      </c>
      <c r="F175" s="53">
        <v>33210</v>
      </c>
      <c r="G175" s="54">
        <v>0</v>
      </c>
      <c r="H175" s="55">
        <v>29820.0561206896</v>
      </c>
      <c r="I175" s="52"/>
      <c r="J175" s="64">
        <f t="shared" si="4"/>
        <v>0.897924002429678</v>
      </c>
      <c r="K175" s="65">
        <f t="shared" si="5"/>
        <v>-3389.9438793104</v>
      </c>
      <c r="L175" s="66" t="s">
        <v>40</v>
      </c>
      <c r="M175" s="69" t="s">
        <v>311</v>
      </c>
      <c r="N175" s="37">
        <v>173</v>
      </c>
      <c r="O175" s="68">
        <f>SUMIFS(ZP!$F$2:$F$144,ZP!$G$2:$G$144,B175)</f>
        <v>0</v>
      </c>
    </row>
    <row r="176" s="37" customFormat="1" ht="38" spans="1:15">
      <c r="A176" s="49" t="s">
        <v>36</v>
      </c>
      <c r="B176" s="50">
        <v>174</v>
      </c>
      <c r="C176" s="51" t="s">
        <v>312</v>
      </c>
      <c r="D176" s="52" t="s">
        <v>38</v>
      </c>
      <c r="E176" s="49" t="s">
        <v>39</v>
      </c>
      <c r="F176" s="53">
        <v>33210</v>
      </c>
      <c r="G176" s="54">
        <v>0</v>
      </c>
      <c r="H176" s="55">
        <v>62779.0655172412</v>
      </c>
      <c r="I176" s="52"/>
      <c r="J176" s="64">
        <f t="shared" si="4"/>
        <v>1.89036632090458</v>
      </c>
      <c r="K176" s="65">
        <f t="shared" si="5"/>
        <v>29569.0655172412</v>
      </c>
      <c r="L176" s="66" t="s">
        <v>40</v>
      </c>
      <c r="M176" s="69" t="s">
        <v>313</v>
      </c>
      <c r="N176" s="37">
        <v>174</v>
      </c>
      <c r="O176" s="68">
        <f>SUMIFS(ZP!$F$2:$F$144,ZP!$G$2:$G$144,B176)</f>
        <v>7847.38318965515</v>
      </c>
    </row>
    <row r="177" s="37" customFormat="1" spans="1:15">
      <c r="A177" s="49" t="s">
        <v>36</v>
      </c>
      <c r="B177" s="50">
        <v>175</v>
      </c>
      <c r="C177" s="51" t="s">
        <v>314</v>
      </c>
      <c r="D177" s="52" t="s">
        <v>38</v>
      </c>
      <c r="E177" s="49" t="s">
        <v>39</v>
      </c>
      <c r="F177" s="53">
        <v>33210</v>
      </c>
      <c r="G177" s="54">
        <v>0</v>
      </c>
      <c r="H177" s="55">
        <v>32959.0093965516</v>
      </c>
      <c r="I177" s="52"/>
      <c r="J177" s="64">
        <f t="shared" si="4"/>
        <v>0.992442318474905</v>
      </c>
      <c r="K177" s="65">
        <f t="shared" si="5"/>
        <v>-250.990603448401</v>
      </c>
      <c r="L177" s="66" t="s">
        <v>40</v>
      </c>
      <c r="M177" s="69" t="s">
        <v>315</v>
      </c>
      <c r="N177" s="37">
        <v>175</v>
      </c>
      <c r="O177" s="68">
        <f>SUMIFS(ZP!$F$2:$F$144,ZP!$G$2:$G$144,B177)</f>
        <v>0</v>
      </c>
    </row>
    <row r="178" s="37" customFormat="1" spans="1:15">
      <c r="A178" s="49" t="s">
        <v>36</v>
      </c>
      <c r="B178" s="50">
        <v>176</v>
      </c>
      <c r="C178" s="51" t="s">
        <v>316</v>
      </c>
      <c r="D178" s="52" t="s">
        <v>38</v>
      </c>
      <c r="E178" s="49" t="s">
        <v>39</v>
      </c>
      <c r="F178" s="53">
        <v>16605</v>
      </c>
      <c r="G178" s="54">
        <v>0</v>
      </c>
      <c r="H178" s="55">
        <v>26681.1028448275</v>
      </c>
      <c r="I178" s="52"/>
      <c r="J178" s="64">
        <f t="shared" si="4"/>
        <v>1.60681137276889</v>
      </c>
      <c r="K178" s="65">
        <f t="shared" si="5"/>
        <v>10076.1028448275</v>
      </c>
      <c r="L178" s="66" t="s">
        <v>40</v>
      </c>
      <c r="M178" s="69" t="s">
        <v>317</v>
      </c>
      <c r="N178" s="37">
        <v>176</v>
      </c>
      <c r="O178" s="68">
        <f>SUMIFS(ZP!$F$2:$F$144,ZP!$G$2:$G$144,B178)</f>
        <v>0</v>
      </c>
    </row>
    <row r="179" s="37" customFormat="1" spans="1:15">
      <c r="A179" s="49" t="s">
        <v>36</v>
      </c>
      <c r="B179" s="50">
        <v>177</v>
      </c>
      <c r="C179" s="51" t="s">
        <v>318</v>
      </c>
      <c r="D179" s="52" t="s">
        <v>38</v>
      </c>
      <c r="E179" s="49" t="s">
        <v>39</v>
      </c>
      <c r="F179" s="53">
        <v>33210</v>
      </c>
      <c r="G179" s="54">
        <v>0</v>
      </c>
      <c r="H179" s="55">
        <v>7847.38318965515</v>
      </c>
      <c r="I179" s="52"/>
      <c r="J179" s="64">
        <f t="shared" si="4"/>
        <v>0.236295790113073</v>
      </c>
      <c r="K179" s="65">
        <f t="shared" si="5"/>
        <v>-25362.6168103449</v>
      </c>
      <c r="L179" s="66" t="s">
        <v>40</v>
      </c>
      <c r="M179" s="69" t="s">
        <v>319</v>
      </c>
      <c r="N179" s="37">
        <v>177</v>
      </c>
      <c r="O179" s="68">
        <f>SUMIFS(ZP!$F$2:$F$144,ZP!$G$2:$G$144,B179)</f>
        <v>0</v>
      </c>
    </row>
    <row r="180" s="37" customFormat="1" ht="38" hidden="1" spans="1:15">
      <c r="A180" s="49" t="s">
        <v>36</v>
      </c>
      <c r="B180" s="50">
        <v>178</v>
      </c>
      <c r="C180" s="51" t="s">
        <v>320</v>
      </c>
      <c r="D180" s="52" t="s">
        <v>38</v>
      </c>
      <c r="E180" s="49" t="s">
        <v>39</v>
      </c>
      <c r="F180" s="53">
        <v>33210</v>
      </c>
      <c r="G180" s="54">
        <v>0</v>
      </c>
      <c r="H180" s="55">
        <v>47084.2991379309</v>
      </c>
      <c r="I180" s="52"/>
      <c r="J180" s="64">
        <f t="shared" si="4"/>
        <v>1.41777474067844</v>
      </c>
      <c r="K180" s="65">
        <f t="shared" si="5"/>
        <v>13874.2991379309</v>
      </c>
      <c r="L180" s="66" t="s">
        <v>104</v>
      </c>
      <c r="M180" s="69" t="s">
        <v>321</v>
      </c>
      <c r="N180" s="37">
        <v>178</v>
      </c>
      <c r="O180" s="68">
        <f>SUMIFS(ZP!$F$2:$F$144,ZP!$G$2:$G$144,B180)</f>
        <v>0</v>
      </c>
    </row>
    <row r="181" s="37" customFormat="1" ht="25.5" spans="1:15">
      <c r="A181" s="49" t="s">
        <v>36</v>
      </c>
      <c r="B181" s="50">
        <v>179</v>
      </c>
      <c r="C181" s="51" t="s">
        <v>322</v>
      </c>
      <c r="D181" s="52" t="s">
        <v>38</v>
      </c>
      <c r="E181" s="49" t="s">
        <v>39</v>
      </c>
      <c r="F181" s="53">
        <v>33210</v>
      </c>
      <c r="G181" s="54">
        <v>0</v>
      </c>
      <c r="H181" s="55">
        <v>39236.9159482757</v>
      </c>
      <c r="I181" s="52"/>
      <c r="J181" s="64">
        <f t="shared" si="4"/>
        <v>1.18147895056536</v>
      </c>
      <c r="K181" s="65">
        <f t="shared" si="5"/>
        <v>6026.9159482757</v>
      </c>
      <c r="L181" s="66" t="s">
        <v>40</v>
      </c>
      <c r="M181" s="69" t="s">
        <v>323</v>
      </c>
      <c r="N181" s="37">
        <v>179</v>
      </c>
      <c r="O181" s="68">
        <f>SUMIFS(ZP!$F$2:$F$144,ZP!$G$2:$G$144,B181)</f>
        <v>0</v>
      </c>
    </row>
    <row r="182" s="37" customFormat="1" ht="25.5" spans="1:15">
      <c r="A182" s="49" t="s">
        <v>36</v>
      </c>
      <c r="B182" s="50">
        <v>180</v>
      </c>
      <c r="C182" s="51" t="s">
        <v>324</v>
      </c>
      <c r="D182" s="52" t="s">
        <v>38</v>
      </c>
      <c r="E182" s="49" t="s">
        <v>39</v>
      </c>
      <c r="F182" s="53">
        <v>33210</v>
      </c>
      <c r="G182" s="54">
        <v>0</v>
      </c>
      <c r="H182" s="55">
        <v>23542.1495689654</v>
      </c>
      <c r="I182" s="52"/>
      <c r="J182" s="64">
        <f t="shared" si="4"/>
        <v>0.708887370339217</v>
      </c>
      <c r="K182" s="65">
        <f t="shared" si="5"/>
        <v>-9667.8504310346</v>
      </c>
      <c r="L182" s="66" t="s">
        <v>40</v>
      </c>
      <c r="M182" s="69" t="s">
        <v>325</v>
      </c>
      <c r="N182" s="37">
        <v>180</v>
      </c>
      <c r="O182" s="68">
        <f>SUMIFS(ZP!$F$2:$F$144,ZP!$G$2:$G$144,B182)</f>
        <v>0</v>
      </c>
    </row>
    <row r="183" s="37" customFormat="1" spans="1:15">
      <c r="A183" s="49" t="s">
        <v>36</v>
      </c>
      <c r="B183" s="50">
        <v>181</v>
      </c>
      <c r="C183" s="51" t="s">
        <v>326</v>
      </c>
      <c r="D183" s="52" t="s">
        <v>38</v>
      </c>
      <c r="E183" s="49" t="s">
        <v>39</v>
      </c>
      <c r="F183" s="53">
        <v>33210</v>
      </c>
      <c r="G183" s="54">
        <v>0</v>
      </c>
      <c r="H183" s="55">
        <v>7847.38318965515</v>
      </c>
      <c r="I183" s="52"/>
      <c r="J183" s="64">
        <f t="shared" si="4"/>
        <v>0.236295790113073</v>
      </c>
      <c r="K183" s="65">
        <f t="shared" si="5"/>
        <v>-25362.6168103449</v>
      </c>
      <c r="L183" s="66" t="s">
        <v>40</v>
      </c>
      <c r="M183" s="69" t="s">
        <v>327</v>
      </c>
      <c r="N183" s="37">
        <v>181</v>
      </c>
      <c r="O183" s="68">
        <f>SUMIFS(ZP!$F$2:$F$144,ZP!$G$2:$G$144,B183)</f>
        <v>0</v>
      </c>
    </row>
    <row r="184" s="37" customFormat="1" ht="25.5" hidden="1" spans="1:15">
      <c r="A184" s="49" t="s">
        <v>36</v>
      </c>
      <c r="B184" s="50">
        <v>182</v>
      </c>
      <c r="C184" s="51" t="s">
        <v>328</v>
      </c>
      <c r="D184" s="52" t="s">
        <v>38</v>
      </c>
      <c r="E184" s="49" t="s">
        <v>39</v>
      </c>
      <c r="F184" s="53">
        <v>33210</v>
      </c>
      <c r="G184" s="54">
        <v>0</v>
      </c>
      <c r="H184" s="55">
        <v>50223.2524137929</v>
      </c>
      <c r="I184" s="52"/>
      <c r="J184" s="64">
        <f t="shared" si="4"/>
        <v>1.51229305672366</v>
      </c>
      <c r="K184" s="65">
        <f t="shared" si="5"/>
        <v>17013.2524137929</v>
      </c>
      <c r="L184" s="66" t="s">
        <v>104</v>
      </c>
      <c r="M184" s="69" t="s">
        <v>329</v>
      </c>
      <c r="N184" s="37">
        <v>182</v>
      </c>
      <c r="O184" s="68">
        <f>SUMIFS(ZP!$F$2:$F$144,ZP!$G$2:$G$144,B184)</f>
        <v>0</v>
      </c>
    </row>
    <row r="185" s="37" customFormat="1" spans="1:15">
      <c r="A185" s="49" t="s">
        <v>36</v>
      </c>
      <c r="B185" s="50">
        <v>183</v>
      </c>
      <c r="C185" s="51" t="s">
        <v>330</v>
      </c>
      <c r="D185" s="52" t="s">
        <v>38</v>
      </c>
      <c r="E185" s="49" t="s">
        <v>39</v>
      </c>
      <c r="F185" s="53">
        <v>33210</v>
      </c>
      <c r="G185" s="54">
        <v>0</v>
      </c>
      <c r="H185" s="55">
        <v>6277.90655172412</v>
      </c>
      <c r="I185" s="52"/>
      <c r="J185" s="64">
        <f t="shared" si="4"/>
        <v>0.189036632090458</v>
      </c>
      <c r="K185" s="65">
        <f t="shared" si="5"/>
        <v>-26932.0934482759</v>
      </c>
      <c r="L185" s="66" t="s">
        <v>40</v>
      </c>
      <c r="M185" s="69" t="s">
        <v>331</v>
      </c>
      <c r="N185" s="37">
        <v>183</v>
      </c>
      <c r="O185" s="68">
        <f>SUMIFS(ZP!$F$2:$F$144,ZP!$G$2:$G$144,B185)</f>
        <v>0</v>
      </c>
    </row>
    <row r="186" s="37" customFormat="1" spans="1:15">
      <c r="A186" s="49" t="s">
        <v>36</v>
      </c>
      <c r="B186" s="50">
        <v>184</v>
      </c>
      <c r="C186" s="51" t="s">
        <v>332</v>
      </c>
      <c r="D186" s="52" t="s">
        <v>38</v>
      </c>
      <c r="E186" s="49" t="s">
        <v>39</v>
      </c>
      <c r="F186" s="53">
        <v>33210</v>
      </c>
      <c r="G186" s="54">
        <v>0</v>
      </c>
      <c r="H186" s="55">
        <v>37667.4393103447</v>
      </c>
      <c r="I186" s="52"/>
      <c r="J186" s="64">
        <f t="shared" si="4"/>
        <v>1.13421979254275</v>
      </c>
      <c r="K186" s="65">
        <f t="shared" si="5"/>
        <v>4457.4393103447</v>
      </c>
      <c r="L186" s="66" t="s">
        <v>40</v>
      </c>
      <c r="M186" s="69" t="s">
        <v>333</v>
      </c>
      <c r="N186" s="37">
        <v>184</v>
      </c>
      <c r="O186" s="68">
        <f>SUMIFS(ZP!$F$2:$F$144,ZP!$G$2:$G$144,B186)</f>
        <v>75334.8786206894</v>
      </c>
    </row>
    <row r="187" s="37" customFormat="1" ht="25.5" spans="1:15">
      <c r="A187" s="49" t="s">
        <v>36</v>
      </c>
      <c r="B187" s="50">
        <v>185</v>
      </c>
      <c r="C187" s="51" t="s">
        <v>334</v>
      </c>
      <c r="D187" s="52" t="s">
        <v>38</v>
      </c>
      <c r="E187" s="49" t="s">
        <v>39</v>
      </c>
      <c r="F187" s="53">
        <v>16605</v>
      </c>
      <c r="G187" s="54">
        <v>0</v>
      </c>
      <c r="H187" s="55">
        <v>31389.5327586206</v>
      </c>
      <c r="I187" s="52"/>
      <c r="J187" s="64">
        <f t="shared" si="4"/>
        <v>1.89036632090458</v>
      </c>
      <c r="K187" s="65">
        <f t="shared" si="5"/>
        <v>14784.5327586206</v>
      </c>
      <c r="L187" s="66" t="s">
        <v>40</v>
      </c>
      <c r="M187" s="69" t="s">
        <v>335</v>
      </c>
      <c r="N187" s="37">
        <v>185</v>
      </c>
      <c r="O187" s="68">
        <f>SUMIFS(ZP!$F$2:$F$144,ZP!$G$2:$G$144,B187)</f>
        <v>0</v>
      </c>
    </row>
    <row r="188" s="37" customFormat="1" spans="1:15">
      <c r="A188" s="49" t="s">
        <v>36</v>
      </c>
      <c r="B188" s="50">
        <v>186</v>
      </c>
      <c r="C188" s="51" t="s">
        <v>336</v>
      </c>
      <c r="D188" s="52" t="s">
        <v>38</v>
      </c>
      <c r="E188" s="49" t="s">
        <v>39</v>
      </c>
      <c r="F188" s="53">
        <v>16605</v>
      </c>
      <c r="G188" s="54">
        <v>0</v>
      </c>
      <c r="H188" s="55">
        <v>29820.0561206896</v>
      </c>
      <c r="I188" s="52"/>
      <c r="J188" s="64">
        <f t="shared" si="4"/>
        <v>1.79584800485936</v>
      </c>
      <c r="K188" s="65">
        <f t="shared" si="5"/>
        <v>13215.0561206896</v>
      </c>
      <c r="L188" s="66" t="s">
        <v>40</v>
      </c>
      <c r="M188" s="69" t="s">
        <v>337</v>
      </c>
      <c r="N188" s="37">
        <v>186</v>
      </c>
      <c r="O188" s="68">
        <f>SUMIFS(ZP!$F$2:$F$144,ZP!$G$2:$G$144,B188)</f>
        <v>0</v>
      </c>
    </row>
    <row r="189" s="37" customFormat="1" spans="1:15">
      <c r="A189" s="49" t="s">
        <v>36</v>
      </c>
      <c r="B189" s="50">
        <v>187</v>
      </c>
      <c r="C189" s="51" t="s">
        <v>338</v>
      </c>
      <c r="D189" s="52" t="s">
        <v>38</v>
      </c>
      <c r="E189" s="49" t="s">
        <v>39</v>
      </c>
      <c r="F189" s="53">
        <v>16605</v>
      </c>
      <c r="G189" s="54">
        <v>0</v>
      </c>
      <c r="H189" s="55">
        <v>6277.90655172412</v>
      </c>
      <c r="I189" s="52"/>
      <c r="J189" s="64">
        <f t="shared" si="4"/>
        <v>0.378073264180917</v>
      </c>
      <c r="K189" s="65">
        <f t="shared" si="5"/>
        <v>-10327.0934482759</v>
      </c>
      <c r="L189" s="66" t="s">
        <v>40</v>
      </c>
      <c r="M189" s="69" t="s">
        <v>339</v>
      </c>
      <c r="N189" s="37">
        <v>187</v>
      </c>
      <c r="O189" s="68">
        <f>SUMIFS(ZP!$F$2:$F$144,ZP!$G$2:$G$144,B189)</f>
        <v>0</v>
      </c>
    </row>
    <row r="190" s="37" customFormat="1" spans="1:15">
      <c r="A190" s="49" t="s">
        <v>36</v>
      </c>
      <c r="B190" s="50">
        <v>188</v>
      </c>
      <c r="C190" s="51" t="s">
        <v>340</v>
      </c>
      <c r="D190" s="52" t="s">
        <v>38</v>
      </c>
      <c r="E190" s="49" t="s">
        <v>39</v>
      </c>
      <c r="F190" s="53">
        <v>16605</v>
      </c>
      <c r="G190" s="54">
        <v>0</v>
      </c>
      <c r="H190" s="55">
        <v>25111.6262068965</v>
      </c>
      <c r="I190" s="52"/>
      <c r="J190" s="64">
        <f t="shared" si="4"/>
        <v>1.51229305672367</v>
      </c>
      <c r="K190" s="65">
        <f t="shared" si="5"/>
        <v>8506.6262068965</v>
      </c>
      <c r="L190" s="66" t="s">
        <v>40</v>
      </c>
      <c r="M190" s="69" t="s">
        <v>341</v>
      </c>
      <c r="N190" s="37">
        <v>188</v>
      </c>
      <c r="O190" s="68">
        <f>SUMIFS(ZP!$F$2:$F$144,ZP!$G$2:$G$144,B190)</f>
        <v>53362.205689655</v>
      </c>
    </row>
    <row r="191" s="37" customFormat="1" spans="1:15">
      <c r="A191" s="49" t="s">
        <v>36</v>
      </c>
      <c r="B191" s="50">
        <v>189</v>
      </c>
      <c r="C191" s="70" t="s">
        <v>342</v>
      </c>
      <c r="D191" s="52" t="s">
        <v>38</v>
      </c>
      <c r="E191" s="49" t="s">
        <v>39</v>
      </c>
      <c r="F191" s="53">
        <v>6642</v>
      </c>
      <c r="G191" s="54">
        <v>0</v>
      </c>
      <c r="H191" s="55">
        <v>6277.90655172412</v>
      </c>
      <c r="I191" s="52"/>
      <c r="J191" s="64">
        <f t="shared" si="4"/>
        <v>0.945183160452291</v>
      </c>
      <c r="K191" s="65">
        <f t="shared" si="5"/>
        <v>-364.09344827588</v>
      </c>
      <c r="L191" s="66" t="s">
        <v>40</v>
      </c>
      <c r="M191" s="69" t="s">
        <v>343</v>
      </c>
      <c r="N191" s="37">
        <v>189</v>
      </c>
      <c r="O191" s="68">
        <f>SUMIFS(ZP!$F$2:$F$144,ZP!$G$2:$G$144,B191)</f>
        <v>0</v>
      </c>
    </row>
    <row r="192" s="37" customFormat="1" ht="38" spans="1:15">
      <c r="A192" s="49" t="s">
        <v>36</v>
      </c>
      <c r="B192" s="50">
        <v>190</v>
      </c>
      <c r="C192" s="51" t="s">
        <v>344</v>
      </c>
      <c r="D192" s="52" t="s">
        <v>38</v>
      </c>
      <c r="E192" s="49" t="s">
        <v>39</v>
      </c>
      <c r="F192" s="53">
        <v>16605</v>
      </c>
      <c r="G192" s="54">
        <v>0</v>
      </c>
      <c r="H192" s="55">
        <v>23542.1495689654</v>
      </c>
      <c r="I192" s="52"/>
      <c r="J192" s="64">
        <f t="shared" si="4"/>
        <v>1.41777474067843</v>
      </c>
      <c r="K192" s="65">
        <f t="shared" si="5"/>
        <v>6937.1495689654</v>
      </c>
      <c r="L192" s="66" t="s">
        <v>40</v>
      </c>
      <c r="M192" s="69" t="s">
        <v>345</v>
      </c>
      <c r="N192" s="37">
        <v>190</v>
      </c>
      <c r="O192" s="68">
        <f>SUMIFS(ZP!$F$2:$F$144,ZP!$G$2:$G$144,B192)</f>
        <v>0</v>
      </c>
    </row>
    <row r="193" s="37" customFormat="1" ht="38" spans="1:15">
      <c r="A193" s="49" t="s">
        <v>36</v>
      </c>
      <c r="B193" s="50">
        <v>191</v>
      </c>
      <c r="C193" s="51" t="s">
        <v>346</v>
      </c>
      <c r="D193" s="52" t="s">
        <v>38</v>
      </c>
      <c r="E193" s="49" t="s">
        <v>39</v>
      </c>
      <c r="F193" s="53">
        <v>16605</v>
      </c>
      <c r="G193" s="54">
        <v>0</v>
      </c>
      <c r="H193" s="55">
        <v>32959.0093965516</v>
      </c>
      <c r="I193" s="52"/>
      <c r="J193" s="64">
        <f t="shared" si="4"/>
        <v>1.98488463694981</v>
      </c>
      <c r="K193" s="65">
        <f t="shared" si="5"/>
        <v>16354.0093965516</v>
      </c>
      <c r="L193" s="66" t="s">
        <v>40</v>
      </c>
      <c r="M193" s="69" t="s">
        <v>347</v>
      </c>
      <c r="N193" s="37">
        <v>191</v>
      </c>
      <c r="O193" s="68">
        <f>SUMIFS(ZP!$F$2:$F$144,ZP!$G$2:$G$144,B193)</f>
        <v>0</v>
      </c>
    </row>
    <row r="194" s="37" customFormat="1" ht="25.5" hidden="1" spans="1:15">
      <c r="A194" s="49" t="s">
        <v>36</v>
      </c>
      <c r="B194" s="50">
        <v>192</v>
      </c>
      <c r="C194" s="51" t="s">
        <v>348</v>
      </c>
      <c r="D194" s="52" t="s">
        <v>38</v>
      </c>
      <c r="E194" s="49" t="s">
        <v>39</v>
      </c>
      <c r="F194" s="53">
        <v>16605</v>
      </c>
      <c r="G194" s="54">
        <v>0</v>
      </c>
      <c r="H194" s="55">
        <v>26681.1028448275</v>
      </c>
      <c r="I194" s="52"/>
      <c r="J194" s="64">
        <f t="shared" si="4"/>
        <v>1.60681137276889</v>
      </c>
      <c r="K194" s="65">
        <f t="shared" si="5"/>
        <v>10076.1028448275</v>
      </c>
      <c r="L194" s="66" t="s">
        <v>104</v>
      </c>
      <c r="M194" s="69" t="s">
        <v>349</v>
      </c>
      <c r="N194" s="37">
        <v>192</v>
      </c>
      <c r="O194" s="68">
        <f>SUMIFS(ZP!$F$2:$F$144,ZP!$G$2:$G$144,B194)</f>
        <v>0</v>
      </c>
    </row>
    <row r="195" s="37" customFormat="1" spans="1:15">
      <c r="A195" s="49" t="s">
        <v>36</v>
      </c>
      <c r="B195" s="50">
        <v>193</v>
      </c>
      <c r="C195" s="51" t="s">
        <v>350</v>
      </c>
      <c r="D195" s="52" t="s">
        <v>38</v>
      </c>
      <c r="E195" s="49" t="s">
        <v>39</v>
      </c>
      <c r="F195" s="53">
        <v>16605</v>
      </c>
      <c r="G195" s="54">
        <v>0</v>
      </c>
      <c r="H195" s="55">
        <v>26681.1028448275</v>
      </c>
      <c r="I195" s="52"/>
      <c r="J195" s="64">
        <f t="shared" si="4"/>
        <v>1.60681137276889</v>
      </c>
      <c r="K195" s="65">
        <f t="shared" si="5"/>
        <v>10076.1028448275</v>
      </c>
      <c r="L195" s="66" t="s">
        <v>40</v>
      </c>
      <c r="M195" s="69" t="s">
        <v>351</v>
      </c>
      <c r="N195" s="37">
        <v>193</v>
      </c>
      <c r="O195" s="68">
        <f>SUMIFS(ZP!$F$2:$F$144,ZP!$G$2:$G$144,B195)</f>
        <v>0</v>
      </c>
    </row>
    <row r="196" s="37" customFormat="1" spans="1:15">
      <c r="A196" s="49" t="s">
        <v>36</v>
      </c>
      <c r="B196" s="50">
        <v>194</v>
      </c>
      <c r="C196" s="51" t="s">
        <v>352</v>
      </c>
      <c r="D196" s="52" t="s">
        <v>38</v>
      </c>
      <c r="E196" s="49" t="s">
        <v>39</v>
      </c>
      <c r="F196" s="53">
        <v>16605</v>
      </c>
      <c r="G196" s="54">
        <v>0</v>
      </c>
      <c r="H196" s="55">
        <v>25111.6262068965</v>
      </c>
      <c r="I196" s="52"/>
      <c r="J196" s="64">
        <f t="shared" ref="J196:J259" si="6">H196/F196</f>
        <v>1.51229305672367</v>
      </c>
      <c r="K196" s="65">
        <f t="shared" ref="K196:K259" si="7">H196-F196</f>
        <v>8506.6262068965</v>
      </c>
      <c r="L196" s="66" t="s">
        <v>40</v>
      </c>
      <c r="M196" s="69" t="s">
        <v>353</v>
      </c>
      <c r="N196" s="37">
        <v>194</v>
      </c>
      <c r="O196" s="68">
        <f>SUMIFS(ZP!$F$2:$F$144,ZP!$G$2:$G$144,B196)</f>
        <v>0</v>
      </c>
    </row>
    <row r="197" s="37" customFormat="1" ht="25.5" hidden="1" spans="1:15">
      <c r="A197" s="49" t="s">
        <v>36</v>
      </c>
      <c r="B197" s="50">
        <v>195</v>
      </c>
      <c r="C197" s="51" t="s">
        <v>354</v>
      </c>
      <c r="D197" s="52" t="s">
        <v>38</v>
      </c>
      <c r="E197" s="49" t="s">
        <v>39</v>
      </c>
      <c r="F197" s="53">
        <v>16605</v>
      </c>
      <c r="G197" s="54">
        <v>0</v>
      </c>
      <c r="H197" s="55">
        <v>25111.6262068965</v>
      </c>
      <c r="I197" s="52"/>
      <c r="J197" s="64">
        <f t="shared" si="6"/>
        <v>1.51229305672367</v>
      </c>
      <c r="K197" s="65">
        <f t="shared" si="7"/>
        <v>8506.6262068965</v>
      </c>
      <c r="L197" s="66" t="s">
        <v>104</v>
      </c>
      <c r="M197" s="69" t="s">
        <v>355</v>
      </c>
      <c r="N197" s="37">
        <v>195</v>
      </c>
      <c r="O197" s="68">
        <f>SUMIFS(ZP!$F$2:$F$144,ZP!$G$2:$G$144,B197)</f>
        <v>0</v>
      </c>
    </row>
    <row r="198" s="37" customFormat="1" ht="25.5" hidden="1" spans="1:15">
      <c r="A198" s="49" t="s">
        <v>36</v>
      </c>
      <c r="B198" s="50">
        <v>196</v>
      </c>
      <c r="C198" s="51" t="s">
        <v>46</v>
      </c>
      <c r="D198" s="52" t="s">
        <v>38</v>
      </c>
      <c r="E198" s="49" t="s">
        <v>39</v>
      </c>
      <c r="F198" s="53">
        <v>16605</v>
      </c>
      <c r="G198" s="54">
        <v>0</v>
      </c>
      <c r="H198" s="55">
        <v>25111.6262068965</v>
      </c>
      <c r="I198" s="52"/>
      <c r="J198" s="64">
        <f t="shared" si="6"/>
        <v>1.51229305672367</v>
      </c>
      <c r="K198" s="65">
        <f t="shared" si="7"/>
        <v>8506.6262068965</v>
      </c>
      <c r="L198" s="66" t="s">
        <v>104</v>
      </c>
      <c r="M198" s="69" t="s">
        <v>356</v>
      </c>
      <c r="N198" s="37">
        <v>196</v>
      </c>
      <c r="O198" s="68">
        <f>SUMIFS(ZP!$F$2:$F$144,ZP!$G$2:$G$144,B198)</f>
        <v>0</v>
      </c>
    </row>
    <row r="199" s="37" customFormat="1" spans="1:15">
      <c r="A199" s="49" t="s">
        <v>36</v>
      </c>
      <c r="B199" s="50">
        <v>197</v>
      </c>
      <c r="C199" s="51" t="s">
        <v>357</v>
      </c>
      <c r="D199" s="52" t="s">
        <v>38</v>
      </c>
      <c r="E199" s="49" t="s">
        <v>39</v>
      </c>
      <c r="F199" s="53">
        <v>16605</v>
      </c>
      <c r="G199" s="54">
        <v>0</v>
      </c>
      <c r="H199" s="55">
        <v>6277.90655172412</v>
      </c>
      <c r="I199" s="52"/>
      <c r="J199" s="64">
        <f t="shared" si="6"/>
        <v>0.378073264180917</v>
      </c>
      <c r="K199" s="65">
        <f t="shared" si="7"/>
        <v>-10327.0934482759</v>
      </c>
      <c r="L199" s="66" t="s">
        <v>40</v>
      </c>
      <c r="M199" s="69" t="s">
        <v>358</v>
      </c>
      <c r="N199" s="37">
        <v>197</v>
      </c>
      <c r="O199" s="68">
        <f>SUMIFS(ZP!$F$2:$F$144,ZP!$G$2:$G$144,B199)</f>
        <v>0</v>
      </c>
    </row>
    <row r="200" s="37" customFormat="1" ht="25.5" hidden="1" spans="1:15">
      <c r="A200" s="49" t="s">
        <v>36</v>
      </c>
      <c r="B200" s="50">
        <v>198</v>
      </c>
      <c r="C200" s="51" t="s">
        <v>359</v>
      </c>
      <c r="D200" s="52" t="s">
        <v>38</v>
      </c>
      <c r="E200" s="49" t="s">
        <v>39</v>
      </c>
      <c r="F200" s="53">
        <v>16605</v>
      </c>
      <c r="G200" s="54">
        <v>0</v>
      </c>
      <c r="H200" s="55">
        <v>21972.6729310344</v>
      </c>
      <c r="I200" s="52"/>
      <c r="J200" s="64">
        <f t="shared" si="6"/>
        <v>1.32325642463321</v>
      </c>
      <c r="K200" s="65">
        <f t="shared" si="7"/>
        <v>5367.6729310344</v>
      </c>
      <c r="L200" s="66" t="s">
        <v>104</v>
      </c>
      <c r="M200" s="69" t="s">
        <v>360</v>
      </c>
      <c r="N200" s="37">
        <v>198</v>
      </c>
      <c r="O200" s="68">
        <f>SUMIFS(ZP!$F$2:$F$144,ZP!$G$2:$G$144,B200)</f>
        <v>0</v>
      </c>
    </row>
    <row r="201" s="37" customFormat="1" ht="25.5" spans="1:15">
      <c r="A201" s="49" t="s">
        <v>36</v>
      </c>
      <c r="B201" s="50">
        <v>199</v>
      </c>
      <c r="C201" s="51" t="s">
        <v>361</v>
      </c>
      <c r="D201" s="52" t="s">
        <v>38</v>
      </c>
      <c r="E201" s="49" t="s">
        <v>39</v>
      </c>
      <c r="F201" s="53">
        <v>16605</v>
      </c>
      <c r="G201" s="54">
        <v>0</v>
      </c>
      <c r="H201" s="55">
        <v>28250.5794827585</v>
      </c>
      <c r="I201" s="52"/>
      <c r="J201" s="64">
        <f t="shared" si="6"/>
        <v>1.70132968881412</v>
      </c>
      <c r="K201" s="65">
        <f t="shared" si="7"/>
        <v>11645.5794827585</v>
      </c>
      <c r="L201" s="66" t="s">
        <v>40</v>
      </c>
      <c r="M201" s="69" t="s">
        <v>362</v>
      </c>
      <c r="N201" s="37">
        <v>199</v>
      </c>
      <c r="O201" s="68">
        <f>SUMIFS(ZP!$F$2:$F$144,ZP!$G$2:$G$144,B201)</f>
        <v>0</v>
      </c>
    </row>
    <row r="202" s="37" customFormat="1" ht="25.5" spans="1:15">
      <c r="A202" s="49" t="s">
        <v>36</v>
      </c>
      <c r="B202" s="50">
        <v>200</v>
      </c>
      <c r="C202" s="51" t="s">
        <v>363</v>
      </c>
      <c r="D202" s="52" t="s">
        <v>38</v>
      </c>
      <c r="E202" s="49" t="s">
        <v>39</v>
      </c>
      <c r="F202" s="53">
        <v>16605</v>
      </c>
      <c r="G202" s="54">
        <v>0</v>
      </c>
      <c r="H202" s="55">
        <v>31389.5327586206</v>
      </c>
      <c r="I202" s="52"/>
      <c r="J202" s="64">
        <f t="shared" si="6"/>
        <v>1.89036632090458</v>
      </c>
      <c r="K202" s="65">
        <f t="shared" si="7"/>
        <v>14784.5327586206</v>
      </c>
      <c r="L202" s="66" t="s">
        <v>40</v>
      </c>
      <c r="M202" s="69" t="s">
        <v>364</v>
      </c>
      <c r="N202" s="37">
        <v>200</v>
      </c>
      <c r="O202" s="68">
        <f>SUMIFS(ZP!$F$2:$F$144,ZP!$G$2:$G$144,B202)</f>
        <v>0</v>
      </c>
    </row>
    <row r="203" s="37" customFormat="1" spans="1:15">
      <c r="A203" s="49" t="s">
        <v>36</v>
      </c>
      <c r="B203" s="50">
        <v>201</v>
      </c>
      <c r="C203" s="51" t="s">
        <v>365</v>
      </c>
      <c r="D203" s="52" t="s">
        <v>38</v>
      </c>
      <c r="E203" s="49" t="s">
        <v>39</v>
      </c>
      <c r="F203" s="53">
        <v>16605</v>
      </c>
      <c r="G203" s="54">
        <v>0</v>
      </c>
      <c r="H203" s="55">
        <v>31389.5327586206</v>
      </c>
      <c r="I203" s="52"/>
      <c r="J203" s="64">
        <f t="shared" si="6"/>
        <v>1.89036632090458</v>
      </c>
      <c r="K203" s="65">
        <f t="shared" si="7"/>
        <v>14784.5327586206</v>
      </c>
      <c r="L203" s="66" t="s">
        <v>40</v>
      </c>
      <c r="M203" s="69" t="s">
        <v>366</v>
      </c>
      <c r="N203" s="37">
        <v>201</v>
      </c>
      <c r="O203" s="68">
        <f>SUMIFS(ZP!$F$2:$F$144,ZP!$G$2:$G$144,B203)</f>
        <v>0</v>
      </c>
    </row>
    <row r="204" s="37" customFormat="1" spans="1:15">
      <c r="A204" s="49" t="s">
        <v>36</v>
      </c>
      <c r="B204" s="50">
        <v>202</v>
      </c>
      <c r="C204" s="51" t="s">
        <v>367</v>
      </c>
      <c r="D204" s="52" t="s">
        <v>38</v>
      </c>
      <c r="E204" s="49" t="s">
        <v>39</v>
      </c>
      <c r="F204" s="53">
        <v>16605</v>
      </c>
      <c r="G204" s="54">
        <v>0</v>
      </c>
      <c r="H204" s="55">
        <v>23542.1495689654</v>
      </c>
      <c r="I204" s="52"/>
      <c r="J204" s="64">
        <f t="shared" si="6"/>
        <v>1.41777474067843</v>
      </c>
      <c r="K204" s="65">
        <f t="shared" si="7"/>
        <v>6937.1495689654</v>
      </c>
      <c r="L204" s="66" t="s">
        <v>40</v>
      </c>
      <c r="M204" s="69" t="s">
        <v>368</v>
      </c>
      <c r="N204" s="37">
        <v>202</v>
      </c>
      <c r="O204" s="68">
        <f>SUMIFS(ZP!$F$2:$F$144,ZP!$G$2:$G$144,B204)</f>
        <v>0</v>
      </c>
    </row>
    <row r="205" s="37" customFormat="1" spans="1:15">
      <c r="A205" s="49" t="s">
        <v>36</v>
      </c>
      <c r="B205" s="50">
        <v>203</v>
      </c>
      <c r="C205" s="51" t="s">
        <v>369</v>
      </c>
      <c r="D205" s="52" t="s">
        <v>38</v>
      </c>
      <c r="E205" s="49" t="s">
        <v>39</v>
      </c>
      <c r="F205" s="53">
        <v>16605</v>
      </c>
      <c r="G205" s="54">
        <v>0</v>
      </c>
      <c r="H205" s="55">
        <v>20403.1962931034</v>
      </c>
      <c r="I205" s="52"/>
      <c r="J205" s="64">
        <f t="shared" si="6"/>
        <v>1.22873810858798</v>
      </c>
      <c r="K205" s="65">
        <f t="shared" si="7"/>
        <v>3798.1962931034</v>
      </c>
      <c r="L205" s="66" t="s">
        <v>40</v>
      </c>
      <c r="M205" s="69" t="s">
        <v>370</v>
      </c>
      <c r="N205" s="37">
        <v>203</v>
      </c>
      <c r="O205" s="68">
        <f>SUMIFS(ZP!$F$2:$F$144,ZP!$G$2:$G$144,B205)</f>
        <v>0</v>
      </c>
    </row>
    <row r="206" s="37" customFormat="1" spans="1:15">
      <c r="A206" s="49" t="s">
        <v>36</v>
      </c>
      <c r="B206" s="50">
        <v>204</v>
      </c>
      <c r="C206" s="51" t="s">
        <v>371</v>
      </c>
      <c r="D206" s="52" t="s">
        <v>38</v>
      </c>
      <c r="E206" s="49" t="s">
        <v>39</v>
      </c>
      <c r="F206" s="53">
        <v>6642</v>
      </c>
      <c r="G206" s="54">
        <v>0</v>
      </c>
      <c r="H206" s="55">
        <v>6277.90655172412</v>
      </c>
      <c r="I206" s="52"/>
      <c r="J206" s="64">
        <f t="shared" si="6"/>
        <v>0.945183160452291</v>
      </c>
      <c r="K206" s="65">
        <f t="shared" si="7"/>
        <v>-364.09344827588</v>
      </c>
      <c r="L206" s="66" t="s">
        <v>40</v>
      </c>
      <c r="M206" s="69" t="s">
        <v>372</v>
      </c>
      <c r="N206" s="37">
        <v>204</v>
      </c>
      <c r="O206" s="68">
        <f>SUMIFS(ZP!$F$2:$F$144,ZP!$G$2:$G$144,B206)</f>
        <v>7847.38318965515</v>
      </c>
    </row>
    <row r="207" s="37" customFormat="1" spans="1:15">
      <c r="A207" s="49" t="s">
        <v>36</v>
      </c>
      <c r="B207" s="50">
        <v>205</v>
      </c>
      <c r="C207" s="51" t="s">
        <v>373</v>
      </c>
      <c r="D207" s="52" t="s">
        <v>38</v>
      </c>
      <c r="E207" s="49" t="s">
        <v>39</v>
      </c>
      <c r="F207" s="53">
        <v>3321</v>
      </c>
      <c r="G207" s="54">
        <v>0</v>
      </c>
      <c r="H207" s="55">
        <v>6277.90655172412</v>
      </c>
      <c r="I207" s="52"/>
      <c r="J207" s="64">
        <f t="shared" si="6"/>
        <v>1.89036632090458</v>
      </c>
      <c r="K207" s="65">
        <f t="shared" si="7"/>
        <v>2956.90655172412</v>
      </c>
      <c r="L207" s="66" t="s">
        <v>40</v>
      </c>
      <c r="M207" s="69" t="s">
        <v>374</v>
      </c>
      <c r="N207" s="37">
        <v>205</v>
      </c>
      <c r="O207" s="68">
        <f>SUMIFS(ZP!$F$2:$F$144,ZP!$G$2:$G$144,B207)</f>
        <v>0</v>
      </c>
    </row>
    <row r="208" s="37" customFormat="1" spans="1:15">
      <c r="A208" s="49" t="s">
        <v>36</v>
      </c>
      <c r="B208" s="50">
        <v>206</v>
      </c>
      <c r="C208" s="51" t="s">
        <v>375</v>
      </c>
      <c r="D208" s="52" t="s">
        <v>38</v>
      </c>
      <c r="E208" s="49" t="s">
        <v>39</v>
      </c>
      <c r="F208" s="53">
        <v>6642</v>
      </c>
      <c r="G208" s="54">
        <v>0</v>
      </c>
      <c r="H208" s="55">
        <v>12555.8131034482</v>
      </c>
      <c r="I208" s="52"/>
      <c r="J208" s="64">
        <f t="shared" si="6"/>
        <v>1.89036632090458</v>
      </c>
      <c r="K208" s="65">
        <f t="shared" si="7"/>
        <v>5913.8131034482</v>
      </c>
      <c r="L208" s="66" t="s">
        <v>40</v>
      </c>
      <c r="M208" s="69" t="s">
        <v>376</v>
      </c>
      <c r="N208" s="37">
        <v>206</v>
      </c>
      <c r="O208" s="68">
        <f>SUMIFS(ZP!$F$2:$F$144,ZP!$G$2:$G$144,B208)</f>
        <v>7847.38318965515</v>
      </c>
    </row>
    <row r="209" s="37" customFormat="1" ht="25.5" hidden="1" spans="1:15">
      <c r="A209" s="49" t="s">
        <v>36</v>
      </c>
      <c r="B209" s="50">
        <v>207</v>
      </c>
      <c r="C209" s="51" t="s">
        <v>377</v>
      </c>
      <c r="D209" s="52" t="s">
        <v>38</v>
      </c>
      <c r="E209" s="49" t="s">
        <v>39</v>
      </c>
      <c r="F209" s="53">
        <v>16605</v>
      </c>
      <c r="G209" s="54">
        <v>0</v>
      </c>
      <c r="H209" s="55">
        <v>26681.1028448275</v>
      </c>
      <c r="I209" s="52"/>
      <c r="J209" s="64">
        <f t="shared" si="6"/>
        <v>1.60681137276889</v>
      </c>
      <c r="K209" s="65">
        <f t="shared" si="7"/>
        <v>10076.1028448275</v>
      </c>
      <c r="L209" s="66" t="s">
        <v>104</v>
      </c>
      <c r="M209" s="69" t="s">
        <v>378</v>
      </c>
      <c r="N209" s="37">
        <v>207</v>
      </c>
      <c r="O209" s="68">
        <f>SUMIFS(ZP!$F$2:$F$144,ZP!$G$2:$G$144,B209)</f>
        <v>0</v>
      </c>
    </row>
    <row r="210" s="37" customFormat="1" ht="25.5" hidden="1" spans="1:15">
      <c r="A210" s="49" t="s">
        <v>36</v>
      </c>
      <c r="B210" s="50">
        <v>208</v>
      </c>
      <c r="C210" s="51" t="s">
        <v>379</v>
      </c>
      <c r="D210" s="52" t="s">
        <v>38</v>
      </c>
      <c r="E210" s="49" t="s">
        <v>39</v>
      </c>
      <c r="F210" s="53">
        <v>16605</v>
      </c>
      <c r="G210" s="54">
        <v>0</v>
      </c>
      <c r="H210" s="55">
        <v>18833.7196551724</v>
      </c>
      <c r="I210" s="52"/>
      <c r="J210" s="64">
        <f t="shared" si="6"/>
        <v>1.13421979254275</v>
      </c>
      <c r="K210" s="65">
        <f t="shared" si="7"/>
        <v>2228.7196551724</v>
      </c>
      <c r="L210" s="66" t="s">
        <v>104</v>
      </c>
      <c r="M210" s="69" t="s">
        <v>380</v>
      </c>
      <c r="N210" s="37">
        <v>208</v>
      </c>
      <c r="O210" s="68">
        <f>SUMIFS(ZP!$F$2:$F$144,ZP!$G$2:$G$144,B210)</f>
        <v>0</v>
      </c>
    </row>
    <row r="211" s="37" customFormat="1" ht="25.5" hidden="1" spans="1:15">
      <c r="A211" s="49" t="s">
        <v>36</v>
      </c>
      <c r="B211" s="50">
        <v>209</v>
      </c>
      <c r="C211" s="51" t="s">
        <v>381</v>
      </c>
      <c r="D211" s="52" t="s">
        <v>38</v>
      </c>
      <c r="E211" s="49" t="s">
        <v>39</v>
      </c>
      <c r="F211" s="53">
        <v>16605</v>
      </c>
      <c r="G211" s="54">
        <v>0</v>
      </c>
      <c r="H211" s="55">
        <v>18833.7196551724</v>
      </c>
      <c r="I211" s="52"/>
      <c r="J211" s="64">
        <f t="shared" si="6"/>
        <v>1.13421979254275</v>
      </c>
      <c r="K211" s="65">
        <f t="shared" si="7"/>
        <v>2228.7196551724</v>
      </c>
      <c r="L211" s="66" t="s">
        <v>104</v>
      </c>
      <c r="M211" s="69" t="s">
        <v>382</v>
      </c>
      <c r="N211" s="37">
        <v>209</v>
      </c>
      <c r="O211" s="68">
        <f>SUMIFS(ZP!$F$2:$F$144,ZP!$G$2:$G$144,B211)</f>
        <v>0</v>
      </c>
    </row>
    <row r="212" s="37" customFormat="1" ht="25.5" hidden="1" spans="1:15">
      <c r="A212" s="49" t="s">
        <v>36</v>
      </c>
      <c r="B212" s="50">
        <v>210</v>
      </c>
      <c r="C212" s="51" t="s">
        <v>383</v>
      </c>
      <c r="D212" s="52" t="s">
        <v>38</v>
      </c>
      <c r="E212" s="49" t="s">
        <v>39</v>
      </c>
      <c r="F212" s="53">
        <v>16605</v>
      </c>
      <c r="G212" s="54">
        <v>0</v>
      </c>
      <c r="H212" s="55">
        <v>18833.7196551724</v>
      </c>
      <c r="I212" s="52"/>
      <c r="J212" s="64">
        <f t="shared" si="6"/>
        <v>1.13421979254275</v>
      </c>
      <c r="K212" s="65">
        <f t="shared" si="7"/>
        <v>2228.7196551724</v>
      </c>
      <c r="L212" s="66" t="s">
        <v>104</v>
      </c>
      <c r="M212" s="69" t="s">
        <v>384</v>
      </c>
      <c r="N212" s="37">
        <v>210</v>
      </c>
      <c r="O212" s="68">
        <f>SUMIFS(ZP!$F$2:$F$144,ZP!$G$2:$G$144,B212)</f>
        <v>0</v>
      </c>
    </row>
    <row r="213" s="37" customFormat="1" ht="25.5" hidden="1" spans="1:15">
      <c r="A213" s="49" t="s">
        <v>36</v>
      </c>
      <c r="B213" s="50">
        <v>211</v>
      </c>
      <c r="C213" s="51" t="s">
        <v>385</v>
      </c>
      <c r="D213" s="52" t="s">
        <v>38</v>
      </c>
      <c r="E213" s="49" t="s">
        <v>39</v>
      </c>
      <c r="F213" s="53">
        <v>16605</v>
      </c>
      <c r="G213" s="54">
        <v>0</v>
      </c>
      <c r="H213" s="55">
        <v>25111.6262068965</v>
      </c>
      <c r="I213" s="52"/>
      <c r="J213" s="64">
        <f t="shared" si="6"/>
        <v>1.51229305672367</v>
      </c>
      <c r="K213" s="65">
        <f t="shared" si="7"/>
        <v>8506.6262068965</v>
      </c>
      <c r="L213" s="66" t="s">
        <v>104</v>
      </c>
      <c r="M213" s="69" t="s">
        <v>386</v>
      </c>
      <c r="N213" s="37">
        <v>211</v>
      </c>
      <c r="O213" s="68">
        <f>SUMIFS(ZP!$F$2:$F$144,ZP!$G$2:$G$144,B213)</f>
        <v>0</v>
      </c>
    </row>
    <row r="214" s="37" customFormat="1" spans="1:15">
      <c r="A214" s="49" t="s">
        <v>36</v>
      </c>
      <c r="B214" s="50">
        <v>212</v>
      </c>
      <c r="C214" s="51" t="s">
        <v>387</v>
      </c>
      <c r="D214" s="52" t="s">
        <v>38</v>
      </c>
      <c r="E214" s="49" t="s">
        <v>39</v>
      </c>
      <c r="F214" s="53">
        <v>16605</v>
      </c>
      <c r="G214" s="54">
        <v>0</v>
      </c>
      <c r="H214" s="55">
        <v>14125.2897413793</v>
      </c>
      <c r="I214" s="52"/>
      <c r="J214" s="64">
        <f t="shared" si="6"/>
        <v>0.850664844407064</v>
      </c>
      <c r="K214" s="65">
        <f t="shared" si="7"/>
        <v>-2479.7102586207</v>
      </c>
      <c r="L214" s="66" t="s">
        <v>40</v>
      </c>
      <c r="M214" s="69" t="s">
        <v>388</v>
      </c>
      <c r="N214" s="37">
        <v>212</v>
      </c>
      <c r="O214" s="68">
        <f>SUMIFS(ZP!$F$2:$F$144,ZP!$G$2:$G$144,B214)</f>
        <v>15694.7663793103</v>
      </c>
    </row>
    <row r="215" s="37" customFormat="1" ht="25.5" hidden="1" spans="1:15">
      <c r="A215" s="49" t="s">
        <v>36</v>
      </c>
      <c r="B215" s="50">
        <v>213</v>
      </c>
      <c r="C215" s="51" t="s">
        <v>389</v>
      </c>
      <c r="D215" s="52" t="s">
        <v>38</v>
      </c>
      <c r="E215" s="49" t="s">
        <v>39</v>
      </c>
      <c r="F215" s="53">
        <v>16605</v>
      </c>
      <c r="G215" s="54">
        <v>0</v>
      </c>
      <c r="H215" s="55">
        <v>25111.6262068965</v>
      </c>
      <c r="I215" s="52"/>
      <c r="J215" s="64">
        <f t="shared" si="6"/>
        <v>1.51229305672367</v>
      </c>
      <c r="K215" s="65">
        <f t="shared" si="7"/>
        <v>8506.6262068965</v>
      </c>
      <c r="L215" s="66" t="s">
        <v>104</v>
      </c>
      <c r="M215" s="69" t="s">
        <v>390</v>
      </c>
      <c r="N215" s="37">
        <v>213</v>
      </c>
      <c r="O215" s="68">
        <f>SUMIFS(ZP!$F$2:$F$144,ZP!$G$2:$G$144,B215)</f>
        <v>14125.2897413793</v>
      </c>
    </row>
    <row r="216" s="37" customFormat="1" spans="1:15">
      <c r="A216" s="49" t="s">
        <v>36</v>
      </c>
      <c r="B216" s="50">
        <v>214</v>
      </c>
      <c r="C216" s="51" t="s">
        <v>391</v>
      </c>
      <c r="D216" s="52" t="s">
        <v>38</v>
      </c>
      <c r="E216" s="49" t="s">
        <v>39</v>
      </c>
      <c r="F216" s="53">
        <v>16605</v>
      </c>
      <c r="G216" s="54">
        <v>0</v>
      </c>
      <c r="H216" s="55">
        <v>10986.3364655172</v>
      </c>
      <c r="I216" s="52"/>
      <c r="J216" s="64">
        <f t="shared" si="6"/>
        <v>0.661628212316604</v>
      </c>
      <c r="K216" s="65">
        <f t="shared" si="7"/>
        <v>-5618.6635344828</v>
      </c>
      <c r="L216" s="66" t="s">
        <v>40</v>
      </c>
      <c r="M216" s="69" t="s">
        <v>392</v>
      </c>
      <c r="N216" s="37">
        <v>214</v>
      </c>
      <c r="O216" s="68">
        <f>SUMIFS(ZP!$F$2:$F$144,ZP!$G$2:$G$144,B216)</f>
        <v>7847.38318965515</v>
      </c>
    </row>
    <row r="217" s="37" customFormat="1" ht="25.5" hidden="1" spans="1:15">
      <c r="A217" s="49" t="s">
        <v>36</v>
      </c>
      <c r="B217" s="50">
        <v>215</v>
      </c>
      <c r="C217" s="51" t="s">
        <v>393</v>
      </c>
      <c r="D217" s="52" t="s">
        <v>38</v>
      </c>
      <c r="E217" s="49" t="s">
        <v>39</v>
      </c>
      <c r="F217" s="53">
        <v>16605</v>
      </c>
      <c r="G217" s="54">
        <v>0</v>
      </c>
      <c r="H217" s="55">
        <v>6277.90655172412</v>
      </c>
      <c r="I217" s="52"/>
      <c r="J217" s="64">
        <f t="shared" si="6"/>
        <v>0.378073264180917</v>
      </c>
      <c r="K217" s="65">
        <f t="shared" si="7"/>
        <v>-10327.0934482759</v>
      </c>
      <c r="L217" s="66" t="s">
        <v>104</v>
      </c>
      <c r="M217" s="69" t="s">
        <v>394</v>
      </c>
      <c r="N217" s="37">
        <v>215</v>
      </c>
      <c r="O217" s="68">
        <f>SUMIFS(ZP!$F$2:$F$144,ZP!$G$2:$G$144,B217)</f>
        <v>0</v>
      </c>
    </row>
    <row r="218" s="37" customFormat="1" ht="25.5" hidden="1" spans="1:15">
      <c r="A218" s="49" t="s">
        <v>36</v>
      </c>
      <c r="B218" s="50">
        <v>216</v>
      </c>
      <c r="C218" s="51" t="s">
        <v>395</v>
      </c>
      <c r="D218" s="52" t="s">
        <v>38</v>
      </c>
      <c r="E218" s="49" t="s">
        <v>39</v>
      </c>
      <c r="F218" s="53">
        <v>16605</v>
      </c>
      <c r="G218" s="54">
        <v>0</v>
      </c>
      <c r="H218" s="55">
        <v>18833.7196551724</v>
      </c>
      <c r="I218" s="52"/>
      <c r="J218" s="64">
        <f t="shared" si="6"/>
        <v>1.13421979254275</v>
      </c>
      <c r="K218" s="65">
        <f t="shared" si="7"/>
        <v>2228.7196551724</v>
      </c>
      <c r="L218" s="66" t="s">
        <v>104</v>
      </c>
      <c r="M218" s="69" t="s">
        <v>396</v>
      </c>
      <c r="N218" s="37">
        <v>216</v>
      </c>
      <c r="O218" s="68">
        <f>SUMIFS(ZP!$F$2:$F$144,ZP!$G$2:$G$144,B218)</f>
        <v>0</v>
      </c>
    </row>
    <row r="219" s="37" customFormat="1" spans="1:15">
      <c r="A219" s="49" t="s">
        <v>36</v>
      </c>
      <c r="B219" s="50">
        <v>217</v>
      </c>
      <c r="C219" s="51" t="s">
        <v>397</v>
      </c>
      <c r="D219" s="52" t="s">
        <v>38</v>
      </c>
      <c r="E219" s="49" t="s">
        <v>39</v>
      </c>
      <c r="F219" s="53">
        <v>16605</v>
      </c>
      <c r="G219" s="54">
        <v>0</v>
      </c>
      <c r="H219" s="55">
        <v>12555.8131034482</v>
      </c>
      <c r="I219" s="52"/>
      <c r="J219" s="64">
        <f t="shared" si="6"/>
        <v>0.756146528361831</v>
      </c>
      <c r="K219" s="65">
        <f t="shared" si="7"/>
        <v>-4049.1868965518</v>
      </c>
      <c r="L219" s="66" t="s">
        <v>40</v>
      </c>
      <c r="M219" s="69" t="s">
        <v>398</v>
      </c>
      <c r="N219" s="37">
        <v>217</v>
      </c>
      <c r="O219" s="68">
        <f>SUMIFS(ZP!$F$2:$F$144,ZP!$G$2:$G$144,B219)</f>
        <v>15694.7663793103</v>
      </c>
    </row>
    <row r="220" s="37" customFormat="1" spans="1:15">
      <c r="A220" s="49" t="s">
        <v>36</v>
      </c>
      <c r="B220" s="50">
        <v>218</v>
      </c>
      <c r="C220" s="51" t="s">
        <v>399</v>
      </c>
      <c r="D220" s="52" t="s">
        <v>38</v>
      </c>
      <c r="E220" s="49" t="s">
        <v>39</v>
      </c>
      <c r="F220" s="53">
        <v>16605</v>
      </c>
      <c r="G220" s="54">
        <v>0</v>
      </c>
      <c r="H220" s="55">
        <v>31389.5327586206</v>
      </c>
      <c r="I220" s="52"/>
      <c r="J220" s="64">
        <f t="shared" si="6"/>
        <v>1.89036632090458</v>
      </c>
      <c r="K220" s="65">
        <f t="shared" si="7"/>
        <v>14784.5327586206</v>
      </c>
      <c r="L220" s="66" t="s">
        <v>40</v>
      </c>
      <c r="M220" s="69" t="s">
        <v>400</v>
      </c>
      <c r="N220" s="37">
        <v>218</v>
      </c>
      <c r="O220" s="68">
        <f>SUMIFS(ZP!$F$2:$F$144,ZP!$G$2:$G$144,B220)</f>
        <v>6277.90655172412</v>
      </c>
    </row>
    <row r="221" s="37" customFormat="1" spans="1:15">
      <c r="A221" s="49" t="s">
        <v>36</v>
      </c>
      <c r="B221" s="50">
        <v>219</v>
      </c>
      <c r="C221" s="51" t="s">
        <v>401</v>
      </c>
      <c r="D221" s="52" t="s">
        <v>38</v>
      </c>
      <c r="E221" s="49" t="s">
        <v>39</v>
      </c>
      <c r="F221" s="53">
        <v>16605</v>
      </c>
      <c r="G221" s="54">
        <v>0</v>
      </c>
      <c r="H221" s="55">
        <v>7847.38318965515</v>
      </c>
      <c r="I221" s="52"/>
      <c r="J221" s="64">
        <f t="shared" si="6"/>
        <v>0.472591580226146</v>
      </c>
      <c r="K221" s="65">
        <f t="shared" si="7"/>
        <v>-8757.61681034485</v>
      </c>
      <c r="L221" s="66" t="s">
        <v>40</v>
      </c>
      <c r="M221" s="69" t="s">
        <v>402</v>
      </c>
      <c r="N221" s="37">
        <v>219</v>
      </c>
      <c r="O221" s="68">
        <f>SUMIFS(ZP!$F$2:$F$144,ZP!$G$2:$G$144,B221)</f>
        <v>0</v>
      </c>
    </row>
    <row r="222" s="37" customFormat="1" hidden="1" spans="1:15">
      <c r="A222" s="49" t="s">
        <v>36</v>
      </c>
      <c r="B222" s="50">
        <v>220</v>
      </c>
      <c r="C222" s="51" t="s">
        <v>403</v>
      </c>
      <c r="D222" s="52" t="s">
        <v>38</v>
      </c>
      <c r="E222" s="49" t="s">
        <v>39</v>
      </c>
      <c r="F222" s="53">
        <v>16605</v>
      </c>
      <c r="G222" s="54">
        <v>0</v>
      </c>
      <c r="H222" s="55">
        <v>0</v>
      </c>
      <c r="I222" s="52"/>
      <c r="J222" s="64">
        <f t="shared" si="6"/>
        <v>0</v>
      </c>
      <c r="K222" s="65">
        <f t="shared" si="7"/>
        <v>-16605</v>
      </c>
      <c r="L222" s="66" t="s">
        <v>53</v>
      </c>
      <c r="M222" s="69" t="s">
        <v>54</v>
      </c>
      <c r="N222" s="37">
        <v>220</v>
      </c>
      <c r="O222" s="68">
        <f>SUMIFS(ZP!$F$2:$F$144,ZP!$G$2:$G$144,B222)</f>
        <v>0</v>
      </c>
    </row>
    <row r="223" s="37" customFormat="1" hidden="1" spans="1:15">
      <c r="A223" s="49" t="s">
        <v>36</v>
      </c>
      <c r="B223" s="50">
        <v>221</v>
      </c>
      <c r="C223" s="51" t="s">
        <v>404</v>
      </c>
      <c r="D223" s="52" t="s">
        <v>38</v>
      </c>
      <c r="E223" s="49" t="s">
        <v>39</v>
      </c>
      <c r="F223" s="53">
        <v>16605</v>
      </c>
      <c r="G223" s="54">
        <v>0</v>
      </c>
      <c r="H223" s="55">
        <v>0</v>
      </c>
      <c r="I223" s="52"/>
      <c r="J223" s="64">
        <f t="shared" si="6"/>
        <v>0</v>
      </c>
      <c r="K223" s="65">
        <f t="shared" si="7"/>
        <v>-16605</v>
      </c>
      <c r="L223" s="66" t="s">
        <v>53</v>
      </c>
      <c r="M223" s="69" t="s">
        <v>54</v>
      </c>
      <c r="N223" s="37">
        <v>221</v>
      </c>
      <c r="O223" s="68">
        <f>SUMIFS(ZP!$F$2:$F$144,ZP!$G$2:$G$144,B223)</f>
        <v>0</v>
      </c>
    </row>
    <row r="224" s="37" customFormat="1" spans="1:15">
      <c r="A224" s="49" t="s">
        <v>36</v>
      </c>
      <c r="B224" s="50">
        <v>222</v>
      </c>
      <c r="C224" s="51" t="s">
        <v>405</v>
      </c>
      <c r="D224" s="52" t="s">
        <v>38</v>
      </c>
      <c r="E224" s="49" t="s">
        <v>39</v>
      </c>
      <c r="F224" s="53">
        <v>16605</v>
      </c>
      <c r="G224" s="54">
        <v>0</v>
      </c>
      <c r="H224" s="55">
        <v>6277.90655172412</v>
      </c>
      <c r="I224" s="52"/>
      <c r="J224" s="64">
        <f t="shared" si="6"/>
        <v>0.378073264180917</v>
      </c>
      <c r="K224" s="65">
        <f t="shared" si="7"/>
        <v>-10327.0934482759</v>
      </c>
      <c r="L224" s="66" t="s">
        <v>40</v>
      </c>
      <c r="M224" s="69" t="s">
        <v>406</v>
      </c>
      <c r="N224" s="37">
        <v>222</v>
      </c>
      <c r="O224" s="68">
        <f>SUMIFS(ZP!$F$2:$F$144,ZP!$G$2:$G$144,B224)</f>
        <v>6277.90655172412</v>
      </c>
    </row>
    <row r="225" s="37" customFormat="1" spans="1:15">
      <c r="A225" s="49" t="s">
        <v>36</v>
      </c>
      <c r="B225" s="50">
        <v>223</v>
      </c>
      <c r="C225" s="51" t="s">
        <v>401</v>
      </c>
      <c r="D225" s="52" t="s">
        <v>38</v>
      </c>
      <c r="E225" s="49" t="s">
        <v>39</v>
      </c>
      <c r="F225" s="53">
        <v>16605</v>
      </c>
      <c r="G225" s="54">
        <v>0</v>
      </c>
      <c r="H225" s="55">
        <v>10986.3364655172</v>
      </c>
      <c r="I225" s="52"/>
      <c r="J225" s="64">
        <f t="shared" si="6"/>
        <v>0.661628212316604</v>
      </c>
      <c r="K225" s="65">
        <f t="shared" si="7"/>
        <v>-5618.6635344828</v>
      </c>
      <c r="L225" s="66" t="s">
        <v>40</v>
      </c>
      <c r="M225" s="69" t="s">
        <v>407</v>
      </c>
      <c r="N225" s="37">
        <v>223</v>
      </c>
      <c r="O225" s="68">
        <f>SUMIFS(ZP!$F$2:$F$144,ZP!$G$2:$G$144,B225)</f>
        <v>0</v>
      </c>
    </row>
    <row r="226" s="37" customFormat="1" hidden="1" spans="1:15">
      <c r="A226" s="49" t="s">
        <v>36</v>
      </c>
      <c r="B226" s="50">
        <v>224</v>
      </c>
      <c r="C226" s="51" t="s">
        <v>403</v>
      </c>
      <c r="D226" s="52" t="s">
        <v>93</v>
      </c>
      <c r="E226" s="49" t="s">
        <v>39</v>
      </c>
      <c r="F226" s="53">
        <v>16605</v>
      </c>
      <c r="G226" s="54">
        <v>0</v>
      </c>
      <c r="H226" s="55">
        <v>0</v>
      </c>
      <c r="I226" s="52"/>
      <c r="J226" s="64">
        <f t="shared" si="6"/>
        <v>0</v>
      </c>
      <c r="K226" s="65">
        <f t="shared" si="7"/>
        <v>-16605</v>
      </c>
      <c r="L226" s="66" t="s">
        <v>53</v>
      </c>
      <c r="M226" s="69" t="s">
        <v>54</v>
      </c>
      <c r="N226" s="37">
        <v>224</v>
      </c>
      <c r="O226" s="68">
        <f>SUMIFS(ZP!$F$2:$F$144,ZP!$G$2:$G$144,B226)</f>
        <v>0</v>
      </c>
    </row>
    <row r="227" s="37" customFormat="1" hidden="1" spans="1:15">
      <c r="A227" s="49" t="s">
        <v>36</v>
      </c>
      <c r="B227" s="50">
        <v>225</v>
      </c>
      <c r="C227" s="51" t="s">
        <v>404</v>
      </c>
      <c r="D227" s="52" t="s">
        <v>93</v>
      </c>
      <c r="E227" s="49" t="s">
        <v>39</v>
      </c>
      <c r="F227" s="53">
        <v>16605</v>
      </c>
      <c r="G227" s="54">
        <v>0</v>
      </c>
      <c r="H227" s="55">
        <v>0</v>
      </c>
      <c r="I227" s="52"/>
      <c r="J227" s="64">
        <f t="shared" si="6"/>
        <v>0</v>
      </c>
      <c r="K227" s="65">
        <f t="shared" si="7"/>
        <v>-16605</v>
      </c>
      <c r="L227" s="66" t="s">
        <v>53</v>
      </c>
      <c r="M227" s="69" t="s">
        <v>54</v>
      </c>
      <c r="N227" s="37">
        <v>225</v>
      </c>
      <c r="O227" s="68">
        <f>SUMIFS(ZP!$F$2:$F$144,ZP!$G$2:$G$144,B227)</f>
        <v>0</v>
      </c>
    </row>
    <row r="228" s="37" customFormat="1" hidden="1" spans="1:15">
      <c r="A228" s="49" t="s">
        <v>36</v>
      </c>
      <c r="B228" s="50">
        <v>226</v>
      </c>
      <c r="C228" s="51" t="s">
        <v>408</v>
      </c>
      <c r="D228" s="52" t="s">
        <v>38</v>
      </c>
      <c r="E228" s="49" t="s">
        <v>39</v>
      </c>
      <c r="F228" s="53">
        <v>16605</v>
      </c>
      <c r="G228" s="54">
        <v>0</v>
      </c>
      <c r="H228" s="55">
        <v>0</v>
      </c>
      <c r="I228" s="52"/>
      <c r="J228" s="64">
        <f t="shared" si="6"/>
        <v>0</v>
      </c>
      <c r="K228" s="65">
        <f t="shared" si="7"/>
        <v>-16605</v>
      </c>
      <c r="L228" s="66" t="s">
        <v>53</v>
      </c>
      <c r="M228" s="69" t="s">
        <v>54</v>
      </c>
      <c r="N228" s="37">
        <v>226</v>
      </c>
      <c r="O228" s="68">
        <f>SUMIFS(ZP!$F$2:$F$144,ZP!$G$2:$G$144,B228)</f>
        <v>0</v>
      </c>
    </row>
    <row r="229" s="37" customFormat="1" hidden="1" spans="1:15">
      <c r="A229" s="49" t="s">
        <v>36</v>
      </c>
      <c r="B229" s="50">
        <v>227</v>
      </c>
      <c r="C229" s="51" t="s">
        <v>401</v>
      </c>
      <c r="D229" s="52" t="s">
        <v>38</v>
      </c>
      <c r="E229" s="49" t="s">
        <v>39</v>
      </c>
      <c r="F229" s="53">
        <v>16605</v>
      </c>
      <c r="G229" s="54">
        <v>0</v>
      </c>
      <c r="H229" s="55">
        <v>0</v>
      </c>
      <c r="I229" s="52"/>
      <c r="J229" s="64">
        <f t="shared" si="6"/>
        <v>0</v>
      </c>
      <c r="K229" s="65">
        <f t="shared" si="7"/>
        <v>-16605</v>
      </c>
      <c r="L229" s="66" t="s">
        <v>53</v>
      </c>
      <c r="M229" s="69" t="s">
        <v>54</v>
      </c>
      <c r="N229" s="37">
        <v>227</v>
      </c>
      <c r="O229" s="68">
        <f>SUMIFS(ZP!$F$2:$F$144,ZP!$G$2:$G$144,B229)</f>
        <v>0</v>
      </c>
    </row>
    <row r="230" s="37" customFormat="1" hidden="1" spans="1:15">
      <c r="A230" s="49" t="s">
        <v>36</v>
      </c>
      <c r="B230" s="50">
        <v>228</v>
      </c>
      <c r="C230" s="51" t="s">
        <v>403</v>
      </c>
      <c r="D230" s="52" t="s">
        <v>38</v>
      </c>
      <c r="E230" s="49" t="s">
        <v>39</v>
      </c>
      <c r="F230" s="53">
        <v>16605</v>
      </c>
      <c r="G230" s="54">
        <v>0</v>
      </c>
      <c r="H230" s="55">
        <v>0</v>
      </c>
      <c r="I230" s="52"/>
      <c r="J230" s="64">
        <f t="shared" si="6"/>
        <v>0</v>
      </c>
      <c r="K230" s="65">
        <f t="shared" si="7"/>
        <v>-16605</v>
      </c>
      <c r="L230" s="66" t="s">
        <v>53</v>
      </c>
      <c r="M230" s="69" t="s">
        <v>54</v>
      </c>
      <c r="N230" s="37">
        <v>228</v>
      </c>
      <c r="O230" s="68">
        <f>SUMIFS(ZP!$F$2:$F$144,ZP!$G$2:$G$144,B230)</f>
        <v>0</v>
      </c>
    </row>
    <row r="231" s="37" customFormat="1" hidden="1" spans="1:15">
      <c r="A231" s="49" t="s">
        <v>36</v>
      </c>
      <c r="B231" s="50">
        <v>229</v>
      </c>
      <c r="C231" s="51" t="s">
        <v>404</v>
      </c>
      <c r="D231" s="52" t="s">
        <v>38</v>
      </c>
      <c r="E231" s="49" t="s">
        <v>39</v>
      </c>
      <c r="F231" s="53">
        <v>16605</v>
      </c>
      <c r="G231" s="54">
        <v>0</v>
      </c>
      <c r="H231" s="55">
        <v>0</v>
      </c>
      <c r="I231" s="52"/>
      <c r="J231" s="64">
        <f t="shared" si="6"/>
        <v>0</v>
      </c>
      <c r="K231" s="65">
        <f t="shared" si="7"/>
        <v>-16605</v>
      </c>
      <c r="L231" s="66" t="s">
        <v>53</v>
      </c>
      <c r="M231" s="69" t="s">
        <v>54</v>
      </c>
      <c r="N231" s="37">
        <v>229</v>
      </c>
      <c r="O231" s="68">
        <f>SUMIFS(ZP!$F$2:$F$144,ZP!$G$2:$G$144,B231)</f>
        <v>0</v>
      </c>
    </row>
    <row r="232" s="37" customFormat="1" hidden="1" spans="1:15">
      <c r="A232" s="49" t="s">
        <v>36</v>
      </c>
      <c r="B232" s="50">
        <v>230</v>
      </c>
      <c r="C232" s="51" t="s">
        <v>401</v>
      </c>
      <c r="D232" s="52" t="s">
        <v>38</v>
      </c>
      <c r="E232" s="49" t="s">
        <v>39</v>
      </c>
      <c r="F232" s="53">
        <v>16605</v>
      </c>
      <c r="G232" s="54">
        <v>0</v>
      </c>
      <c r="H232" s="55">
        <v>0</v>
      </c>
      <c r="I232" s="52"/>
      <c r="J232" s="64">
        <f t="shared" si="6"/>
        <v>0</v>
      </c>
      <c r="K232" s="65">
        <f t="shared" si="7"/>
        <v>-16605</v>
      </c>
      <c r="L232" s="66" t="s">
        <v>53</v>
      </c>
      <c r="M232" s="69" t="s">
        <v>54</v>
      </c>
      <c r="N232" s="37">
        <v>230</v>
      </c>
      <c r="O232" s="68">
        <f>SUMIFS(ZP!$F$2:$F$144,ZP!$G$2:$G$144,B232)</f>
        <v>0</v>
      </c>
    </row>
    <row r="233" s="37" customFormat="1" hidden="1" spans="1:15">
      <c r="A233" s="49" t="s">
        <v>36</v>
      </c>
      <c r="B233" s="50">
        <v>231</v>
      </c>
      <c r="C233" s="51" t="s">
        <v>403</v>
      </c>
      <c r="D233" s="52" t="s">
        <v>38</v>
      </c>
      <c r="E233" s="49" t="s">
        <v>39</v>
      </c>
      <c r="F233" s="53">
        <v>16605</v>
      </c>
      <c r="G233" s="54">
        <v>0</v>
      </c>
      <c r="H233" s="55">
        <v>0</v>
      </c>
      <c r="I233" s="52"/>
      <c r="J233" s="64">
        <f t="shared" si="6"/>
        <v>0</v>
      </c>
      <c r="K233" s="65">
        <f t="shared" si="7"/>
        <v>-16605</v>
      </c>
      <c r="L233" s="66" t="s">
        <v>53</v>
      </c>
      <c r="M233" s="69" t="s">
        <v>54</v>
      </c>
      <c r="N233" s="37">
        <v>231</v>
      </c>
      <c r="O233" s="68">
        <f>SUMIFS(ZP!$F$2:$F$144,ZP!$G$2:$G$144,B233)</f>
        <v>0</v>
      </c>
    </row>
    <row r="234" s="37" customFormat="1" spans="1:15">
      <c r="A234" s="49" t="s">
        <v>36</v>
      </c>
      <c r="B234" s="50">
        <v>232</v>
      </c>
      <c r="C234" s="51" t="s">
        <v>404</v>
      </c>
      <c r="D234" s="52" t="s">
        <v>38</v>
      </c>
      <c r="E234" s="49" t="s">
        <v>39</v>
      </c>
      <c r="F234" s="53">
        <v>16605</v>
      </c>
      <c r="G234" s="54">
        <v>0</v>
      </c>
      <c r="H234" s="55">
        <v>14125.2897413793</v>
      </c>
      <c r="I234" s="52"/>
      <c r="J234" s="64">
        <f t="shared" si="6"/>
        <v>0.850664844407064</v>
      </c>
      <c r="K234" s="65">
        <f t="shared" si="7"/>
        <v>-2479.7102586207</v>
      </c>
      <c r="L234" s="66" t="s">
        <v>40</v>
      </c>
      <c r="M234" s="69" t="s">
        <v>409</v>
      </c>
      <c r="N234" s="37">
        <v>232</v>
      </c>
      <c r="O234" s="68">
        <f>SUMIFS(ZP!$F$2:$F$144,ZP!$G$2:$G$144,B234)</f>
        <v>0</v>
      </c>
    </row>
    <row r="235" s="37" customFormat="1" hidden="1" spans="1:15">
      <c r="A235" s="49" t="s">
        <v>36</v>
      </c>
      <c r="B235" s="50">
        <v>233</v>
      </c>
      <c r="C235" s="51" t="s">
        <v>410</v>
      </c>
      <c r="D235" s="52" t="s">
        <v>38</v>
      </c>
      <c r="E235" s="49" t="s">
        <v>39</v>
      </c>
      <c r="F235" s="53">
        <v>16605</v>
      </c>
      <c r="G235" s="54">
        <v>0</v>
      </c>
      <c r="H235" s="55">
        <v>0</v>
      </c>
      <c r="I235" s="52"/>
      <c r="J235" s="64">
        <f t="shared" si="6"/>
        <v>0</v>
      </c>
      <c r="K235" s="65">
        <f t="shared" si="7"/>
        <v>-16605</v>
      </c>
      <c r="L235" s="66" t="s">
        <v>53</v>
      </c>
      <c r="M235" s="69" t="s">
        <v>54</v>
      </c>
      <c r="N235" s="37">
        <v>233</v>
      </c>
      <c r="O235" s="68">
        <f>SUMIFS(ZP!$F$2:$F$144,ZP!$G$2:$G$144,B235)</f>
        <v>0</v>
      </c>
    </row>
    <row r="236" s="37" customFormat="1" hidden="1" spans="1:15">
      <c r="A236" s="49" t="s">
        <v>36</v>
      </c>
      <c r="B236" s="50">
        <v>234</v>
      </c>
      <c r="C236" s="51" t="s">
        <v>411</v>
      </c>
      <c r="D236" s="52" t="s">
        <v>38</v>
      </c>
      <c r="E236" s="49" t="s">
        <v>39</v>
      </c>
      <c r="F236" s="53">
        <v>16605</v>
      </c>
      <c r="G236" s="54">
        <v>0</v>
      </c>
      <c r="H236" s="55">
        <v>0</v>
      </c>
      <c r="I236" s="52"/>
      <c r="J236" s="64">
        <f t="shared" si="6"/>
        <v>0</v>
      </c>
      <c r="K236" s="65">
        <f t="shared" si="7"/>
        <v>-16605</v>
      </c>
      <c r="L236" s="66" t="s">
        <v>53</v>
      </c>
      <c r="M236" s="69" t="s">
        <v>54</v>
      </c>
      <c r="N236" s="37">
        <v>234</v>
      </c>
      <c r="O236" s="68">
        <f>SUMIFS(ZP!$F$2:$F$144,ZP!$G$2:$G$144,B236)</f>
        <v>0</v>
      </c>
    </row>
    <row r="237" s="37" customFormat="1" hidden="1" spans="1:15">
      <c r="A237" s="49" t="s">
        <v>36</v>
      </c>
      <c r="B237" s="50">
        <v>235</v>
      </c>
      <c r="C237" s="51" t="s">
        <v>412</v>
      </c>
      <c r="D237" s="52" t="s">
        <v>38</v>
      </c>
      <c r="E237" s="49" t="s">
        <v>39</v>
      </c>
      <c r="F237" s="53">
        <v>16605</v>
      </c>
      <c r="G237" s="54">
        <v>0</v>
      </c>
      <c r="H237" s="55">
        <v>0</v>
      </c>
      <c r="I237" s="52"/>
      <c r="J237" s="64">
        <f t="shared" si="6"/>
        <v>0</v>
      </c>
      <c r="K237" s="65">
        <f t="shared" si="7"/>
        <v>-16605</v>
      </c>
      <c r="L237" s="66" t="s">
        <v>53</v>
      </c>
      <c r="M237" s="69" t="s">
        <v>54</v>
      </c>
      <c r="N237" s="37">
        <v>235</v>
      </c>
      <c r="O237" s="68">
        <f>SUMIFS(ZP!$F$2:$F$144,ZP!$G$2:$G$144,B237)</f>
        <v>0</v>
      </c>
    </row>
    <row r="238" s="37" customFormat="1" hidden="1" spans="1:15">
      <c r="A238" s="49" t="s">
        <v>36</v>
      </c>
      <c r="B238" s="50">
        <v>236</v>
      </c>
      <c r="C238" s="51" t="s">
        <v>413</v>
      </c>
      <c r="D238" s="52" t="s">
        <v>38</v>
      </c>
      <c r="E238" s="49" t="s">
        <v>39</v>
      </c>
      <c r="F238" s="53">
        <v>16605</v>
      </c>
      <c r="G238" s="54">
        <v>0</v>
      </c>
      <c r="H238" s="55">
        <v>0</v>
      </c>
      <c r="I238" s="52"/>
      <c r="J238" s="64">
        <f t="shared" si="6"/>
        <v>0</v>
      </c>
      <c r="K238" s="65">
        <f t="shared" si="7"/>
        <v>-16605</v>
      </c>
      <c r="L238" s="66" t="s">
        <v>53</v>
      </c>
      <c r="M238" s="69" t="s">
        <v>54</v>
      </c>
      <c r="N238" s="37">
        <v>236</v>
      </c>
      <c r="O238" s="68">
        <f>SUMIFS(ZP!$F$2:$F$144,ZP!$G$2:$G$144,B238)</f>
        <v>0</v>
      </c>
    </row>
    <row r="239" s="37" customFormat="1" hidden="1" spans="1:15">
      <c r="A239" s="49" t="s">
        <v>36</v>
      </c>
      <c r="B239" s="50">
        <v>237</v>
      </c>
      <c r="C239" s="51" t="s">
        <v>414</v>
      </c>
      <c r="D239" s="52" t="s">
        <v>38</v>
      </c>
      <c r="E239" s="49" t="s">
        <v>39</v>
      </c>
      <c r="F239" s="53">
        <v>16605</v>
      </c>
      <c r="G239" s="54">
        <v>0</v>
      </c>
      <c r="H239" s="55">
        <v>0</v>
      </c>
      <c r="I239" s="52"/>
      <c r="J239" s="64">
        <f t="shared" si="6"/>
        <v>0</v>
      </c>
      <c r="K239" s="65">
        <f t="shared" si="7"/>
        <v>-16605</v>
      </c>
      <c r="L239" s="66" t="s">
        <v>53</v>
      </c>
      <c r="M239" s="69" t="s">
        <v>54</v>
      </c>
      <c r="N239" s="37">
        <v>237</v>
      </c>
      <c r="O239" s="68">
        <f>SUMIFS(ZP!$F$2:$F$144,ZP!$G$2:$G$144,B239)</f>
        <v>0</v>
      </c>
    </row>
    <row r="240" s="37" customFormat="1" spans="1:15">
      <c r="A240" s="49" t="s">
        <v>36</v>
      </c>
      <c r="B240" s="50">
        <v>238</v>
      </c>
      <c r="C240" s="51" t="s">
        <v>415</v>
      </c>
      <c r="D240" s="52" t="s">
        <v>38</v>
      </c>
      <c r="E240" s="49" t="s">
        <v>39</v>
      </c>
      <c r="F240" s="53">
        <v>16605</v>
      </c>
      <c r="G240" s="54">
        <v>0</v>
      </c>
      <c r="H240" s="55">
        <v>6277.90655172412</v>
      </c>
      <c r="I240" s="52"/>
      <c r="J240" s="64">
        <f t="shared" si="6"/>
        <v>0.378073264180917</v>
      </c>
      <c r="K240" s="65">
        <f t="shared" si="7"/>
        <v>-10327.0934482759</v>
      </c>
      <c r="L240" s="66" t="s">
        <v>40</v>
      </c>
      <c r="M240" s="69" t="s">
        <v>416</v>
      </c>
      <c r="N240" s="37">
        <v>238</v>
      </c>
      <c r="O240" s="68">
        <f>SUMIFS(ZP!$F$2:$F$144,ZP!$G$2:$G$144,B240)</f>
        <v>0</v>
      </c>
    </row>
    <row r="241" s="37" customFormat="1" hidden="1" spans="1:15">
      <c r="A241" s="49" t="s">
        <v>36</v>
      </c>
      <c r="B241" s="50">
        <v>239</v>
      </c>
      <c r="C241" s="51" t="s">
        <v>417</v>
      </c>
      <c r="D241" s="52" t="s">
        <v>38</v>
      </c>
      <c r="E241" s="49" t="s">
        <v>39</v>
      </c>
      <c r="F241" s="53">
        <v>16605</v>
      </c>
      <c r="G241" s="54">
        <v>0</v>
      </c>
      <c r="H241" s="55">
        <v>0</v>
      </c>
      <c r="I241" s="52"/>
      <c r="J241" s="64">
        <f t="shared" si="6"/>
        <v>0</v>
      </c>
      <c r="K241" s="65">
        <f t="shared" si="7"/>
        <v>-16605</v>
      </c>
      <c r="L241" s="66" t="s">
        <v>53</v>
      </c>
      <c r="M241" s="69" t="s">
        <v>54</v>
      </c>
      <c r="N241" s="37">
        <v>239</v>
      </c>
      <c r="O241" s="68">
        <f>SUMIFS(ZP!$F$2:$F$144,ZP!$G$2:$G$144,B241)</f>
        <v>0</v>
      </c>
    </row>
    <row r="242" s="37" customFormat="1" hidden="1" spans="1:15">
      <c r="A242" s="49" t="s">
        <v>36</v>
      </c>
      <c r="B242" s="50">
        <v>240</v>
      </c>
      <c r="C242" s="51" t="s">
        <v>418</v>
      </c>
      <c r="D242" s="52" t="s">
        <v>38</v>
      </c>
      <c r="E242" s="49" t="s">
        <v>39</v>
      </c>
      <c r="F242" s="53">
        <v>16605</v>
      </c>
      <c r="G242" s="54">
        <v>0</v>
      </c>
      <c r="H242" s="55">
        <v>0</v>
      </c>
      <c r="I242" s="52"/>
      <c r="J242" s="64">
        <f t="shared" si="6"/>
        <v>0</v>
      </c>
      <c r="K242" s="65">
        <f t="shared" si="7"/>
        <v>-16605</v>
      </c>
      <c r="L242" s="66" t="s">
        <v>53</v>
      </c>
      <c r="M242" s="69" t="s">
        <v>54</v>
      </c>
      <c r="N242" s="37">
        <v>240</v>
      </c>
      <c r="O242" s="68">
        <f>SUMIFS(ZP!$F$2:$F$144,ZP!$G$2:$G$144,B242)</f>
        <v>0</v>
      </c>
    </row>
    <row r="243" s="37" customFormat="1" hidden="1" spans="1:15">
      <c r="A243" s="49" t="s">
        <v>36</v>
      </c>
      <c r="B243" s="50">
        <v>241</v>
      </c>
      <c r="C243" s="51" t="s">
        <v>419</v>
      </c>
      <c r="D243" s="52" t="s">
        <v>38</v>
      </c>
      <c r="E243" s="49" t="s">
        <v>39</v>
      </c>
      <c r="F243" s="53">
        <v>16605</v>
      </c>
      <c r="G243" s="54">
        <v>0</v>
      </c>
      <c r="H243" s="55">
        <v>0</v>
      </c>
      <c r="I243" s="52"/>
      <c r="J243" s="64">
        <f t="shared" si="6"/>
        <v>0</v>
      </c>
      <c r="K243" s="65">
        <f t="shared" si="7"/>
        <v>-16605</v>
      </c>
      <c r="L243" s="66" t="s">
        <v>53</v>
      </c>
      <c r="M243" s="69" t="s">
        <v>54</v>
      </c>
      <c r="N243" s="37">
        <v>241</v>
      </c>
      <c r="O243" s="68">
        <f>SUMIFS(ZP!$F$2:$F$144,ZP!$G$2:$G$144,B243)</f>
        <v>0</v>
      </c>
    </row>
    <row r="244" s="37" customFormat="1" hidden="1" spans="1:15">
      <c r="A244" s="49" t="s">
        <v>36</v>
      </c>
      <c r="B244" s="50">
        <v>242</v>
      </c>
      <c r="C244" s="51" t="s">
        <v>420</v>
      </c>
      <c r="D244" s="52" t="s">
        <v>38</v>
      </c>
      <c r="E244" s="49" t="s">
        <v>39</v>
      </c>
      <c r="F244" s="53">
        <v>16605</v>
      </c>
      <c r="G244" s="54">
        <v>0</v>
      </c>
      <c r="H244" s="55">
        <v>0</v>
      </c>
      <c r="I244" s="52"/>
      <c r="J244" s="64">
        <f t="shared" si="6"/>
        <v>0</v>
      </c>
      <c r="K244" s="65">
        <f t="shared" si="7"/>
        <v>-16605</v>
      </c>
      <c r="L244" s="66" t="s">
        <v>53</v>
      </c>
      <c r="M244" s="69" t="s">
        <v>54</v>
      </c>
      <c r="N244" s="37">
        <v>242</v>
      </c>
      <c r="O244" s="68">
        <f>SUMIFS(ZP!$F$2:$F$144,ZP!$G$2:$G$144,B244)</f>
        <v>15694.7663793103</v>
      </c>
    </row>
    <row r="245" s="37" customFormat="1" ht="25.5" spans="1:15">
      <c r="A245" s="49" t="s">
        <v>36</v>
      </c>
      <c r="B245" s="50">
        <v>243</v>
      </c>
      <c r="C245" s="51" t="s">
        <v>421</v>
      </c>
      <c r="D245" s="52" t="s">
        <v>38</v>
      </c>
      <c r="E245" s="49" t="s">
        <v>39</v>
      </c>
      <c r="F245" s="53">
        <v>16605</v>
      </c>
      <c r="G245" s="54">
        <v>0</v>
      </c>
      <c r="H245" s="55">
        <v>23542.1495689655</v>
      </c>
      <c r="I245" s="52"/>
      <c r="J245" s="64">
        <f t="shared" si="6"/>
        <v>1.41777474067844</v>
      </c>
      <c r="K245" s="65">
        <f t="shared" si="7"/>
        <v>6937.1495689655</v>
      </c>
      <c r="L245" s="66" t="s">
        <v>40</v>
      </c>
      <c r="M245" s="69" t="s">
        <v>422</v>
      </c>
      <c r="N245" s="37">
        <v>243</v>
      </c>
      <c r="O245" s="68">
        <f>SUMIFS(ZP!$F$2:$F$144,ZP!$G$2:$G$144,B245)</f>
        <v>0</v>
      </c>
    </row>
    <row r="246" s="37" customFormat="1" hidden="1" spans="1:15">
      <c r="A246" s="49" t="s">
        <v>36</v>
      </c>
      <c r="B246" s="50">
        <v>244</v>
      </c>
      <c r="C246" s="51" t="s">
        <v>423</v>
      </c>
      <c r="D246" s="52" t="s">
        <v>38</v>
      </c>
      <c r="E246" s="49" t="s">
        <v>39</v>
      </c>
      <c r="F246" s="53">
        <v>16605</v>
      </c>
      <c r="G246" s="54">
        <v>0</v>
      </c>
      <c r="H246" s="55">
        <v>0</v>
      </c>
      <c r="I246" s="52"/>
      <c r="J246" s="64">
        <f t="shared" si="6"/>
        <v>0</v>
      </c>
      <c r="K246" s="65">
        <f t="shared" si="7"/>
        <v>-16605</v>
      </c>
      <c r="L246" s="66" t="s">
        <v>53</v>
      </c>
      <c r="M246" s="69" t="s">
        <v>54</v>
      </c>
      <c r="N246" s="37">
        <v>244</v>
      </c>
      <c r="O246" s="68">
        <f>SUMIFS(ZP!$F$2:$F$144,ZP!$G$2:$G$144,B246)</f>
        <v>0</v>
      </c>
    </row>
    <row r="247" s="37" customFormat="1" hidden="1" spans="1:15">
      <c r="A247" s="49" t="s">
        <v>36</v>
      </c>
      <c r="B247" s="50">
        <v>245</v>
      </c>
      <c r="C247" s="51" t="s">
        <v>424</v>
      </c>
      <c r="D247" s="52" t="s">
        <v>38</v>
      </c>
      <c r="E247" s="49" t="s">
        <v>39</v>
      </c>
      <c r="F247" s="53">
        <v>16605</v>
      </c>
      <c r="G247" s="54">
        <v>0</v>
      </c>
      <c r="H247" s="55">
        <v>0</v>
      </c>
      <c r="I247" s="52"/>
      <c r="J247" s="64">
        <f t="shared" si="6"/>
        <v>0</v>
      </c>
      <c r="K247" s="65">
        <f t="shared" si="7"/>
        <v>-16605</v>
      </c>
      <c r="L247" s="66" t="s">
        <v>53</v>
      </c>
      <c r="M247" s="69" t="s">
        <v>54</v>
      </c>
      <c r="N247" s="37">
        <v>245</v>
      </c>
      <c r="O247" s="68">
        <f>SUMIFS(ZP!$F$2:$F$144,ZP!$G$2:$G$144,B247)</f>
        <v>7847.38318965515</v>
      </c>
    </row>
    <row r="248" s="37" customFormat="1" hidden="1" spans="1:15">
      <c r="A248" s="49" t="s">
        <v>36</v>
      </c>
      <c r="B248" s="50">
        <v>246</v>
      </c>
      <c r="C248" s="51" t="s">
        <v>425</v>
      </c>
      <c r="D248" s="52" t="s">
        <v>38</v>
      </c>
      <c r="E248" s="49" t="s">
        <v>39</v>
      </c>
      <c r="F248" s="53">
        <v>16605</v>
      </c>
      <c r="G248" s="54">
        <v>0</v>
      </c>
      <c r="H248" s="55">
        <v>0</v>
      </c>
      <c r="I248" s="52"/>
      <c r="J248" s="64">
        <f t="shared" si="6"/>
        <v>0</v>
      </c>
      <c r="K248" s="65">
        <f t="shared" si="7"/>
        <v>-16605</v>
      </c>
      <c r="L248" s="66" t="s">
        <v>53</v>
      </c>
      <c r="M248" s="69" t="s">
        <v>54</v>
      </c>
      <c r="N248" s="37">
        <v>246</v>
      </c>
      <c r="O248" s="68">
        <f>SUMIFS(ZP!$F$2:$F$144,ZP!$G$2:$G$144,B248)</f>
        <v>0</v>
      </c>
    </row>
    <row r="249" s="37" customFormat="1" hidden="1" spans="1:15">
      <c r="A249" s="49" t="s">
        <v>36</v>
      </c>
      <c r="B249" s="50">
        <v>247</v>
      </c>
      <c r="C249" s="51" t="s">
        <v>426</v>
      </c>
      <c r="D249" s="52" t="s">
        <v>38</v>
      </c>
      <c r="E249" s="49" t="s">
        <v>39</v>
      </c>
      <c r="F249" s="53">
        <v>16605</v>
      </c>
      <c r="G249" s="54">
        <v>0</v>
      </c>
      <c r="H249" s="55">
        <v>0</v>
      </c>
      <c r="I249" s="52"/>
      <c r="J249" s="64">
        <f t="shared" si="6"/>
        <v>0</v>
      </c>
      <c r="K249" s="65">
        <f t="shared" si="7"/>
        <v>-16605</v>
      </c>
      <c r="L249" s="66" t="s">
        <v>53</v>
      </c>
      <c r="M249" s="69" t="s">
        <v>54</v>
      </c>
      <c r="N249" s="37">
        <v>247</v>
      </c>
      <c r="O249" s="68">
        <f>SUMIFS(ZP!$F$2:$F$144,ZP!$G$2:$G$144,B249)</f>
        <v>0</v>
      </c>
    </row>
    <row r="250" s="37" customFormat="1" hidden="1" spans="1:15">
      <c r="A250" s="49" t="s">
        <v>36</v>
      </c>
      <c r="B250" s="50">
        <v>248</v>
      </c>
      <c r="C250" s="51" t="s">
        <v>427</v>
      </c>
      <c r="D250" s="52" t="s">
        <v>38</v>
      </c>
      <c r="E250" s="49" t="s">
        <v>39</v>
      </c>
      <c r="F250" s="53">
        <v>16605</v>
      </c>
      <c r="G250" s="54">
        <v>0</v>
      </c>
      <c r="H250" s="55">
        <v>0</v>
      </c>
      <c r="I250" s="52"/>
      <c r="J250" s="64">
        <f t="shared" si="6"/>
        <v>0</v>
      </c>
      <c r="K250" s="65">
        <f t="shared" si="7"/>
        <v>-16605</v>
      </c>
      <c r="L250" s="66" t="s">
        <v>53</v>
      </c>
      <c r="M250" s="69" t="s">
        <v>54</v>
      </c>
      <c r="N250" s="37">
        <v>248</v>
      </c>
      <c r="O250" s="68">
        <f>SUMIFS(ZP!$F$2:$F$144,ZP!$G$2:$G$144,B250)</f>
        <v>0</v>
      </c>
    </row>
    <row r="251" s="37" customFormat="1" hidden="1" spans="1:15">
      <c r="A251" s="49" t="s">
        <v>36</v>
      </c>
      <c r="B251" s="50">
        <v>249</v>
      </c>
      <c r="C251" s="51" t="s">
        <v>428</v>
      </c>
      <c r="D251" s="52" t="s">
        <v>38</v>
      </c>
      <c r="E251" s="49" t="s">
        <v>39</v>
      </c>
      <c r="F251" s="53">
        <v>16605</v>
      </c>
      <c r="G251" s="54">
        <v>0</v>
      </c>
      <c r="H251" s="55">
        <v>0</v>
      </c>
      <c r="I251" s="52"/>
      <c r="J251" s="64">
        <f t="shared" si="6"/>
        <v>0</v>
      </c>
      <c r="K251" s="65">
        <f t="shared" si="7"/>
        <v>-16605</v>
      </c>
      <c r="L251" s="66" t="s">
        <v>53</v>
      </c>
      <c r="M251" s="69" t="s">
        <v>54</v>
      </c>
      <c r="N251" s="37">
        <v>249</v>
      </c>
      <c r="O251" s="68">
        <f>SUMIFS(ZP!$F$2:$F$144,ZP!$G$2:$G$144,B251)</f>
        <v>0</v>
      </c>
    </row>
    <row r="252" s="37" customFormat="1" hidden="1" spans="1:15">
      <c r="A252" s="49" t="s">
        <v>36</v>
      </c>
      <c r="B252" s="50">
        <v>250</v>
      </c>
      <c r="C252" s="51" t="s">
        <v>426</v>
      </c>
      <c r="D252" s="52" t="s">
        <v>38</v>
      </c>
      <c r="E252" s="49" t="s">
        <v>39</v>
      </c>
      <c r="F252" s="53">
        <v>16605</v>
      </c>
      <c r="G252" s="54">
        <v>0</v>
      </c>
      <c r="H252" s="55">
        <v>0</v>
      </c>
      <c r="I252" s="52"/>
      <c r="J252" s="64">
        <f t="shared" si="6"/>
        <v>0</v>
      </c>
      <c r="K252" s="65">
        <f t="shared" si="7"/>
        <v>-16605</v>
      </c>
      <c r="L252" s="66" t="s">
        <v>53</v>
      </c>
      <c r="M252" s="69" t="s">
        <v>54</v>
      </c>
      <c r="N252" s="37">
        <v>250</v>
      </c>
      <c r="O252" s="68">
        <f>SUMIFS(ZP!$F$2:$F$144,ZP!$G$2:$G$144,B252)</f>
        <v>0</v>
      </c>
    </row>
    <row r="253" s="37" customFormat="1" hidden="1" spans="1:15">
      <c r="A253" s="49" t="s">
        <v>36</v>
      </c>
      <c r="B253" s="50">
        <v>251</v>
      </c>
      <c r="C253" s="51" t="s">
        <v>429</v>
      </c>
      <c r="D253" s="52" t="s">
        <v>38</v>
      </c>
      <c r="E253" s="49" t="s">
        <v>39</v>
      </c>
      <c r="F253" s="53">
        <v>16605</v>
      </c>
      <c r="G253" s="54">
        <v>0</v>
      </c>
      <c r="H253" s="55">
        <v>0</v>
      </c>
      <c r="I253" s="52"/>
      <c r="J253" s="64">
        <f t="shared" si="6"/>
        <v>0</v>
      </c>
      <c r="K253" s="65">
        <f t="shared" si="7"/>
        <v>-16605</v>
      </c>
      <c r="L253" s="66" t="s">
        <v>53</v>
      </c>
      <c r="M253" s="69" t="s">
        <v>54</v>
      </c>
      <c r="N253" s="37">
        <v>251</v>
      </c>
      <c r="O253" s="68">
        <f>SUMIFS(ZP!$F$2:$F$144,ZP!$G$2:$G$144,B253)</f>
        <v>0</v>
      </c>
    </row>
    <row r="254" s="37" customFormat="1" hidden="1" spans="1:15">
      <c r="A254" s="49" t="s">
        <v>36</v>
      </c>
      <c r="B254" s="50">
        <v>252</v>
      </c>
      <c r="C254" s="51" t="s">
        <v>430</v>
      </c>
      <c r="D254" s="52" t="s">
        <v>38</v>
      </c>
      <c r="E254" s="49" t="s">
        <v>39</v>
      </c>
      <c r="F254" s="53">
        <v>16605</v>
      </c>
      <c r="G254" s="54">
        <v>0</v>
      </c>
      <c r="H254" s="55">
        <v>0</v>
      </c>
      <c r="I254" s="52"/>
      <c r="J254" s="64">
        <f t="shared" si="6"/>
        <v>0</v>
      </c>
      <c r="K254" s="65">
        <f t="shared" si="7"/>
        <v>-16605</v>
      </c>
      <c r="L254" s="66" t="s">
        <v>53</v>
      </c>
      <c r="M254" s="69" t="s">
        <v>54</v>
      </c>
      <c r="N254" s="37">
        <v>252</v>
      </c>
      <c r="O254" s="68">
        <f>SUMIFS(ZP!$F$2:$F$144,ZP!$G$2:$G$144,B254)</f>
        <v>0</v>
      </c>
    </row>
    <row r="255" s="37" customFormat="1" hidden="1" spans="1:15">
      <c r="A255" s="49" t="s">
        <v>36</v>
      </c>
      <c r="B255" s="50">
        <v>253</v>
      </c>
      <c r="C255" s="51" t="s">
        <v>431</v>
      </c>
      <c r="D255" s="52" t="s">
        <v>38</v>
      </c>
      <c r="E255" s="49" t="s">
        <v>39</v>
      </c>
      <c r="F255" s="53">
        <v>16605</v>
      </c>
      <c r="G255" s="54">
        <v>0</v>
      </c>
      <c r="H255" s="55">
        <v>0</v>
      </c>
      <c r="I255" s="52"/>
      <c r="J255" s="64">
        <f t="shared" si="6"/>
        <v>0</v>
      </c>
      <c r="K255" s="65">
        <f t="shared" si="7"/>
        <v>-16605</v>
      </c>
      <c r="L255" s="66" t="s">
        <v>53</v>
      </c>
      <c r="M255" s="69" t="s">
        <v>54</v>
      </c>
      <c r="N255" s="37">
        <v>253</v>
      </c>
      <c r="O255" s="68">
        <f>SUMIFS(ZP!$F$2:$F$144,ZP!$G$2:$G$144,B255)</f>
        <v>0</v>
      </c>
    </row>
    <row r="256" s="37" customFormat="1" hidden="1" spans="1:15">
      <c r="A256" s="49" t="s">
        <v>36</v>
      </c>
      <c r="B256" s="50">
        <v>254</v>
      </c>
      <c r="C256" s="51" t="s">
        <v>426</v>
      </c>
      <c r="D256" s="52" t="s">
        <v>38</v>
      </c>
      <c r="E256" s="49" t="s">
        <v>39</v>
      </c>
      <c r="F256" s="53">
        <v>16605</v>
      </c>
      <c r="G256" s="54">
        <v>0</v>
      </c>
      <c r="H256" s="55">
        <v>0</v>
      </c>
      <c r="I256" s="52"/>
      <c r="J256" s="64">
        <f t="shared" si="6"/>
        <v>0</v>
      </c>
      <c r="K256" s="65">
        <f t="shared" si="7"/>
        <v>-16605</v>
      </c>
      <c r="L256" s="66" t="s">
        <v>53</v>
      </c>
      <c r="M256" s="69" t="s">
        <v>54</v>
      </c>
      <c r="N256" s="37">
        <v>254</v>
      </c>
      <c r="O256" s="68">
        <f>SUMIFS(ZP!$F$2:$F$144,ZP!$G$2:$G$144,B256)</f>
        <v>0</v>
      </c>
    </row>
    <row r="257" s="37" customFormat="1" hidden="1" spans="1:15">
      <c r="A257" s="49" t="s">
        <v>36</v>
      </c>
      <c r="B257" s="50">
        <v>255</v>
      </c>
      <c r="C257" s="51" t="s">
        <v>432</v>
      </c>
      <c r="D257" s="52" t="s">
        <v>38</v>
      </c>
      <c r="E257" s="49" t="s">
        <v>39</v>
      </c>
      <c r="F257" s="53">
        <v>16605</v>
      </c>
      <c r="G257" s="54">
        <v>0</v>
      </c>
      <c r="H257" s="55">
        <v>0</v>
      </c>
      <c r="I257" s="52"/>
      <c r="J257" s="64">
        <f t="shared" si="6"/>
        <v>0</v>
      </c>
      <c r="K257" s="65">
        <f t="shared" si="7"/>
        <v>-16605</v>
      </c>
      <c r="L257" s="66" t="s">
        <v>53</v>
      </c>
      <c r="M257" s="69" t="s">
        <v>54</v>
      </c>
      <c r="N257" s="37">
        <v>255</v>
      </c>
      <c r="O257" s="68">
        <f>SUMIFS(ZP!$F$2:$F$144,ZP!$G$2:$G$144,B257)</f>
        <v>0</v>
      </c>
    </row>
    <row r="258" s="37" customFormat="1" hidden="1" spans="1:15">
      <c r="A258" s="49" t="s">
        <v>36</v>
      </c>
      <c r="B258" s="50">
        <v>256</v>
      </c>
      <c r="C258" s="51" t="s">
        <v>433</v>
      </c>
      <c r="D258" s="52" t="s">
        <v>38</v>
      </c>
      <c r="E258" s="49" t="s">
        <v>39</v>
      </c>
      <c r="F258" s="53">
        <v>16605</v>
      </c>
      <c r="G258" s="54">
        <v>0</v>
      </c>
      <c r="H258" s="55">
        <v>0</v>
      </c>
      <c r="I258" s="52"/>
      <c r="J258" s="64">
        <f t="shared" si="6"/>
        <v>0</v>
      </c>
      <c r="K258" s="65">
        <f t="shared" si="7"/>
        <v>-16605</v>
      </c>
      <c r="L258" s="66" t="s">
        <v>53</v>
      </c>
      <c r="M258" s="69" t="s">
        <v>54</v>
      </c>
      <c r="N258" s="37">
        <v>256</v>
      </c>
      <c r="O258" s="68">
        <f>SUMIFS(ZP!$F$2:$F$144,ZP!$G$2:$G$144,B258)</f>
        <v>0</v>
      </c>
    </row>
    <row r="259" s="37" customFormat="1" hidden="1" spans="1:15">
      <c r="A259" s="49" t="s">
        <v>36</v>
      </c>
      <c r="B259" s="50">
        <v>257</v>
      </c>
      <c r="C259" s="51" t="s">
        <v>434</v>
      </c>
      <c r="D259" s="52" t="s">
        <v>38</v>
      </c>
      <c r="E259" s="49" t="s">
        <v>39</v>
      </c>
      <c r="F259" s="53">
        <v>16605</v>
      </c>
      <c r="G259" s="54">
        <v>0</v>
      </c>
      <c r="H259" s="55">
        <v>0</v>
      </c>
      <c r="I259" s="52"/>
      <c r="J259" s="64">
        <f t="shared" si="6"/>
        <v>0</v>
      </c>
      <c r="K259" s="65">
        <f t="shared" si="7"/>
        <v>-16605</v>
      </c>
      <c r="L259" s="66" t="s">
        <v>53</v>
      </c>
      <c r="M259" s="69" t="s">
        <v>54</v>
      </c>
      <c r="N259" s="37">
        <v>257</v>
      </c>
      <c r="O259" s="68">
        <f>SUMIFS(ZP!$F$2:$F$144,ZP!$G$2:$G$144,B259)</f>
        <v>0</v>
      </c>
    </row>
    <row r="260" s="37" customFormat="1" spans="1:15">
      <c r="A260" s="49" t="s">
        <v>36</v>
      </c>
      <c r="B260" s="50">
        <v>258</v>
      </c>
      <c r="C260" s="51" t="s">
        <v>435</v>
      </c>
      <c r="D260" s="52" t="s">
        <v>38</v>
      </c>
      <c r="E260" s="49" t="s">
        <v>39</v>
      </c>
      <c r="F260" s="53">
        <v>16605</v>
      </c>
      <c r="G260" s="54">
        <v>0</v>
      </c>
      <c r="H260" s="55">
        <v>7847.38318965515</v>
      </c>
      <c r="I260" s="52"/>
      <c r="J260" s="64">
        <f t="shared" ref="J260:J323" si="8">H260/F260</f>
        <v>0.472591580226146</v>
      </c>
      <c r="K260" s="65">
        <f t="shared" ref="K260:K323" si="9">H260-F260</f>
        <v>-8757.61681034485</v>
      </c>
      <c r="L260" s="66" t="s">
        <v>40</v>
      </c>
      <c r="M260" s="69" t="s">
        <v>436</v>
      </c>
      <c r="N260" s="37">
        <v>258</v>
      </c>
      <c r="O260" s="68">
        <f>SUMIFS(ZP!$F$2:$F$144,ZP!$G$2:$G$144,B260)</f>
        <v>0</v>
      </c>
    </row>
    <row r="261" s="37" customFormat="1" hidden="1" spans="1:15">
      <c r="A261" s="49" t="s">
        <v>36</v>
      </c>
      <c r="B261" s="50">
        <v>259</v>
      </c>
      <c r="C261" s="51" t="s">
        <v>437</v>
      </c>
      <c r="D261" s="52" t="s">
        <v>38</v>
      </c>
      <c r="E261" s="49" t="s">
        <v>39</v>
      </c>
      <c r="F261" s="53">
        <v>16605</v>
      </c>
      <c r="G261" s="54">
        <v>0</v>
      </c>
      <c r="H261" s="55">
        <v>0</v>
      </c>
      <c r="I261" s="52"/>
      <c r="J261" s="64">
        <f t="shared" si="8"/>
        <v>0</v>
      </c>
      <c r="K261" s="65">
        <f t="shared" si="9"/>
        <v>-16605</v>
      </c>
      <c r="L261" s="66" t="s">
        <v>53</v>
      </c>
      <c r="M261" s="69" t="s">
        <v>54</v>
      </c>
      <c r="N261" s="37">
        <v>259</v>
      </c>
      <c r="O261" s="68">
        <f>SUMIFS(ZP!$F$2:$F$144,ZP!$G$2:$G$144,B261)</f>
        <v>0</v>
      </c>
    </row>
    <row r="262" s="37" customFormat="1" hidden="1" spans="1:15">
      <c r="A262" s="49" t="s">
        <v>36</v>
      </c>
      <c r="B262" s="50">
        <v>260</v>
      </c>
      <c r="C262" s="51" t="s">
        <v>438</v>
      </c>
      <c r="D262" s="52" t="s">
        <v>38</v>
      </c>
      <c r="E262" s="49" t="s">
        <v>39</v>
      </c>
      <c r="F262" s="53">
        <v>16605</v>
      </c>
      <c r="G262" s="54">
        <v>0</v>
      </c>
      <c r="H262" s="55">
        <v>0</v>
      </c>
      <c r="I262" s="52"/>
      <c r="J262" s="64">
        <f t="shared" si="8"/>
        <v>0</v>
      </c>
      <c r="K262" s="65">
        <f t="shared" si="9"/>
        <v>-16605</v>
      </c>
      <c r="L262" s="66" t="s">
        <v>53</v>
      </c>
      <c r="M262" s="69" t="s">
        <v>54</v>
      </c>
      <c r="N262" s="37">
        <v>260</v>
      </c>
      <c r="O262" s="68">
        <f>SUMIFS(ZP!$F$2:$F$144,ZP!$G$2:$G$144,B262)</f>
        <v>20403.1962931034</v>
      </c>
    </row>
    <row r="263" s="37" customFormat="1" hidden="1" spans="1:15">
      <c r="A263" s="49" t="s">
        <v>36</v>
      </c>
      <c r="B263" s="50">
        <v>261</v>
      </c>
      <c r="C263" s="51" t="s">
        <v>439</v>
      </c>
      <c r="D263" s="52" t="s">
        <v>38</v>
      </c>
      <c r="E263" s="49" t="s">
        <v>39</v>
      </c>
      <c r="F263" s="53">
        <v>16605</v>
      </c>
      <c r="G263" s="54">
        <v>0</v>
      </c>
      <c r="H263" s="55">
        <v>0</v>
      </c>
      <c r="I263" s="52"/>
      <c r="J263" s="64">
        <f t="shared" si="8"/>
        <v>0</v>
      </c>
      <c r="K263" s="65">
        <f t="shared" si="9"/>
        <v>-16605</v>
      </c>
      <c r="L263" s="66" t="s">
        <v>53</v>
      </c>
      <c r="M263" s="69" t="s">
        <v>54</v>
      </c>
      <c r="N263" s="37">
        <v>261</v>
      </c>
      <c r="O263" s="68">
        <f>SUMIFS(ZP!$F$2:$F$144,ZP!$G$2:$G$144,B263)</f>
        <v>0</v>
      </c>
    </row>
    <row r="264" s="37" customFormat="1" hidden="1" spans="1:15">
      <c r="A264" s="49" t="s">
        <v>36</v>
      </c>
      <c r="B264" s="50">
        <v>262</v>
      </c>
      <c r="C264" s="51" t="s">
        <v>440</v>
      </c>
      <c r="D264" s="52" t="s">
        <v>38</v>
      </c>
      <c r="E264" s="49" t="s">
        <v>39</v>
      </c>
      <c r="F264" s="53">
        <v>16605</v>
      </c>
      <c r="G264" s="54">
        <v>0</v>
      </c>
      <c r="H264" s="55">
        <v>0</v>
      </c>
      <c r="I264" s="52"/>
      <c r="J264" s="64">
        <f t="shared" si="8"/>
        <v>0</v>
      </c>
      <c r="K264" s="65">
        <f t="shared" si="9"/>
        <v>-16605</v>
      </c>
      <c r="L264" s="66" t="s">
        <v>53</v>
      </c>
      <c r="M264" s="69" t="s">
        <v>54</v>
      </c>
      <c r="N264" s="37">
        <v>262</v>
      </c>
      <c r="O264" s="68">
        <f>SUMIFS(ZP!$F$2:$F$144,ZP!$G$2:$G$144,B264)</f>
        <v>0</v>
      </c>
    </row>
    <row r="265" s="37" customFormat="1" hidden="1" spans="1:15">
      <c r="A265" s="49" t="s">
        <v>36</v>
      </c>
      <c r="B265" s="50">
        <v>263</v>
      </c>
      <c r="C265" s="51" t="s">
        <v>441</v>
      </c>
      <c r="D265" s="52" t="s">
        <v>38</v>
      </c>
      <c r="E265" s="49" t="s">
        <v>39</v>
      </c>
      <c r="F265" s="53">
        <v>16605</v>
      </c>
      <c r="G265" s="54">
        <v>0</v>
      </c>
      <c r="H265" s="55">
        <v>0</v>
      </c>
      <c r="I265" s="52"/>
      <c r="J265" s="64">
        <f t="shared" si="8"/>
        <v>0</v>
      </c>
      <c r="K265" s="65">
        <f t="shared" si="9"/>
        <v>-16605</v>
      </c>
      <c r="L265" s="66" t="s">
        <v>53</v>
      </c>
      <c r="M265" s="69" t="s">
        <v>54</v>
      </c>
      <c r="N265" s="37">
        <v>263</v>
      </c>
      <c r="O265" s="68">
        <f>SUMIFS(ZP!$F$2:$F$144,ZP!$G$2:$G$144,B265)</f>
        <v>0</v>
      </c>
    </row>
    <row r="266" s="37" customFormat="1" hidden="1" spans="1:15">
      <c r="A266" s="49" t="s">
        <v>36</v>
      </c>
      <c r="B266" s="50">
        <v>264</v>
      </c>
      <c r="C266" s="51" t="s">
        <v>442</v>
      </c>
      <c r="D266" s="52" t="s">
        <v>38</v>
      </c>
      <c r="E266" s="49" t="s">
        <v>39</v>
      </c>
      <c r="F266" s="53">
        <v>16605</v>
      </c>
      <c r="G266" s="54">
        <v>0</v>
      </c>
      <c r="H266" s="55">
        <v>0</v>
      </c>
      <c r="I266" s="52"/>
      <c r="J266" s="64">
        <f t="shared" si="8"/>
        <v>0</v>
      </c>
      <c r="K266" s="65">
        <f t="shared" si="9"/>
        <v>-16605</v>
      </c>
      <c r="L266" s="66" t="s">
        <v>53</v>
      </c>
      <c r="M266" s="69" t="s">
        <v>54</v>
      </c>
      <c r="N266" s="37">
        <v>264</v>
      </c>
      <c r="O266" s="68">
        <f>SUMIFS(ZP!$F$2:$F$144,ZP!$G$2:$G$144,B266)</f>
        <v>0</v>
      </c>
    </row>
    <row r="267" s="37" customFormat="1" hidden="1" spans="1:15">
      <c r="A267" s="49" t="s">
        <v>36</v>
      </c>
      <c r="B267" s="50">
        <v>265</v>
      </c>
      <c r="C267" s="51" t="s">
        <v>443</v>
      </c>
      <c r="D267" s="52" t="s">
        <v>38</v>
      </c>
      <c r="E267" s="49" t="s">
        <v>39</v>
      </c>
      <c r="F267" s="53">
        <v>16605</v>
      </c>
      <c r="G267" s="54">
        <v>0</v>
      </c>
      <c r="H267" s="55">
        <v>0</v>
      </c>
      <c r="I267" s="52"/>
      <c r="J267" s="64">
        <f t="shared" si="8"/>
        <v>0</v>
      </c>
      <c r="K267" s="65">
        <f t="shared" si="9"/>
        <v>-16605</v>
      </c>
      <c r="L267" s="66" t="s">
        <v>53</v>
      </c>
      <c r="M267" s="69" t="s">
        <v>54</v>
      </c>
      <c r="N267" s="37">
        <v>265</v>
      </c>
      <c r="O267" s="68">
        <f>SUMIFS(ZP!$F$2:$F$144,ZP!$G$2:$G$144,B267)</f>
        <v>0</v>
      </c>
    </row>
    <row r="268" s="37" customFormat="1" hidden="1" spans="1:15">
      <c r="A268" s="49" t="s">
        <v>36</v>
      </c>
      <c r="B268" s="50">
        <v>266</v>
      </c>
      <c r="C268" s="51" t="s">
        <v>444</v>
      </c>
      <c r="D268" s="52" t="s">
        <v>38</v>
      </c>
      <c r="E268" s="49" t="s">
        <v>39</v>
      </c>
      <c r="F268" s="53">
        <v>16605</v>
      </c>
      <c r="G268" s="54">
        <v>0</v>
      </c>
      <c r="H268" s="55">
        <v>0</v>
      </c>
      <c r="I268" s="52"/>
      <c r="J268" s="64">
        <f t="shared" si="8"/>
        <v>0</v>
      </c>
      <c r="K268" s="65">
        <f t="shared" si="9"/>
        <v>-16605</v>
      </c>
      <c r="L268" s="66" t="s">
        <v>53</v>
      </c>
      <c r="M268" s="69" t="s">
        <v>54</v>
      </c>
      <c r="N268" s="37">
        <v>266</v>
      </c>
      <c r="O268" s="68">
        <f>SUMIFS(ZP!$F$2:$F$144,ZP!$G$2:$G$144,B268)</f>
        <v>0</v>
      </c>
    </row>
    <row r="269" s="37" customFormat="1" hidden="1" spans="1:15">
      <c r="A269" s="49" t="s">
        <v>36</v>
      </c>
      <c r="B269" s="50">
        <v>267</v>
      </c>
      <c r="C269" s="51" t="s">
        <v>445</v>
      </c>
      <c r="D269" s="52" t="s">
        <v>38</v>
      </c>
      <c r="E269" s="49" t="s">
        <v>39</v>
      </c>
      <c r="F269" s="53">
        <v>16605</v>
      </c>
      <c r="G269" s="54">
        <v>0</v>
      </c>
      <c r="H269" s="55">
        <v>0</v>
      </c>
      <c r="I269" s="52"/>
      <c r="J269" s="64">
        <f t="shared" si="8"/>
        <v>0</v>
      </c>
      <c r="K269" s="65">
        <f t="shared" si="9"/>
        <v>-16605</v>
      </c>
      <c r="L269" s="66" t="s">
        <v>53</v>
      </c>
      <c r="M269" s="69" t="s">
        <v>54</v>
      </c>
      <c r="N269" s="37">
        <v>267</v>
      </c>
      <c r="O269" s="68">
        <f>SUMIFS(ZP!$F$2:$F$144,ZP!$G$2:$G$144,B269)</f>
        <v>0</v>
      </c>
    </row>
    <row r="270" s="37" customFormat="1" hidden="1" spans="1:15">
      <c r="A270" s="49" t="s">
        <v>36</v>
      </c>
      <c r="B270" s="50">
        <v>268</v>
      </c>
      <c r="C270" s="51" t="s">
        <v>446</v>
      </c>
      <c r="D270" s="52" t="s">
        <v>38</v>
      </c>
      <c r="E270" s="49" t="s">
        <v>39</v>
      </c>
      <c r="F270" s="53">
        <v>16605</v>
      </c>
      <c r="G270" s="54">
        <v>0</v>
      </c>
      <c r="H270" s="55">
        <v>0</v>
      </c>
      <c r="I270" s="52"/>
      <c r="J270" s="64">
        <f t="shared" si="8"/>
        <v>0</v>
      </c>
      <c r="K270" s="65">
        <f t="shared" si="9"/>
        <v>-16605</v>
      </c>
      <c r="L270" s="66" t="s">
        <v>53</v>
      </c>
      <c r="M270" s="69" t="s">
        <v>54</v>
      </c>
      <c r="N270" s="37">
        <v>268</v>
      </c>
      <c r="O270" s="68">
        <f>SUMIFS(ZP!$F$2:$F$144,ZP!$G$2:$G$144,B270)</f>
        <v>0</v>
      </c>
    </row>
    <row r="271" s="37" customFormat="1" spans="1:15">
      <c r="A271" s="49" t="s">
        <v>36</v>
      </c>
      <c r="B271" s="50">
        <v>269</v>
      </c>
      <c r="C271" s="51" t="s">
        <v>447</v>
      </c>
      <c r="D271" s="52" t="s">
        <v>38</v>
      </c>
      <c r="E271" s="49" t="s">
        <v>39</v>
      </c>
      <c r="F271" s="53">
        <v>16605</v>
      </c>
      <c r="G271" s="54">
        <v>0</v>
      </c>
      <c r="H271" s="55">
        <v>10986.3364655172</v>
      </c>
      <c r="I271" s="52"/>
      <c r="J271" s="64">
        <f t="shared" si="8"/>
        <v>0.661628212316604</v>
      </c>
      <c r="K271" s="65">
        <f t="shared" si="9"/>
        <v>-5618.6635344828</v>
      </c>
      <c r="L271" s="66" t="s">
        <v>40</v>
      </c>
      <c r="M271" s="69" t="s">
        <v>448</v>
      </c>
      <c r="N271" s="37">
        <v>269</v>
      </c>
      <c r="O271" s="68">
        <f>SUMIFS(ZP!$F$2:$F$144,ZP!$G$2:$G$144,B271)</f>
        <v>0</v>
      </c>
    </row>
    <row r="272" s="37" customFormat="1" ht="25.5" hidden="1" spans="1:15">
      <c r="A272" s="49" t="s">
        <v>36</v>
      </c>
      <c r="B272" s="50">
        <v>270</v>
      </c>
      <c r="C272" s="51" t="s">
        <v>449</v>
      </c>
      <c r="D272" s="52" t="s">
        <v>38</v>
      </c>
      <c r="E272" s="49" t="s">
        <v>39</v>
      </c>
      <c r="F272" s="53">
        <v>16605</v>
      </c>
      <c r="G272" s="54">
        <v>0</v>
      </c>
      <c r="H272" s="55">
        <v>18833.7196551724</v>
      </c>
      <c r="I272" s="52"/>
      <c r="J272" s="64">
        <f t="shared" si="8"/>
        <v>1.13421979254275</v>
      </c>
      <c r="K272" s="65">
        <f t="shared" si="9"/>
        <v>2228.7196551724</v>
      </c>
      <c r="L272" s="66" t="s">
        <v>104</v>
      </c>
      <c r="M272" s="69" t="s">
        <v>450</v>
      </c>
      <c r="N272" s="37">
        <v>270</v>
      </c>
      <c r="O272" s="68">
        <f>SUMIFS(ZP!$F$2:$F$144,ZP!$G$2:$G$144,B272)</f>
        <v>0</v>
      </c>
    </row>
    <row r="273" s="37" customFormat="1" hidden="1" spans="1:15">
      <c r="A273" s="49" t="s">
        <v>36</v>
      </c>
      <c r="B273" s="50">
        <v>271</v>
      </c>
      <c r="C273" s="51" t="s">
        <v>451</v>
      </c>
      <c r="D273" s="52" t="s">
        <v>93</v>
      </c>
      <c r="E273" s="49" t="s">
        <v>39</v>
      </c>
      <c r="F273" s="53">
        <v>16605</v>
      </c>
      <c r="G273" s="54">
        <v>0</v>
      </c>
      <c r="H273" s="55">
        <v>0</v>
      </c>
      <c r="I273" s="52"/>
      <c r="J273" s="64">
        <f t="shared" si="8"/>
        <v>0</v>
      </c>
      <c r="K273" s="65">
        <f t="shared" si="9"/>
        <v>-16605</v>
      </c>
      <c r="L273" s="66" t="s">
        <v>53</v>
      </c>
      <c r="M273" s="69" t="s">
        <v>54</v>
      </c>
      <c r="N273" s="37">
        <v>271</v>
      </c>
      <c r="O273" s="68">
        <f>SUMIFS(ZP!$F$2:$F$144,ZP!$G$2:$G$144,B273)</f>
        <v>0</v>
      </c>
    </row>
    <row r="274" s="37" customFormat="1" hidden="1" spans="1:15">
      <c r="A274" s="49" t="s">
        <v>36</v>
      </c>
      <c r="B274" s="50">
        <v>272</v>
      </c>
      <c r="C274" s="51" t="s">
        <v>451</v>
      </c>
      <c r="D274" s="52" t="s">
        <v>93</v>
      </c>
      <c r="E274" s="49" t="s">
        <v>39</v>
      </c>
      <c r="F274" s="53">
        <v>16605</v>
      </c>
      <c r="G274" s="54">
        <v>0</v>
      </c>
      <c r="H274" s="55">
        <v>0</v>
      </c>
      <c r="I274" s="52"/>
      <c r="J274" s="64">
        <f t="shared" si="8"/>
        <v>0</v>
      </c>
      <c r="K274" s="65">
        <f t="shared" si="9"/>
        <v>-16605</v>
      </c>
      <c r="L274" s="66" t="s">
        <v>53</v>
      </c>
      <c r="M274" s="69" t="s">
        <v>54</v>
      </c>
      <c r="N274" s="37">
        <v>272</v>
      </c>
      <c r="O274" s="68">
        <f>SUMIFS(ZP!$F$2:$F$144,ZP!$G$2:$G$144,B274)</f>
        <v>0</v>
      </c>
    </row>
    <row r="275" s="37" customFormat="1" hidden="1" spans="1:15">
      <c r="A275" s="49" t="s">
        <v>36</v>
      </c>
      <c r="B275" s="50">
        <v>273</v>
      </c>
      <c r="C275" s="51" t="s">
        <v>452</v>
      </c>
      <c r="D275" s="52" t="s">
        <v>93</v>
      </c>
      <c r="E275" s="49" t="s">
        <v>39</v>
      </c>
      <c r="F275" s="53">
        <v>16605</v>
      </c>
      <c r="G275" s="54">
        <v>0</v>
      </c>
      <c r="H275" s="55">
        <v>0</v>
      </c>
      <c r="I275" s="52"/>
      <c r="J275" s="64">
        <f t="shared" si="8"/>
        <v>0</v>
      </c>
      <c r="K275" s="65">
        <f t="shared" si="9"/>
        <v>-16605</v>
      </c>
      <c r="L275" s="66" t="s">
        <v>53</v>
      </c>
      <c r="M275" s="69" t="s">
        <v>54</v>
      </c>
      <c r="N275" s="37">
        <v>273</v>
      </c>
      <c r="O275" s="68">
        <f>SUMIFS(ZP!$F$2:$F$144,ZP!$G$2:$G$144,B275)</f>
        <v>0</v>
      </c>
    </row>
    <row r="276" s="37" customFormat="1" hidden="1" spans="1:15">
      <c r="A276" s="49" t="s">
        <v>36</v>
      </c>
      <c r="B276" s="50">
        <v>274</v>
      </c>
      <c r="C276" s="51" t="s">
        <v>453</v>
      </c>
      <c r="D276" s="52" t="s">
        <v>93</v>
      </c>
      <c r="E276" s="49" t="s">
        <v>39</v>
      </c>
      <c r="F276" s="53">
        <v>16605</v>
      </c>
      <c r="G276" s="54">
        <v>0</v>
      </c>
      <c r="H276" s="55">
        <v>0</v>
      </c>
      <c r="I276" s="52"/>
      <c r="J276" s="64">
        <f t="shared" si="8"/>
        <v>0</v>
      </c>
      <c r="K276" s="65">
        <f t="shared" si="9"/>
        <v>-16605</v>
      </c>
      <c r="L276" s="66" t="s">
        <v>53</v>
      </c>
      <c r="M276" s="69" t="s">
        <v>54</v>
      </c>
      <c r="N276" s="37">
        <v>274</v>
      </c>
      <c r="O276" s="68">
        <f>SUMIFS(ZP!$F$2:$F$144,ZP!$G$2:$G$144,B276)</f>
        <v>0</v>
      </c>
    </row>
    <row r="277" s="37" customFormat="1" hidden="1" spans="1:15">
      <c r="A277" s="49" t="s">
        <v>36</v>
      </c>
      <c r="B277" s="50">
        <v>275</v>
      </c>
      <c r="C277" s="51" t="s">
        <v>451</v>
      </c>
      <c r="D277" s="52" t="s">
        <v>93</v>
      </c>
      <c r="E277" s="49" t="s">
        <v>39</v>
      </c>
      <c r="F277" s="53">
        <v>16605</v>
      </c>
      <c r="G277" s="54">
        <v>0</v>
      </c>
      <c r="H277" s="55">
        <v>0</v>
      </c>
      <c r="I277" s="52"/>
      <c r="J277" s="64">
        <f t="shared" si="8"/>
        <v>0</v>
      </c>
      <c r="K277" s="65">
        <f t="shared" si="9"/>
        <v>-16605</v>
      </c>
      <c r="L277" s="66" t="s">
        <v>53</v>
      </c>
      <c r="M277" s="69" t="s">
        <v>54</v>
      </c>
      <c r="N277" s="37">
        <v>275</v>
      </c>
      <c r="O277" s="68">
        <f>SUMIFS(ZP!$F$2:$F$144,ZP!$G$2:$G$144,B277)</f>
        <v>0</v>
      </c>
    </row>
    <row r="278" s="37" customFormat="1" hidden="1" spans="1:15">
      <c r="A278" s="49" t="s">
        <v>36</v>
      </c>
      <c r="B278" s="50">
        <v>276</v>
      </c>
      <c r="C278" s="51" t="s">
        <v>451</v>
      </c>
      <c r="D278" s="52" t="s">
        <v>93</v>
      </c>
      <c r="E278" s="49" t="s">
        <v>39</v>
      </c>
      <c r="F278" s="53">
        <v>16605</v>
      </c>
      <c r="G278" s="54">
        <v>0</v>
      </c>
      <c r="H278" s="55">
        <v>0</v>
      </c>
      <c r="I278" s="52"/>
      <c r="J278" s="64">
        <f t="shared" si="8"/>
        <v>0</v>
      </c>
      <c r="K278" s="65">
        <f t="shared" si="9"/>
        <v>-16605</v>
      </c>
      <c r="L278" s="66" t="s">
        <v>53</v>
      </c>
      <c r="M278" s="69" t="s">
        <v>54</v>
      </c>
      <c r="N278" s="37">
        <v>276</v>
      </c>
      <c r="O278" s="68">
        <f>SUMIFS(ZP!$F$2:$F$144,ZP!$G$2:$G$144,B278)</f>
        <v>0</v>
      </c>
    </row>
    <row r="279" s="37" customFormat="1" hidden="1" spans="1:15">
      <c r="A279" s="49" t="s">
        <v>36</v>
      </c>
      <c r="B279" s="50">
        <v>277</v>
      </c>
      <c r="C279" s="51" t="s">
        <v>452</v>
      </c>
      <c r="D279" s="52" t="s">
        <v>93</v>
      </c>
      <c r="E279" s="49" t="s">
        <v>39</v>
      </c>
      <c r="F279" s="53">
        <v>16605</v>
      </c>
      <c r="G279" s="54">
        <v>0</v>
      </c>
      <c r="H279" s="55">
        <v>0</v>
      </c>
      <c r="I279" s="52"/>
      <c r="J279" s="64">
        <f t="shared" si="8"/>
        <v>0</v>
      </c>
      <c r="K279" s="65">
        <f t="shared" si="9"/>
        <v>-16605</v>
      </c>
      <c r="L279" s="66" t="s">
        <v>53</v>
      </c>
      <c r="M279" s="69" t="s">
        <v>54</v>
      </c>
      <c r="N279" s="37">
        <v>277</v>
      </c>
      <c r="O279" s="68">
        <f>SUMIFS(ZP!$F$2:$F$144,ZP!$G$2:$G$144,B279)</f>
        <v>0</v>
      </c>
    </row>
    <row r="280" s="37" customFormat="1" hidden="1" spans="1:15">
      <c r="A280" s="49" t="s">
        <v>36</v>
      </c>
      <c r="B280" s="50">
        <v>278</v>
      </c>
      <c r="C280" s="51" t="s">
        <v>453</v>
      </c>
      <c r="D280" s="52" t="s">
        <v>93</v>
      </c>
      <c r="E280" s="49" t="s">
        <v>39</v>
      </c>
      <c r="F280" s="53">
        <v>16605</v>
      </c>
      <c r="G280" s="54">
        <v>0</v>
      </c>
      <c r="H280" s="55">
        <v>0</v>
      </c>
      <c r="I280" s="52"/>
      <c r="J280" s="64">
        <f t="shared" si="8"/>
        <v>0</v>
      </c>
      <c r="K280" s="65">
        <f t="shared" si="9"/>
        <v>-16605</v>
      </c>
      <c r="L280" s="66" t="s">
        <v>53</v>
      </c>
      <c r="M280" s="69" t="s">
        <v>54</v>
      </c>
      <c r="N280" s="37">
        <v>278</v>
      </c>
      <c r="O280" s="68">
        <f>SUMIFS(ZP!$F$2:$F$144,ZP!$G$2:$G$144,B280)</f>
        <v>0</v>
      </c>
    </row>
    <row r="281" s="37" customFormat="1" spans="1:15">
      <c r="A281" s="49" t="s">
        <v>36</v>
      </c>
      <c r="B281" s="50">
        <v>279</v>
      </c>
      <c r="C281" s="51" t="s">
        <v>454</v>
      </c>
      <c r="D281" s="52" t="s">
        <v>38</v>
      </c>
      <c r="E281" s="49" t="s">
        <v>39</v>
      </c>
      <c r="F281" s="53">
        <v>16605</v>
      </c>
      <c r="G281" s="54">
        <v>0</v>
      </c>
      <c r="H281" s="55">
        <v>14125.2897413793</v>
      </c>
      <c r="I281" s="52"/>
      <c r="J281" s="64">
        <f t="shared" si="8"/>
        <v>0.850664844407064</v>
      </c>
      <c r="K281" s="65">
        <f t="shared" si="9"/>
        <v>-2479.7102586207</v>
      </c>
      <c r="L281" s="66" t="s">
        <v>40</v>
      </c>
      <c r="M281" s="69" t="s">
        <v>455</v>
      </c>
      <c r="N281" s="37">
        <v>279</v>
      </c>
      <c r="O281" s="68">
        <f>SUMIFS(ZP!$F$2:$F$144,ZP!$G$2:$G$144,B281)</f>
        <v>15694.7663793103</v>
      </c>
    </row>
    <row r="282" s="37" customFormat="1" spans="1:15">
      <c r="A282" s="49" t="s">
        <v>36</v>
      </c>
      <c r="B282" s="50">
        <v>280</v>
      </c>
      <c r="C282" s="51" t="s">
        <v>456</v>
      </c>
      <c r="D282" s="52" t="s">
        <v>38</v>
      </c>
      <c r="E282" s="49" t="s">
        <v>39</v>
      </c>
      <c r="F282" s="53">
        <v>16605</v>
      </c>
      <c r="G282" s="54">
        <v>0</v>
      </c>
      <c r="H282" s="55">
        <v>25111.6262068965</v>
      </c>
      <c r="I282" s="52"/>
      <c r="J282" s="64">
        <f t="shared" si="8"/>
        <v>1.51229305672367</v>
      </c>
      <c r="K282" s="65">
        <f t="shared" si="9"/>
        <v>8506.6262068965</v>
      </c>
      <c r="L282" s="66" t="s">
        <v>40</v>
      </c>
      <c r="M282" s="69" t="s">
        <v>457</v>
      </c>
      <c r="N282" s="37">
        <v>280</v>
      </c>
      <c r="O282" s="68">
        <f>SUMIFS(ZP!$F$2:$F$144,ZP!$G$2:$G$144,B282)</f>
        <v>0</v>
      </c>
    </row>
    <row r="283" s="37" customFormat="1" ht="25.5" hidden="1" spans="1:15">
      <c r="A283" s="49" t="s">
        <v>36</v>
      </c>
      <c r="B283" s="50">
        <v>281</v>
      </c>
      <c r="C283" s="51" t="s">
        <v>458</v>
      </c>
      <c r="D283" s="52" t="s">
        <v>38</v>
      </c>
      <c r="E283" s="49" t="s">
        <v>39</v>
      </c>
      <c r="F283" s="53">
        <v>16605</v>
      </c>
      <c r="G283" s="54">
        <v>0</v>
      </c>
      <c r="H283" s="55">
        <v>18833.7196551724</v>
      </c>
      <c r="I283" s="52"/>
      <c r="J283" s="64">
        <f t="shared" si="8"/>
        <v>1.13421979254275</v>
      </c>
      <c r="K283" s="65">
        <f t="shared" si="9"/>
        <v>2228.7196551724</v>
      </c>
      <c r="L283" s="66" t="s">
        <v>104</v>
      </c>
      <c r="M283" s="69" t="s">
        <v>459</v>
      </c>
      <c r="N283" s="37">
        <v>281</v>
      </c>
      <c r="O283" s="68">
        <f>SUMIFS(ZP!$F$2:$F$144,ZP!$G$2:$G$144,B283)</f>
        <v>0</v>
      </c>
    </row>
    <row r="284" s="37" customFormat="1" spans="1:15">
      <c r="A284" s="49" t="s">
        <v>36</v>
      </c>
      <c r="B284" s="50">
        <v>282</v>
      </c>
      <c r="C284" s="51" t="s">
        <v>460</v>
      </c>
      <c r="D284" s="52" t="s">
        <v>38</v>
      </c>
      <c r="E284" s="49" t="s">
        <v>39</v>
      </c>
      <c r="F284" s="53">
        <v>16605</v>
      </c>
      <c r="G284" s="54">
        <v>0</v>
      </c>
      <c r="H284" s="55">
        <v>15694.7663793103</v>
      </c>
      <c r="I284" s="52"/>
      <c r="J284" s="64">
        <f t="shared" si="8"/>
        <v>0.945183160452291</v>
      </c>
      <c r="K284" s="65">
        <f t="shared" si="9"/>
        <v>-910.2336206897</v>
      </c>
      <c r="L284" s="66" t="s">
        <v>40</v>
      </c>
      <c r="M284" s="69" t="s">
        <v>461</v>
      </c>
      <c r="N284" s="37">
        <v>282</v>
      </c>
      <c r="O284" s="68">
        <f>SUMIFS(ZP!$F$2:$F$144,ZP!$G$2:$G$144,B284)</f>
        <v>0</v>
      </c>
    </row>
    <row r="285" s="37" customFormat="1" ht="25.5" hidden="1" spans="1:15">
      <c r="A285" s="49" t="s">
        <v>36</v>
      </c>
      <c r="B285" s="50">
        <v>283</v>
      </c>
      <c r="C285" s="51" t="s">
        <v>346</v>
      </c>
      <c r="D285" s="52" t="s">
        <v>38</v>
      </c>
      <c r="E285" s="49" t="s">
        <v>39</v>
      </c>
      <c r="F285" s="53">
        <v>16605</v>
      </c>
      <c r="G285" s="54">
        <v>0</v>
      </c>
      <c r="H285" s="55">
        <v>12555.8131034482</v>
      </c>
      <c r="I285" s="52"/>
      <c r="J285" s="64">
        <f t="shared" si="8"/>
        <v>0.756146528361831</v>
      </c>
      <c r="K285" s="65">
        <f t="shared" si="9"/>
        <v>-4049.1868965518</v>
      </c>
      <c r="L285" s="66" t="s">
        <v>104</v>
      </c>
      <c r="M285" s="69" t="s">
        <v>462</v>
      </c>
      <c r="N285" s="37">
        <v>283</v>
      </c>
      <c r="O285" s="68">
        <f>SUMIFS(ZP!$F$2:$F$144,ZP!$G$2:$G$144,B285)</f>
        <v>0</v>
      </c>
    </row>
    <row r="286" s="37" customFormat="1" hidden="1" spans="1:15">
      <c r="A286" s="49" t="s">
        <v>36</v>
      </c>
      <c r="B286" s="50">
        <v>284</v>
      </c>
      <c r="C286" s="51" t="s">
        <v>348</v>
      </c>
      <c r="D286" s="52" t="s">
        <v>38</v>
      </c>
      <c r="E286" s="49" t="s">
        <v>39</v>
      </c>
      <c r="F286" s="53">
        <v>16605</v>
      </c>
      <c r="G286" s="54">
        <v>0</v>
      </c>
      <c r="H286" s="55">
        <v>6277.90655172412</v>
      </c>
      <c r="I286" s="52"/>
      <c r="J286" s="64">
        <f t="shared" si="8"/>
        <v>0.378073264180917</v>
      </c>
      <c r="K286" s="65">
        <f t="shared" si="9"/>
        <v>-10327.0934482759</v>
      </c>
      <c r="L286" s="66" t="s">
        <v>104</v>
      </c>
      <c r="M286" s="69" t="s">
        <v>463</v>
      </c>
      <c r="N286" s="37">
        <v>284</v>
      </c>
      <c r="O286" s="68">
        <f>SUMIFS(ZP!$F$2:$F$144,ZP!$G$2:$G$144,B286)</f>
        <v>0</v>
      </c>
    </row>
    <row r="287" s="37" customFormat="1" spans="1:15">
      <c r="A287" s="49" t="s">
        <v>36</v>
      </c>
      <c r="B287" s="50">
        <v>285</v>
      </c>
      <c r="C287" s="51" t="s">
        <v>464</v>
      </c>
      <c r="D287" s="52" t="s">
        <v>38</v>
      </c>
      <c r="E287" s="49" t="s">
        <v>39</v>
      </c>
      <c r="F287" s="53">
        <v>16605</v>
      </c>
      <c r="G287" s="54">
        <v>0</v>
      </c>
      <c r="H287" s="55">
        <v>17264.2430172413</v>
      </c>
      <c r="I287" s="52"/>
      <c r="J287" s="64">
        <f t="shared" si="8"/>
        <v>1.03970147649752</v>
      </c>
      <c r="K287" s="65">
        <f t="shared" si="9"/>
        <v>659.243017241301</v>
      </c>
      <c r="L287" s="66" t="s">
        <v>40</v>
      </c>
      <c r="M287" s="69" t="s">
        <v>465</v>
      </c>
      <c r="N287" s="37">
        <v>285</v>
      </c>
      <c r="O287" s="68">
        <f>SUMIFS(ZP!$F$2:$F$144,ZP!$G$2:$G$144,B287)</f>
        <v>0</v>
      </c>
    </row>
    <row r="288" s="37" customFormat="1" spans="1:15">
      <c r="A288" s="49" t="s">
        <v>36</v>
      </c>
      <c r="B288" s="50">
        <v>286</v>
      </c>
      <c r="C288" s="51" t="s">
        <v>466</v>
      </c>
      <c r="D288" s="52" t="s">
        <v>38</v>
      </c>
      <c r="E288" s="49" t="s">
        <v>39</v>
      </c>
      <c r="F288" s="53">
        <v>16605</v>
      </c>
      <c r="G288" s="54">
        <v>0</v>
      </c>
      <c r="H288" s="55">
        <v>21972.6729310344</v>
      </c>
      <c r="I288" s="52"/>
      <c r="J288" s="64">
        <f t="shared" si="8"/>
        <v>1.32325642463321</v>
      </c>
      <c r="K288" s="65">
        <f t="shared" si="9"/>
        <v>5367.6729310344</v>
      </c>
      <c r="L288" s="66" t="s">
        <v>40</v>
      </c>
      <c r="M288" s="69" t="s">
        <v>467</v>
      </c>
      <c r="N288" s="37">
        <v>286</v>
      </c>
      <c r="O288" s="68">
        <f>SUMIFS(ZP!$F$2:$F$144,ZP!$G$2:$G$144,B288)</f>
        <v>0</v>
      </c>
    </row>
    <row r="289" s="37" customFormat="1" hidden="1" spans="1:15">
      <c r="A289" s="49" t="s">
        <v>36</v>
      </c>
      <c r="B289" s="50">
        <v>287</v>
      </c>
      <c r="C289" s="51" t="s">
        <v>468</v>
      </c>
      <c r="D289" s="52" t="s">
        <v>93</v>
      </c>
      <c r="E289" s="49" t="s">
        <v>39</v>
      </c>
      <c r="F289" s="53">
        <v>16605</v>
      </c>
      <c r="G289" s="54">
        <v>0</v>
      </c>
      <c r="H289" s="55">
        <v>0</v>
      </c>
      <c r="I289" s="52"/>
      <c r="J289" s="64">
        <f t="shared" si="8"/>
        <v>0</v>
      </c>
      <c r="K289" s="65">
        <f t="shared" si="9"/>
        <v>-16605</v>
      </c>
      <c r="L289" s="66" t="s">
        <v>53</v>
      </c>
      <c r="M289" s="69" t="s">
        <v>54</v>
      </c>
      <c r="N289" s="37">
        <v>287</v>
      </c>
      <c r="O289" s="68">
        <f>SUMIFS(ZP!$F$2:$F$144,ZP!$G$2:$G$144,B289)</f>
        <v>0</v>
      </c>
    </row>
    <row r="290" s="37" customFormat="1" hidden="1" spans="1:15">
      <c r="A290" s="49" t="s">
        <v>36</v>
      </c>
      <c r="B290" s="50">
        <v>288</v>
      </c>
      <c r="C290" s="51" t="s">
        <v>469</v>
      </c>
      <c r="D290" s="52" t="s">
        <v>93</v>
      </c>
      <c r="E290" s="49" t="s">
        <v>39</v>
      </c>
      <c r="F290" s="53">
        <v>16605</v>
      </c>
      <c r="G290" s="54">
        <v>0</v>
      </c>
      <c r="H290" s="55">
        <v>0</v>
      </c>
      <c r="I290" s="52"/>
      <c r="J290" s="64">
        <f t="shared" si="8"/>
        <v>0</v>
      </c>
      <c r="K290" s="65">
        <f t="shared" si="9"/>
        <v>-16605</v>
      </c>
      <c r="L290" s="66" t="s">
        <v>53</v>
      </c>
      <c r="M290" s="69" t="s">
        <v>54</v>
      </c>
      <c r="N290" s="37">
        <v>288</v>
      </c>
      <c r="O290" s="68">
        <f>SUMIFS(ZP!$F$2:$F$144,ZP!$G$2:$G$144,B290)</f>
        <v>0</v>
      </c>
    </row>
    <row r="291" s="37" customFormat="1" spans="1:15">
      <c r="A291" s="49" t="s">
        <v>36</v>
      </c>
      <c r="B291" s="50">
        <v>289</v>
      </c>
      <c r="C291" s="51" t="s">
        <v>470</v>
      </c>
      <c r="D291" s="52" t="s">
        <v>38</v>
      </c>
      <c r="E291" s="49" t="s">
        <v>39</v>
      </c>
      <c r="F291" s="53">
        <v>16605</v>
      </c>
      <c r="G291" s="54">
        <v>0</v>
      </c>
      <c r="H291" s="55">
        <v>10986.3364655172</v>
      </c>
      <c r="I291" s="52"/>
      <c r="J291" s="64">
        <f t="shared" si="8"/>
        <v>0.661628212316604</v>
      </c>
      <c r="K291" s="65">
        <f t="shared" si="9"/>
        <v>-5618.6635344828</v>
      </c>
      <c r="L291" s="66" t="s">
        <v>40</v>
      </c>
      <c r="M291" s="69" t="s">
        <v>471</v>
      </c>
      <c r="N291" s="37">
        <v>289</v>
      </c>
      <c r="O291" s="68">
        <f>SUMIFS(ZP!$F$2:$F$144,ZP!$G$2:$G$144,B291)</f>
        <v>0</v>
      </c>
    </row>
    <row r="292" s="37" customFormat="1" ht="25.5" hidden="1" spans="1:15">
      <c r="A292" s="49" t="s">
        <v>36</v>
      </c>
      <c r="B292" s="50">
        <v>290</v>
      </c>
      <c r="C292" s="51" t="s">
        <v>472</v>
      </c>
      <c r="D292" s="52" t="s">
        <v>38</v>
      </c>
      <c r="E292" s="49" t="s">
        <v>39</v>
      </c>
      <c r="F292" s="53">
        <v>16605</v>
      </c>
      <c r="G292" s="54">
        <v>0</v>
      </c>
      <c r="H292" s="55">
        <v>20403.1962931034</v>
      </c>
      <c r="I292" s="52"/>
      <c r="J292" s="64">
        <f t="shared" si="8"/>
        <v>1.22873810858798</v>
      </c>
      <c r="K292" s="65">
        <f t="shared" si="9"/>
        <v>3798.1962931034</v>
      </c>
      <c r="L292" s="66" t="s">
        <v>104</v>
      </c>
      <c r="M292" s="69" t="s">
        <v>473</v>
      </c>
      <c r="N292" s="37">
        <v>290</v>
      </c>
      <c r="O292" s="68">
        <f>SUMIFS(ZP!$F$2:$F$144,ZP!$G$2:$G$144,B292)</f>
        <v>0</v>
      </c>
    </row>
    <row r="293" s="37" customFormat="1" spans="1:15">
      <c r="A293" s="49" t="s">
        <v>36</v>
      </c>
      <c r="B293" s="50">
        <v>291</v>
      </c>
      <c r="C293" s="51" t="s">
        <v>460</v>
      </c>
      <c r="D293" s="52" t="s">
        <v>38</v>
      </c>
      <c r="E293" s="49" t="s">
        <v>39</v>
      </c>
      <c r="F293" s="53">
        <v>16605</v>
      </c>
      <c r="G293" s="54">
        <v>0</v>
      </c>
      <c r="H293" s="55">
        <v>7847.38318965515</v>
      </c>
      <c r="I293" s="52"/>
      <c r="J293" s="64">
        <f t="shared" si="8"/>
        <v>0.472591580226146</v>
      </c>
      <c r="K293" s="65">
        <f t="shared" si="9"/>
        <v>-8757.61681034485</v>
      </c>
      <c r="L293" s="66" t="s">
        <v>40</v>
      </c>
      <c r="M293" s="69" t="s">
        <v>474</v>
      </c>
      <c r="N293" s="37">
        <v>291</v>
      </c>
      <c r="O293" s="68">
        <f>SUMIFS(ZP!$F$2:$F$144,ZP!$G$2:$G$144,B293)</f>
        <v>0</v>
      </c>
    </row>
    <row r="294" s="37" customFormat="1" spans="1:15">
      <c r="A294" s="49" t="s">
        <v>36</v>
      </c>
      <c r="B294" s="50">
        <v>292</v>
      </c>
      <c r="C294" s="51" t="s">
        <v>475</v>
      </c>
      <c r="D294" s="52" t="s">
        <v>38</v>
      </c>
      <c r="E294" s="49" t="s">
        <v>39</v>
      </c>
      <c r="F294" s="53">
        <v>16605</v>
      </c>
      <c r="G294" s="54">
        <v>0</v>
      </c>
      <c r="H294" s="55">
        <v>6277.90655172412</v>
      </c>
      <c r="I294" s="52"/>
      <c r="J294" s="64">
        <f t="shared" si="8"/>
        <v>0.378073264180917</v>
      </c>
      <c r="K294" s="65">
        <f t="shared" si="9"/>
        <v>-10327.0934482759</v>
      </c>
      <c r="L294" s="66" t="s">
        <v>40</v>
      </c>
      <c r="M294" s="69" t="s">
        <v>476</v>
      </c>
      <c r="N294" s="37">
        <v>292</v>
      </c>
      <c r="O294" s="68">
        <f>SUMIFS(ZP!$F$2:$F$144,ZP!$G$2:$G$144,B294)</f>
        <v>0</v>
      </c>
    </row>
    <row r="295" s="37" customFormat="1" spans="1:15">
      <c r="A295" s="49" t="s">
        <v>36</v>
      </c>
      <c r="B295" s="50">
        <v>293</v>
      </c>
      <c r="C295" s="51" t="s">
        <v>477</v>
      </c>
      <c r="D295" s="52" t="s">
        <v>38</v>
      </c>
      <c r="E295" s="49" t="s">
        <v>39</v>
      </c>
      <c r="F295" s="53">
        <v>16605</v>
      </c>
      <c r="G295" s="54">
        <v>0</v>
      </c>
      <c r="H295" s="55">
        <v>6277.90655172412</v>
      </c>
      <c r="I295" s="52"/>
      <c r="J295" s="64">
        <f t="shared" si="8"/>
        <v>0.378073264180917</v>
      </c>
      <c r="K295" s="65">
        <f t="shared" si="9"/>
        <v>-10327.0934482759</v>
      </c>
      <c r="L295" s="66" t="s">
        <v>40</v>
      </c>
      <c r="M295" s="69" t="s">
        <v>478</v>
      </c>
      <c r="N295" s="37">
        <v>293</v>
      </c>
      <c r="O295" s="68">
        <f>SUMIFS(ZP!$F$2:$F$144,ZP!$G$2:$G$144,B295)</f>
        <v>6277.90655172412</v>
      </c>
    </row>
    <row r="296" s="37" customFormat="1" hidden="1" spans="1:15">
      <c r="A296" s="49" t="s">
        <v>36</v>
      </c>
      <c r="B296" s="50">
        <v>294</v>
      </c>
      <c r="C296" s="51" t="s">
        <v>479</v>
      </c>
      <c r="D296" s="52" t="s">
        <v>93</v>
      </c>
      <c r="E296" s="49" t="s">
        <v>39</v>
      </c>
      <c r="F296" s="53">
        <v>3321</v>
      </c>
      <c r="G296" s="54">
        <v>0</v>
      </c>
      <c r="H296" s="55">
        <v>0</v>
      </c>
      <c r="I296" s="52"/>
      <c r="J296" s="64">
        <f t="shared" si="8"/>
        <v>0</v>
      </c>
      <c r="K296" s="65">
        <f t="shared" si="9"/>
        <v>-3321</v>
      </c>
      <c r="L296" s="66" t="s">
        <v>53</v>
      </c>
      <c r="M296" s="69" t="s">
        <v>54</v>
      </c>
      <c r="N296" s="37">
        <v>294</v>
      </c>
      <c r="O296" s="68">
        <f>SUMIFS(ZP!$F$2:$F$144,ZP!$G$2:$G$144,B296)</f>
        <v>0</v>
      </c>
    </row>
    <row r="297" s="37" customFormat="1" hidden="1" spans="1:15">
      <c r="A297" s="49" t="s">
        <v>36</v>
      </c>
      <c r="B297" s="50">
        <v>295</v>
      </c>
      <c r="C297" s="51" t="s">
        <v>480</v>
      </c>
      <c r="D297" s="52" t="s">
        <v>93</v>
      </c>
      <c r="E297" s="49" t="s">
        <v>39</v>
      </c>
      <c r="F297" s="53">
        <v>3321</v>
      </c>
      <c r="G297" s="54">
        <v>0</v>
      </c>
      <c r="H297" s="55">
        <v>0</v>
      </c>
      <c r="I297" s="52"/>
      <c r="J297" s="64">
        <f t="shared" si="8"/>
        <v>0</v>
      </c>
      <c r="K297" s="65">
        <f t="shared" si="9"/>
        <v>-3321</v>
      </c>
      <c r="L297" s="66" t="s">
        <v>53</v>
      </c>
      <c r="M297" s="69" t="s">
        <v>54</v>
      </c>
      <c r="N297" s="37">
        <v>295</v>
      </c>
      <c r="O297" s="68">
        <f>SUMIFS(ZP!$F$2:$F$144,ZP!$G$2:$G$144,B297)</f>
        <v>0</v>
      </c>
    </row>
    <row r="298" s="37" customFormat="1" hidden="1" spans="1:15">
      <c r="A298" s="49" t="s">
        <v>36</v>
      </c>
      <c r="B298" s="50">
        <v>296</v>
      </c>
      <c r="C298" s="51" t="s">
        <v>258</v>
      </c>
      <c r="D298" s="52" t="s">
        <v>93</v>
      </c>
      <c r="E298" s="49" t="s">
        <v>39</v>
      </c>
      <c r="F298" s="53">
        <v>3321</v>
      </c>
      <c r="G298" s="54">
        <v>0</v>
      </c>
      <c r="H298" s="55">
        <v>0</v>
      </c>
      <c r="I298" s="52"/>
      <c r="J298" s="64">
        <f t="shared" si="8"/>
        <v>0</v>
      </c>
      <c r="K298" s="65">
        <f t="shared" si="9"/>
        <v>-3321</v>
      </c>
      <c r="L298" s="66" t="s">
        <v>53</v>
      </c>
      <c r="M298" s="69" t="s">
        <v>54</v>
      </c>
      <c r="N298" s="37">
        <v>296</v>
      </c>
      <c r="O298" s="68">
        <f>SUMIFS(ZP!$F$2:$F$144,ZP!$G$2:$G$144,B298)</f>
        <v>0</v>
      </c>
    </row>
    <row r="299" s="37" customFormat="1" hidden="1" spans="1:15">
      <c r="A299" s="49" t="s">
        <v>36</v>
      </c>
      <c r="B299" s="50">
        <v>297</v>
      </c>
      <c r="C299" s="51" t="s">
        <v>481</v>
      </c>
      <c r="D299" s="52" t="s">
        <v>93</v>
      </c>
      <c r="E299" s="49" t="s">
        <v>39</v>
      </c>
      <c r="F299" s="53">
        <v>3321</v>
      </c>
      <c r="G299" s="54">
        <v>0</v>
      </c>
      <c r="H299" s="55">
        <v>0</v>
      </c>
      <c r="I299" s="52"/>
      <c r="J299" s="64">
        <f t="shared" si="8"/>
        <v>0</v>
      </c>
      <c r="K299" s="65">
        <f t="shared" si="9"/>
        <v>-3321</v>
      </c>
      <c r="L299" s="66" t="s">
        <v>53</v>
      </c>
      <c r="M299" s="69" t="s">
        <v>54</v>
      </c>
      <c r="N299" s="37">
        <v>297</v>
      </c>
      <c r="O299" s="68">
        <f>SUMIFS(ZP!$F$2:$F$144,ZP!$G$2:$G$144,B299)</f>
        <v>7847.38318965515</v>
      </c>
    </row>
    <row r="300" s="37" customFormat="1" ht="38" spans="1:15">
      <c r="A300" s="49" t="s">
        <v>36</v>
      </c>
      <c r="B300" s="50">
        <v>298</v>
      </c>
      <c r="C300" s="51" t="s">
        <v>482</v>
      </c>
      <c r="D300" s="52" t="s">
        <v>38</v>
      </c>
      <c r="E300" s="49" t="s">
        <v>39</v>
      </c>
      <c r="F300" s="53">
        <v>33210</v>
      </c>
      <c r="G300" s="54">
        <v>0</v>
      </c>
      <c r="H300" s="55">
        <v>50223.2524137929</v>
      </c>
      <c r="I300" s="52"/>
      <c r="J300" s="64">
        <f t="shared" si="8"/>
        <v>1.51229305672366</v>
      </c>
      <c r="K300" s="65">
        <f t="shared" si="9"/>
        <v>17013.2524137929</v>
      </c>
      <c r="L300" s="66" t="s">
        <v>40</v>
      </c>
      <c r="M300" s="69" t="s">
        <v>483</v>
      </c>
      <c r="N300" s="37">
        <v>298</v>
      </c>
      <c r="O300" s="68">
        <f>SUMIFS(ZP!$F$2:$F$144,ZP!$G$2:$G$144,B300)</f>
        <v>0</v>
      </c>
    </row>
    <row r="301" s="37" customFormat="1" hidden="1" spans="1:15">
      <c r="A301" s="49" t="s">
        <v>36</v>
      </c>
      <c r="B301" s="50">
        <v>299</v>
      </c>
      <c r="C301" s="51" t="s">
        <v>260</v>
      </c>
      <c r="D301" s="52" t="s">
        <v>93</v>
      </c>
      <c r="E301" s="49" t="s">
        <v>39</v>
      </c>
      <c r="F301" s="53">
        <v>3321</v>
      </c>
      <c r="G301" s="54">
        <v>0</v>
      </c>
      <c r="H301" s="55">
        <v>0</v>
      </c>
      <c r="I301" s="52"/>
      <c r="J301" s="64">
        <f t="shared" si="8"/>
        <v>0</v>
      </c>
      <c r="K301" s="65">
        <f t="shared" si="9"/>
        <v>-3321</v>
      </c>
      <c r="L301" s="66" t="s">
        <v>53</v>
      </c>
      <c r="M301" s="69" t="s">
        <v>54</v>
      </c>
      <c r="N301" s="37">
        <v>299</v>
      </c>
      <c r="O301" s="68">
        <f>SUMIFS(ZP!$F$2:$F$144,ZP!$G$2:$G$144,B301)</f>
        <v>0</v>
      </c>
    </row>
    <row r="302" s="37" customFormat="1" hidden="1" spans="1:15">
      <c r="A302" s="49" t="s">
        <v>36</v>
      </c>
      <c r="B302" s="50">
        <v>300</v>
      </c>
      <c r="C302" s="51" t="s">
        <v>262</v>
      </c>
      <c r="D302" s="52" t="s">
        <v>93</v>
      </c>
      <c r="E302" s="49" t="s">
        <v>39</v>
      </c>
      <c r="F302" s="53">
        <v>3321</v>
      </c>
      <c r="G302" s="54">
        <v>0</v>
      </c>
      <c r="H302" s="55">
        <v>0</v>
      </c>
      <c r="I302" s="52"/>
      <c r="J302" s="64">
        <f t="shared" si="8"/>
        <v>0</v>
      </c>
      <c r="K302" s="65">
        <f t="shared" si="9"/>
        <v>-3321</v>
      </c>
      <c r="L302" s="66" t="s">
        <v>53</v>
      </c>
      <c r="M302" s="69" t="s">
        <v>54</v>
      </c>
      <c r="N302" s="37">
        <v>300</v>
      </c>
      <c r="O302" s="68">
        <f>SUMIFS(ZP!$F$2:$F$144,ZP!$G$2:$G$144,B302)</f>
        <v>0</v>
      </c>
    </row>
    <row r="303" s="37" customFormat="1" hidden="1" spans="1:15">
      <c r="A303" s="49" t="s">
        <v>36</v>
      </c>
      <c r="B303" s="50">
        <v>301</v>
      </c>
      <c r="C303" s="51" t="s">
        <v>484</v>
      </c>
      <c r="D303" s="52" t="s">
        <v>93</v>
      </c>
      <c r="E303" s="49" t="s">
        <v>39</v>
      </c>
      <c r="F303" s="53">
        <v>3321</v>
      </c>
      <c r="G303" s="54">
        <v>0</v>
      </c>
      <c r="H303" s="55">
        <v>0</v>
      </c>
      <c r="I303" s="52"/>
      <c r="J303" s="64">
        <f t="shared" si="8"/>
        <v>0</v>
      </c>
      <c r="K303" s="65">
        <f t="shared" si="9"/>
        <v>-3321</v>
      </c>
      <c r="L303" s="66" t="s">
        <v>53</v>
      </c>
      <c r="M303" s="69" t="s">
        <v>54</v>
      </c>
      <c r="N303" s="37">
        <v>301</v>
      </c>
      <c r="O303" s="68">
        <f>SUMIFS(ZP!$F$2:$F$144,ZP!$G$2:$G$144,B303)</f>
        <v>0</v>
      </c>
    </row>
    <row r="304" s="37" customFormat="1" hidden="1" spans="1:15">
      <c r="A304" s="49" t="s">
        <v>36</v>
      </c>
      <c r="B304" s="50">
        <v>302</v>
      </c>
      <c r="C304" s="51" t="s">
        <v>485</v>
      </c>
      <c r="D304" s="52" t="s">
        <v>93</v>
      </c>
      <c r="E304" s="49" t="s">
        <v>39</v>
      </c>
      <c r="F304" s="53">
        <v>3321</v>
      </c>
      <c r="G304" s="54">
        <v>0</v>
      </c>
      <c r="H304" s="55">
        <v>0</v>
      </c>
      <c r="I304" s="52"/>
      <c r="J304" s="64">
        <f t="shared" si="8"/>
        <v>0</v>
      </c>
      <c r="K304" s="65">
        <f t="shared" si="9"/>
        <v>-3321</v>
      </c>
      <c r="L304" s="66" t="s">
        <v>53</v>
      </c>
      <c r="M304" s="69" t="s">
        <v>54</v>
      </c>
      <c r="N304" s="37">
        <v>302</v>
      </c>
      <c r="O304" s="68">
        <f>SUMIFS(ZP!$F$2:$F$144,ZP!$G$2:$G$144,B304)</f>
        <v>7847.38318965515</v>
      </c>
    </row>
    <row r="305" s="37" customFormat="1" hidden="1" spans="1:15">
      <c r="A305" s="49" t="s">
        <v>36</v>
      </c>
      <c r="B305" s="50">
        <v>303</v>
      </c>
      <c r="C305" s="51" t="s">
        <v>486</v>
      </c>
      <c r="D305" s="52" t="s">
        <v>93</v>
      </c>
      <c r="E305" s="49" t="s">
        <v>39</v>
      </c>
      <c r="F305" s="53">
        <v>3321</v>
      </c>
      <c r="G305" s="54">
        <v>0</v>
      </c>
      <c r="H305" s="55">
        <v>0</v>
      </c>
      <c r="I305" s="52"/>
      <c r="J305" s="64">
        <f t="shared" si="8"/>
        <v>0</v>
      </c>
      <c r="K305" s="65">
        <f t="shared" si="9"/>
        <v>-3321</v>
      </c>
      <c r="L305" s="66" t="s">
        <v>53</v>
      </c>
      <c r="M305" s="69" t="s">
        <v>54</v>
      </c>
      <c r="N305" s="37">
        <v>303</v>
      </c>
      <c r="O305" s="68">
        <f>SUMIFS(ZP!$F$2:$F$144,ZP!$G$2:$G$144,B305)</f>
        <v>0</v>
      </c>
    </row>
    <row r="306" s="37" customFormat="1" hidden="1" spans="1:15">
      <c r="A306" s="49" t="s">
        <v>36</v>
      </c>
      <c r="B306" s="50">
        <v>304</v>
      </c>
      <c r="C306" s="51" t="s">
        <v>487</v>
      </c>
      <c r="D306" s="52" t="s">
        <v>93</v>
      </c>
      <c r="E306" s="49" t="s">
        <v>39</v>
      </c>
      <c r="F306" s="53">
        <v>16605</v>
      </c>
      <c r="G306" s="54">
        <v>0</v>
      </c>
      <c r="H306" s="55">
        <v>0</v>
      </c>
      <c r="I306" s="52"/>
      <c r="J306" s="64">
        <f t="shared" si="8"/>
        <v>0</v>
      </c>
      <c r="K306" s="65">
        <f t="shared" si="9"/>
        <v>-16605</v>
      </c>
      <c r="L306" s="66" t="s">
        <v>53</v>
      </c>
      <c r="M306" s="69" t="s">
        <v>54</v>
      </c>
      <c r="N306" s="37">
        <v>304</v>
      </c>
      <c r="O306" s="68">
        <f>SUMIFS(ZP!$F$2:$F$144,ZP!$G$2:$G$144,B306)</f>
        <v>7847.38318965515</v>
      </c>
    </row>
    <row r="307" s="37" customFormat="1" hidden="1" spans="1:15">
      <c r="A307" s="49" t="s">
        <v>36</v>
      </c>
      <c r="B307" s="50">
        <v>305</v>
      </c>
      <c r="C307" s="51" t="s">
        <v>488</v>
      </c>
      <c r="D307" s="52" t="s">
        <v>93</v>
      </c>
      <c r="E307" s="49" t="s">
        <v>39</v>
      </c>
      <c r="F307" s="53">
        <v>16605</v>
      </c>
      <c r="G307" s="54">
        <v>0</v>
      </c>
      <c r="H307" s="55">
        <v>0</v>
      </c>
      <c r="I307" s="52"/>
      <c r="J307" s="64">
        <f t="shared" si="8"/>
        <v>0</v>
      </c>
      <c r="K307" s="65">
        <f t="shared" si="9"/>
        <v>-16605</v>
      </c>
      <c r="L307" s="66" t="s">
        <v>53</v>
      </c>
      <c r="M307" s="69" t="s">
        <v>54</v>
      </c>
      <c r="N307" s="37">
        <v>305</v>
      </c>
      <c r="O307" s="68">
        <f>SUMIFS(ZP!$F$2:$F$144,ZP!$G$2:$G$144,B307)</f>
        <v>0</v>
      </c>
    </row>
    <row r="308" s="37" customFormat="1" spans="1:15">
      <c r="A308" s="49" t="s">
        <v>36</v>
      </c>
      <c r="B308" s="50">
        <v>306</v>
      </c>
      <c r="C308" s="51" t="s">
        <v>489</v>
      </c>
      <c r="D308" s="52" t="s">
        <v>38</v>
      </c>
      <c r="E308" s="49" t="s">
        <v>39</v>
      </c>
      <c r="F308" s="53">
        <v>6642</v>
      </c>
      <c r="G308" s="54">
        <v>0</v>
      </c>
      <c r="H308" s="55">
        <v>6277.90655172412</v>
      </c>
      <c r="I308" s="52"/>
      <c r="J308" s="64">
        <f t="shared" si="8"/>
        <v>0.945183160452291</v>
      </c>
      <c r="K308" s="65">
        <f t="shared" si="9"/>
        <v>-364.09344827588</v>
      </c>
      <c r="L308" s="66" t="s">
        <v>40</v>
      </c>
      <c r="M308" s="69" t="s">
        <v>490</v>
      </c>
      <c r="N308" s="37">
        <v>306</v>
      </c>
      <c r="O308" s="68">
        <f>SUMIFS(ZP!$F$2:$F$144,ZP!$G$2:$G$144,B308)</f>
        <v>0</v>
      </c>
    </row>
    <row r="309" s="37" customFormat="1" spans="1:15">
      <c r="A309" s="49" t="s">
        <v>36</v>
      </c>
      <c r="B309" s="50">
        <v>307</v>
      </c>
      <c r="C309" s="51" t="s">
        <v>491</v>
      </c>
      <c r="D309" s="52" t="s">
        <v>38</v>
      </c>
      <c r="E309" s="49" t="s">
        <v>39</v>
      </c>
      <c r="F309" s="53">
        <v>6642</v>
      </c>
      <c r="G309" s="54">
        <v>0</v>
      </c>
      <c r="H309" s="55">
        <v>12555.8131034482</v>
      </c>
      <c r="I309" s="52"/>
      <c r="J309" s="64">
        <f t="shared" si="8"/>
        <v>1.89036632090458</v>
      </c>
      <c r="K309" s="65">
        <f t="shared" si="9"/>
        <v>5913.8131034482</v>
      </c>
      <c r="L309" s="66" t="s">
        <v>40</v>
      </c>
      <c r="M309" s="69" t="s">
        <v>492</v>
      </c>
      <c r="N309" s="37">
        <v>307</v>
      </c>
      <c r="O309" s="68">
        <f>SUMIFS(ZP!$F$2:$F$144,ZP!$G$2:$G$144,B309)</f>
        <v>0</v>
      </c>
    </row>
    <row r="310" s="37" customFormat="1" spans="1:15">
      <c r="A310" s="49" t="s">
        <v>36</v>
      </c>
      <c r="B310" s="50">
        <v>308</v>
      </c>
      <c r="C310" s="51" t="s">
        <v>493</v>
      </c>
      <c r="D310" s="52" t="s">
        <v>38</v>
      </c>
      <c r="E310" s="49" t="s">
        <v>39</v>
      </c>
      <c r="F310" s="53">
        <v>6642</v>
      </c>
      <c r="G310" s="54">
        <v>0</v>
      </c>
      <c r="H310" s="55">
        <v>6277.90655172412</v>
      </c>
      <c r="I310" s="52"/>
      <c r="J310" s="64">
        <f t="shared" si="8"/>
        <v>0.945183160452291</v>
      </c>
      <c r="K310" s="65">
        <f t="shared" si="9"/>
        <v>-364.09344827588</v>
      </c>
      <c r="L310" s="66" t="s">
        <v>40</v>
      </c>
      <c r="M310" s="69" t="s">
        <v>494</v>
      </c>
      <c r="N310" s="37">
        <v>308</v>
      </c>
      <c r="O310" s="68">
        <f>SUMIFS(ZP!$F$2:$F$144,ZP!$G$2:$G$144,B310)</f>
        <v>0</v>
      </c>
    </row>
    <row r="311" s="37" customFormat="1" spans="1:15">
      <c r="A311" s="49" t="s">
        <v>36</v>
      </c>
      <c r="B311" s="50">
        <v>309</v>
      </c>
      <c r="C311" s="51" t="s">
        <v>495</v>
      </c>
      <c r="D311" s="52" t="s">
        <v>38</v>
      </c>
      <c r="E311" s="49" t="s">
        <v>39</v>
      </c>
      <c r="F311" s="53">
        <v>3321</v>
      </c>
      <c r="G311" s="54">
        <v>0</v>
      </c>
      <c r="H311" s="55">
        <v>6277.90655172412</v>
      </c>
      <c r="I311" s="52"/>
      <c r="J311" s="64">
        <f t="shared" si="8"/>
        <v>1.89036632090458</v>
      </c>
      <c r="K311" s="65">
        <f t="shared" si="9"/>
        <v>2956.90655172412</v>
      </c>
      <c r="L311" s="66" t="s">
        <v>40</v>
      </c>
      <c r="M311" s="69" t="s">
        <v>496</v>
      </c>
      <c r="N311" s="37">
        <v>309</v>
      </c>
      <c r="O311" s="68">
        <f>SUMIFS(ZP!$F$2:$F$144,ZP!$G$2:$G$144,B311)</f>
        <v>0</v>
      </c>
    </row>
    <row r="312" s="37" customFormat="1" spans="1:15">
      <c r="A312" s="49" t="s">
        <v>36</v>
      </c>
      <c r="B312" s="50">
        <v>310</v>
      </c>
      <c r="C312" s="51" t="s">
        <v>497</v>
      </c>
      <c r="D312" s="52" t="s">
        <v>38</v>
      </c>
      <c r="E312" s="49" t="s">
        <v>39</v>
      </c>
      <c r="F312" s="53">
        <v>3321</v>
      </c>
      <c r="G312" s="54">
        <v>0</v>
      </c>
      <c r="H312" s="55">
        <v>6277.90655172412</v>
      </c>
      <c r="I312" s="52"/>
      <c r="J312" s="64">
        <f t="shared" si="8"/>
        <v>1.89036632090458</v>
      </c>
      <c r="K312" s="65">
        <f t="shared" si="9"/>
        <v>2956.90655172412</v>
      </c>
      <c r="L312" s="66" t="s">
        <v>40</v>
      </c>
      <c r="M312" s="69" t="s">
        <v>498</v>
      </c>
      <c r="N312" s="37">
        <v>310</v>
      </c>
      <c r="O312" s="68">
        <f>SUMIFS(ZP!$F$2:$F$144,ZP!$G$2:$G$144,B312)</f>
        <v>0</v>
      </c>
    </row>
    <row r="313" s="37" customFormat="1" ht="25.5" hidden="1" spans="1:15">
      <c r="A313" s="49" t="s">
        <v>36</v>
      </c>
      <c r="B313" s="50">
        <v>311</v>
      </c>
      <c r="C313" s="51" t="s">
        <v>499</v>
      </c>
      <c r="D313" s="52" t="s">
        <v>38</v>
      </c>
      <c r="E313" s="49" t="s">
        <v>39</v>
      </c>
      <c r="F313" s="53">
        <v>3321</v>
      </c>
      <c r="G313" s="54">
        <v>0</v>
      </c>
      <c r="H313" s="55">
        <v>6277.90655172412</v>
      </c>
      <c r="I313" s="52"/>
      <c r="J313" s="64">
        <f t="shared" si="8"/>
        <v>1.89036632090458</v>
      </c>
      <c r="K313" s="65">
        <f t="shared" si="9"/>
        <v>2956.90655172412</v>
      </c>
      <c r="L313" s="66" t="s">
        <v>104</v>
      </c>
      <c r="M313" s="69" t="s">
        <v>500</v>
      </c>
      <c r="N313" s="37">
        <v>311</v>
      </c>
      <c r="O313" s="68">
        <f>SUMIFS(ZP!$F$2:$F$144,ZP!$G$2:$G$144,B313)</f>
        <v>0</v>
      </c>
    </row>
    <row r="314" s="37" customFormat="1" hidden="1" spans="1:15">
      <c r="A314" s="49" t="s">
        <v>36</v>
      </c>
      <c r="B314" s="50">
        <v>312</v>
      </c>
      <c r="C314" s="51" t="s">
        <v>445</v>
      </c>
      <c r="D314" s="52" t="s">
        <v>93</v>
      </c>
      <c r="E314" s="49" t="s">
        <v>39</v>
      </c>
      <c r="F314" s="53">
        <v>16605</v>
      </c>
      <c r="G314" s="54">
        <v>0</v>
      </c>
      <c r="H314" s="55">
        <v>0</v>
      </c>
      <c r="I314" s="52"/>
      <c r="J314" s="64">
        <f t="shared" si="8"/>
        <v>0</v>
      </c>
      <c r="K314" s="65">
        <f t="shared" si="9"/>
        <v>-16605</v>
      </c>
      <c r="L314" s="66" t="s">
        <v>53</v>
      </c>
      <c r="M314" s="69" t="s">
        <v>54</v>
      </c>
      <c r="N314" s="37">
        <v>312</v>
      </c>
      <c r="O314" s="68">
        <f>SUMIFS(ZP!$F$2:$F$144,ZP!$G$2:$G$144,B314)</f>
        <v>0</v>
      </c>
    </row>
    <row r="315" s="37" customFormat="1" hidden="1" spans="1:15">
      <c r="A315" s="49" t="s">
        <v>36</v>
      </c>
      <c r="B315" s="50">
        <v>313</v>
      </c>
      <c r="C315" s="51" t="s">
        <v>446</v>
      </c>
      <c r="D315" s="52" t="s">
        <v>93</v>
      </c>
      <c r="E315" s="49" t="s">
        <v>39</v>
      </c>
      <c r="F315" s="53">
        <v>16605</v>
      </c>
      <c r="G315" s="54">
        <v>0</v>
      </c>
      <c r="H315" s="55">
        <v>0</v>
      </c>
      <c r="I315" s="52"/>
      <c r="J315" s="64">
        <f t="shared" si="8"/>
        <v>0</v>
      </c>
      <c r="K315" s="65">
        <f t="shared" si="9"/>
        <v>-16605</v>
      </c>
      <c r="L315" s="66" t="s">
        <v>53</v>
      </c>
      <c r="M315" s="69" t="s">
        <v>54</v>
      </c>
      <c r="N315" s="37">
        <v>313</v>
      </c>
      <c r="O315" s="68">
        <f>SUMIFS(ZP!$F$2:$F$144,ZP!$G$2:$G$144,B315)</f>
        <v>0</v>
      </c>
    </row>
    <row r="316" s="37" customFormat="1" hidden="1" spans="1:15">
      <c r="A316" s="49" t="s">
        <v>36</v>
      </c>
      <c r="B316" s="50">
        <v>314</v>
      </c>
      <c r="C316" s="51" t="s">
        <v>447</v>
      </c>
      <c r="D316" s="52" t="s">
        <v>93</v>
      </c>
      <c r="E316" s="49" t="s">
        <v>39</v>
      </c>
      <c r="F316" s="53">
        <v>16605</v>
      </c>
      <c r="G316" s="54">
        <v>0</v>
      </c>
      <c r="H316" s="55">
        <v>0</v>
      </c>
      <c r="I316" s="52"/>
      <c r="J316" s="64">
        <f t="shared" si="8"/>
        <v>0</v>
      </c>
      <c r="K316" s="65">
        <f t="shared" si="9"/>
        <v>-16605</v>
      </c>
      <c r="L316" s="66" t="s">
        <v>53</v>
      </c>
      <c r="M316" s="69" t="s">
        <v>54</v>
      </c>
      <c r="N316" s="37">
        <v>314</v>
      </c>
      <c r="O316" s="68">
        <f>SUMIFS(ZP!$F$2:$F$144,ZP!$G$2:$G$144,B316)</f>
        <v>0</v>
      </c>
    </row>
    <row r="317" s="37" customFormat="1" hidden="1" spans="1:15">
      <c r="A317" s="49" t="s">
        <v>36</v>
      </c>
      <c r="B317" s="50">
        <v>315</v>
      </c>
      <c r="C317" s="51" t="s">
        <v>449</v>
      </c>
      <c r="D317" s="52" t="s">
        <v>93</v>
      </c>
      <c r="E317" s="49" t="s">
        <v>39</v>
      </c>
      <c r="F317" s="53">
        <v>16605</v>
      </c>
      <c r="G317" s="54">
        <v>0</v>
      </c>
      <c r="H317" s="55">
        <v>0</v>
      </c>
      <c r="I317" s="52"/>
      <c r="J317" s="64">
        <f t="shared" si="8"/>
        <v>0</v>
      </c>
      <c r="K317" s="65">
        <f t="shared" si="9"/>
        <v>-16605</v>
      </c>
      <c r="L317" s="66" t="s">
        <v>53</v>
      </c>
      <c r="M317" s="69" t="s">
        <v>54</v>
      </c>
      <c r="N317" s="37">
        <v>315</v>
      </c>
      <c r="O317" s="68">
        <f>SUMIFS(ZP!$F$2:$F$144,ZP!$G$2:$G$144,B317)</f>
        <v>0</v>
      </c>
    </row>
    <row r="318" s="37" customFormat="1" spans="1:15">
      <c r="A318" s="49" t="s">
        <v>36</v>
      </c>
      <c r="B318" s="56">
        <v>316</v>
      </c>
      <c r="C318" s="51" t="s">
        <v>501</v>
      </c>
      <c r="D318" s="52" t="s">
        <v>38</v>
      </c>
      <c r="E318" s="49" t="s">
        <v>39</v>
      </c>
      <c r="F318" s="53">
        <v>16605</v>
      </c>
      <c r="G318" s="54">
        <v>0</v>
      </c>
      <c r="H318" s="55">
        <v>14125.2897413793</v>
      </c>
      <c r="I318" s="52"/>
      <c r="J318" s="64">
        <f t="shared" si="8"/>
        <v>0.850664844407064</v>
      </c>
      <c r="K318" s="65">
        <f t="shared" si="9"/>
        <v>-2479.7102586207</v>
      </c>
      <c r="L318" s="66" t="s">
        <v>40</v>
      </c>
      <c r="M318" s="69" t="s">
        <v>502</v>
      </c>
      <c r="N318" s="37">
        <v>316</v>
      </c>
      <c r="O318" s="68">
        <f>SUMIFS(ZP!$F$2:$F$144,ZP!$G$2:$G$144,B318)</f>
        <v>0</v>
      </c>
    </row>
    <row r="319" s="37" customFormat="1" spans="1:15">
      <c r="A319" s="49" t="s">
        <v>36</v>
      </c>
      <c r="B319" s="56">
        <v>317</v>
      </c>
      <c r="C319" s="51" t="s">
        <v>503</v>
      </c>
      <c r="D319" s="52" t="s">
        <v>38</v>
      </c>
      <c r="E319" s="49" t="s">
        <v>39</v>
      </c>
      <c r="F319" s="53">
        <v>16605</v>
      </c>
      <c r="G319" s="54">
        <v>0</v>
      </c>
      <c r="H319" s="55">
        <v>26681.1028448275</v>
      </c>
      <c r="I319" s="52"/>
      <c r="J319" s="64">
        <f t="shared" si="8"/>
        <v>1.60681137276889</v>
      </c>
      <c r="K319" s="65">
        <f t="shared" si="9"/>
        <v>10076.1028448275</v>
      </c>
      <c r="L319" s="66" t="s">
        <v>40</v>
      </c>
      <c r="M319" s="69" t="s">
        <v>504</v>
      </c>
      <c r="N319" s="37">
        <v>317</v>
      </c>
      <c r="O319" s="68">
        <f>SUMIFS(ZP!$F$2:$F$144,ZP!$G$2:$G$144,B319)</f>
        <v>0</v>
      </c>
    </row>
    <row r="320" s="37" customFormat="1" spans="1:15">
      <c r="A320" s="49" t="s">
        <v>36</v>
      </c>
      <c r="B320" s="50">
        <v>318</v>
      </c>
      <c r="C320" s="51" t="s">
        <v>505</v>
      </c>
      <c r="D320" s="52" t="s">
        <v>38</v>
      </c>
      <c r="E320" s="49" t="s">
        <v>39</v>
      </c>
      <c r="F320" s="53">
        <v>16605</v>
      </c>
      <c r="G320" s="54">
        <v>0</v>
      </c>
      <c r="H320" s="55">
        <v>18833.7196551724</v>
      </c>
      <c r="I320" s="52"/>
      <c r="J320" s="64">
        <f t="shared" si="8"/>
        <v>1.13421979254275</v>
      </c>
      <c r="K320" s="65">
        <f t="shared" si="9"/>
        <v>2228.7196551724</v>
      </c>
      <c r="L320" s="66" t="s">
        <v>40</v>
      </c>
      <c r="M320" s="69" t="s">
        <v>506</v>
      </c>
      <c r="N320" s="37">
        <v>318</v>
      </c>
      <c r="O320" s="68">
        <f>SUMIFS(ZP!$F$2:$F$144,ZP!$G$2:$G$144,B320)</f>
        <v>0</v>
      </c>
    </row>
    <row r="321" s="37" customFormat="1" spans="1:15">
      <c r="A321" s="49" t="s">
        <v>36</v>
      </c>
      <c r="B321" s="71">
        <v>319</v>
      </c>
      <c r="C321" s="51" t="s">
        <v>507</v>
      </c>
      <c r="D321" s="52" t="s">
        <v>38</v>
      </c>
      <c r="E321" s="49" t="s">
        <v>39</v>
      </c>
      <c r="F321" s="72">
        <v>16605</v>
      </c>
      <c r="G321" s="54">
        <v>0</v>
      </c>
      <c r="H321" s="55">
        <v>14125.2897413793</v>
      </c>
      <c r="I321" s="52"/>
      <c r="J321" s="64">
        <f t="shared" si="8"/>
        <v>0.850664844407064</v>
      </c>
      <c r="K321" s="65">
        <f t="shared" si="9"/>
        <v>-2479.7102586207</v>
      </c>
      <c r="L321" s="66" t="s">
        <v>40</v>
      </c>
      <c r="M321" s="69" t="s">
        <v>508</v>
      </c>
      <c r="N321" s="37">
        <v>319</v>
      </c>
      <c r="O321" s="68">
        <f>SUMIFS(ZP!$F$2:$F$144,ZP!$G$2:$G$144,B321)</f>
        <v>0</v>
      </c>
    </row>
    <row r="322" s="37" customFormat="1" ht="25.5" hidden="1" spans="1:15">
      <c r="A322" s="49" t="s">
        <v>36</v>
      </c>
      <c r="B322" s="71">
        <v>320</v>
      </c>
      <c r="C322" s="51" t="s">
        <v>509</v>
      </c>
      <c r="D322" s="52" t="s">
        <v>38</v>
      </c>
      <c r="E322" s="49" t="s">
        <v>39</v>
      </c>
      <c r="F322" s="72">
        <v>16605</v>
      </c>
      <c r="G322" s="54">
        <v>0</v>
      </c>
      <c r="H322" s="55">
        <v>12555.8131034482</v>
      </c>
      <c r="I322" s="52"/>
      <c r="J322" s="64">
        <f t="shared" si="8"/>
        <v>0.756146528361831</v>
      </c>
      <c r="K322" s="65">
        <f t="shared" si="9"/>
        <v>-4049.1868965518</v>
      </c>
      <c r="L322" s="66" t="s">
        <v>104</v>
      </c>
      <c r="M322" s="69" t="s">
        <v>510</v>
      </c>
      <c r="N322" s="37">
        <v>320</v>
      </c>
      <c r="O322" s="68">
        <f>SUMIFS(ZP!$F$2:$F$144,ZP!$G$2:$G$144,B322)</f>
        <v>0</v>
      </c>
    </row>
    <row r="323" s="37" customFormat="1" spans="1:15">
      <c r="A323" s="49" t="s">
        <v>36</v>
      </c>
      <c r="B323" s="71">
        <v>321</v>
      </c>
      <c r="C323" s="51" t="s">
        <v>511</v>
      </c>
      <c r="D323" s="52" t="s">
        <v>38</v>
      </c>
      <c r="E323" s="49" t="s">
        <v>39</v>
      </c>
      <c r="F323" s="72">
        <v>16605</v>
      </c>
      <c r="G323" s="54">
        <v>0</v>
      </c>
      <c r="H323" s="55">
        <v>14125.2897413793</v>
      </c>
      <c r="I323" s="52"/>
      <c r="J323" s="64">
        <f t="shared" si="8"/>
        <v>0.850664844407064</v>
      </c>
      <c r="K323" s="65">
        <f t="shared" si="9"/>
        <v>-2479.7102586207</v>
      </c>
      <c r="L323" s="66" t="s">
        <v>40</v>
      </c>
      <c r="M323" s="69" t="s">
        <v>512</v>
      </c>
      <c r="N323" s="37">
        <v>321</v>
      </c>
      <c r="O323" s="68">
        <f>SUMIFS(ZP!$F$2:$F$144,ZP!$G$2:$G$144,B323)</f>
        <v>0</v>
      </c>
    </row>
    <row r="324" s="37" customFormat="1" spans="1:15">
      <c r="A324" s="49" t="s">
        <v>36</v>
      </c>
      <c r="B324" s="71">
        <v>322</v>
      </c>
      <c r="C324" s="51" t="s">
        <v>507</v>
      </c>
      <c r="D324" s="52" t="s">
        <v>38</v>
      </c>
      <c r="E324" s="49" t="s">
        <v>39</v>
      </c>
      <c r="F324" s="72">
        <v>16605</v>
      </c>
      <c r="G324" s="54">
        <v>0</v>
      </c>
      <c r="H324" s="55">
        <v>15694.7663793103</v>
      </c>
      <c r="I324" s="52"/>
      <c r="J324" s="64">
        <f t="shared" ref="J324:J387" si="10">H324/F324</f>
        <v>0.945183160452291</v>
      </c>
      <c r="K324" s="65">
        <f t="shared" ref="K324:K387" si="11">H324-F324</f>
        <v>-910.2336206897</v>
      </c>
      <c r="L324" s="66" t="s">
        <v>40</v>
      </c>
      <c r="M324" s="69" t="s">
        <v>513</v>
      </c>
      <c r="N324" s="37">
        <v>322</v>
      </c>
      <c r="O324" s="68">
        <f>SUMIFS(ZP!$F$2:$F$144,ZP!$G$2:$G$144,B324)</f>
        <v>0</v>
      </c>
    </row>
    <row r="325" s="37" customFormat="1" spans="1:15">
      <c r="A325" s="49" t="s">
        <v>36</v>
      </c>
      <c r="B325" s="71">
        <v>323</v>
      </c>
      <c r="C325" s="51" t="s">
        <v>514</v>
      </c>
      <c r="D325" s="52" t="s">
        <v>38</v>
      </c>
      <c r="E325" s="49" t="s">
        <v>39</v>
      </c>
      <c r="F325" s="72">
        <v>16605</v>
      </c>
      <c r="G325" s="54">
        <v>0</v>
      </c>
      <c r="H325" s="55">
        <v>14125.2897413793</v>
      </c>
      <c r="I325" s="52"/>
      <c r="J325" s="64">
        <f t="shared" si="10"/>
        <v>0.850664844407064</v>
      </c>
      <c r="K325" s="65">
        <f t="shared" si="11"/>
        <v>-2479.7102586207</v>
      </c>
      <c r="L325" s="66" t="s">
        <v>40</v>
      </c>
      <c r="M325" s="69" t="s">
        <v>515</v>
      </c>
      <c r="N325" s="37">
        <v>323</v>
      </c>
      <c r="O325" s="68">
        <f>SUMIFS(ZP!$F$2:$F$144,ZP!$G$2:$G$144,B325)</f>
        <v>0</v>
      </c>
    </row>
    <row r="326" s="37" customFormat="1" spans="1:15">
      <c r="A326" s="49" t="s">
        <v>36</v>
      </c>
      <c r="B326" s="71">
        <v>324</v>
      </c>
      <c r="C326" s="51" t="s">
        <v>516</v>
      </c>
      <c r="D326" s="52" t="s">
        <v>38</v>
      </c>
      <c r="E326" s="49" t="s">
        <v>39</v>
      </c>
      <c r="F326" s="72">
        <v>16605</v>
      </c>
      <c r="G326" s="54">
        <v>0</v>
      </c>
      <c r="H326" s="55">
        <v>29820.0561206896</v>
      </c>
      <c r="I326" s="52"/>
      <c r="J326" s="64">
        <f t="shared" si="10"/>
        <v>1.79584800485936</v>
      </c>
      <c r="K326" s="65">
        <f t="shared" si="11"/>
        <v>13215.0561206896</v>
      </c>
      <c r="L326" s="66" t="s">
        <v>40</v>
      </c>
      <c r="M326" s="69" t="s">
        <v>517</v>
      </c>
      <c r="N326" s="37">
        <v>324</v>
      </c>
      <c r="O326" s="68">
        <f>SUMIFS(ZP!$F$2:$F$144,ZP!$G$2:$G$144,B326)</f>
        <v>29820.0561206896</v>
      </c>
    </row>
    <row r="327" s="37" customFormat="1" spans="1:15">
      <c r="A327" s="49" t="s">
        <v>36</v>
      </c>
      <c r="B327" s="71">
        <v>325</v>
      </c>
      <c r="C327" s="51" t="s">
        <v>518</v>
      </c>
      <c r="D327" s="52" t="s">
        <v>38</v>
      </c>
      <c r="E327" s="49" t="s">
        <v>39</v>
      </c>
      <c r="F327" s="72">
        <v>16605</v>
      </c>
      <c r="G327" s="54">
        <v>0</v>
      </c>
      <c r="H327" s="55">
        <v>12555.8131034482</v>
      </c>
      <c r="I327" s="52"/>
      <c r="J327" s="64">
        <f t="shared" si="10"/>
        <v>0.756146528361831</v>
      </c>
      <c r="K327" s="65">
        <f t="shared" si="11"/>
        <v>-4049.1868965518</v>
      </c>
      <c r="L327" s="66" t="s">
        <v>40</v>
      </c>
      <c r="M327" s="69" t="s">
        <v>519</v>
      </c>
      <c r="N327" s="37">
        <v>325</v>
      </c>
      <c r="O327" s="68">
        <f>SUMIFS(ZP!$F$2:$F$144,ZP!$G$2:$G$144,B327)</f>
        <v>0</v>
      </c>
    </row>
    <row r="328" s="37" customFormat="1" spans="1:15">
      <c r="A328" s="49" t="s">
        <v>36</v>
      </c>
      <c r="B328" s="50">
        <v>326</v>
      </c>
      <c r="C328" s="51" t="s">
        <v>520</v>
      </c>
      <c r="D328" s="52" t="s">
        <v>38</v>
      </c>
      <c r="E328" s="49" t="s">
        <v>39</v>
      </c>
      <c r="F328" s="53">
        <v>16605</v>
      </c>
      <c r="G328" s="54">
        <v>0</v>
      </c>
      <c r="H328" s="55">
        <v>12555.8131034482</v>
      </c>
      <c r="I328" s="52"/>
      <c r="J328" s="64">
        <f t="shared" si="10"/>
        <v>0.756146528361831</v>
      </c>
      <c r="K328" s="65">
        <f t="shared" si="11"/>
        <v>-4049.1868965518</v>
      </c>
      <c r="L328" s="66" t="s">
        <v>40</v>
      </c>
      <c r="M328" s="69" t="s">
        <v>521</v>
      </c>
      <c r="N328" s="37">
        <v>326</v>
      </c>
      <c r="O328" s="68">
        <f>SUMIFS(ZP!$F$2:$F$144,ZP!$G$2:$G$144,B328)</f>
        <v>0</v>
      </c>
    </row>
    <row r="329" s="37" customFormat="1" spans="1:15">
      <c r="A329" s="49" t="s">
        <v>36</v>
      </c>
      <c r="B329" s="71">
        <v>327</v>
      </c>
      <c r="C329" s="51" t="s">
        <v>227</v>
      </c>
      <c r="D329" s="52" t="s">
        <v>38</v>
      </c>
      <c r="E329" s="49" t="s">
        <v>39</v>
      </c>
      <c r="F329" s="72">
        <v>16605</v>
      </c>
      <c r="G329" s="54">
        <v>0</v>
      </c>
      <c r="H329" s="55">
        <v>7847.38318965515</v>
      </c>
      <c r="I329" s="52"/>
      <c r="J329" s="64">
        <f t="shared" si="10"/>
        <v>0.472591580226146</v>
      </c>
      <c r="K329" s="65">
        <f t="shared" si="11"/>
        <v>-8757.61681034485</v>
      </c>
      <c r="L329" s="66" t="s">
        <v>40</v>
      </c>
      <c r="M329" s="69" t="s">
        <v>522</v>
      </c>
      <c r="N329" s="37">
        <v>327</v>
      </c>
      <c r="O329" s="68">
        <f>SUMIFS(ZP!$F$2:$F$144,ZP!$G$2:$G$144,B329)</f>
        <v>0</v>
      </c>
    </row>
    <row r="330" s="37" customFormat="1" ht="25.5" hidden="1" spans="1:15">
      <c r="A330" s="49" t="s">
        <v>36</v>
      </c>
      <c r="B330" s="50">
        <v>328</v>
      </c>
      <c r="C330" s="51" t="s">
        <v>523</v>
      </c>
      <c r="D330" s="52" t="s">
        <v>38</v>
      </c>
      <c r="E330" s="49" t="s">
        <v>39</v>
      </c>
      <c r="F330" s="53">
        <v>16605</v>
      </c>
      <c r="G330" s="54">
        <v>0</v>
      </c>
      <c r="H330" s="55">
        <v>18833.7196551724</v>
      </c>
      <c r="I330" s="52"/>
      <c r="J330" s="64">
        <f t="shared" si="10"/>
        <v>1.13421979254275</v>
      </c>
      <c r="K330" s="65">
        <f t="shared" si="11"/>
        <v>2228.7196551724</v>
      </c>
      <c r="L330" s="66" t="s">
        <v>104</v>
      </c>
      <c r="M330" s="69" t="s">
        <v>524</v>
      </c>
      <c r="N330" s="37">
        <v>328</v>
      </c>
      <c r="O330" s="68">
        <f>SUMIFS(ZP!$F$2:$F$144,ZP!$G$2:$G$144,B330)</f>
        <v>0</v>
      </c>
    </row>
    <row r="331" s="37" customFormat="1" spans="1:15">
      <c r="A331" s="49" t="s">
        <v>36</v>
      </c>
      <c r="B331" s="71">
        <v>329</v>
      </c>
      <c r="C331" s="51" t="s">
        <v>525</v>
      </c>
      <c r="D331" s="52" t="s">
        <v>38</v>
      </c>
      <c r="E331" s="49" t="s">
        <v>39</v>
      </c>
      <c r="F331" s="72">
        <v>16605</v>
      </c>
      <c r="G331" s="54">
        <v>0</v>
      </c>
      <c r="H331" s="55">
        <v>15694.7663793103</v>
      </c>
      <c r="I331" s="52"/>
      <c r="J331" s="64">
        <f t="shared" si="10"/>
        <v>0.945183160452291</v>
      </c>
      <c r="K331" s="65">
        <f t="shared" si="11"/>
        <v>-910.2336206897</v>
      </c>
      <c r="L331" s="66" t="s">
        <v>40</v>
      </c>
      <c r="M331" s="69" t="s">
        <v>526</v>
      </c>
      <c r="N331" s="37">
        <v>329</v>
      </c>
      <c r="O331" s="68">
        <f>SUMIFS(ZP!$F$2:$F$144,ZP!$G$2:$G$144,B331)</f>
        <v>7847.38318965515</v>
      </c>
    </row>
    <row r="332" s="37" customFormat="1" spans="1:15">
      <c r="A332" s="49" t="s">
        <v>36</v>
      </c>
      <c r="B332" s="50">
        <v>330</v>
      </c>
      <c r="C332" s="51" t="s">
        <v>527</v>
      </c>
      <c r="D332" s="52" t="s">
        <v>38</v>
      </c>
      <c r="E332" s="49" t="s">
        <v>39</v>
      </c>
      <c r="F332" s="53">
        <v>16605</v>
      </c>
      <c r="G332" s="54">
        <v>0</v>
      </c>
      <c r="H332" s="55">
        <v>32959.0093965516</v>
      </c>
      <c r="I332" s="52"/>
      <c r="J332" s="64">
        <f t="shared" si="10"/>
        <v>1.98488463694981</v>
      </c>
      <c r="K332" s="65">
        <f t="shared" si="11"/>
        <v>16354.0093965516</v>
      </c>
      <c r="L332" s="66" t="s">
        <v>40</v>
      </c>
      <c r="M332" s="69" t="s">
        <v>528</v>
      </c>
      <c r="N332" s="37">
        <v>330</v>
      </c>
      <c r="O332" s="68">
        <f>SUMIFS(ZP!$F$2:$F$144,ZP!$G$2:$G$144,B332)</f>
        <v>0</v>
      </c>
    </row>
    <row r="333" s="37" customFormat="1" spans="1:15">
      <c r="A333" s="49" t="s">
        <v>36</v>
      </c>
      <c r="B333" s="71">
        <v>331</v>
      </c>
      <c r="C333" s="51" t="s">
        <v>529</v>
      </c>
      <c r="D333" s="52" t="s">
        <v>38</v>
      </c>
      <c r="E333" s="49" t="s">
        <v>39</v>
      </c>
      <c r="F333" s="72">
        <v>16605</v>
      </c>
      <c r="G333" s="54">
        <v>0</v>
      </c>
      <c r="H333" s="55">
        <v>12555.8131034482</v>
      </c>
      <c r="I333" s="52"/>
      <c r="J333" s="64">
        <f t="shared" si="10"/>
        <v>0.756146528361831</v>
      </c>
      <c r="K333" s="65">
        <f t="shared" si="11"/>
        <v>-4049.1868965518</v>
      </c>
      <c r="L333" s="66" t="s">
        <v>40</v>
      </c>
      <c r="M333" s="69" t="s">
        <v>530</v>
      </c>
      <c r="N333" s="37">
        <v>331</v>
      </c>
      <c r="O333" s="68">
        <f>SUMIFS(ZP!$F$2:$F$144,ZP!$G$2:$G$144,B333)</f>
        <v>0</v>
      </c>
    </row>
    <row r="334" s="37" customFormat="1" hidden="1" spans="1:15">
      <c r="A334" s="49" t="s">
        <v>36</v>
      </c>
      <c r="B334" s="71">
        <v>332</v>
      </c>
      <c r="C334" s="51" t="s">
        <v>531</v>
      </c>
      <c r="D334" s="52" t="s">
        <v>38</v>
      </c>
      <c r="E334" s="49" t="s">
        <v>39</v>
      </c>
      <c r="F334" s="72">
        <v>16605</v>
      </c>
      <c r="G334" s="54">
        <v>0</v>
      </c>
      <c r="H334" s="55">
        <v>7847.38318965515</v>
      </c>
      <c r="I334" s="52"/>
      <c r="J334" s="64">
        <f t="shared" si="10"/>
        <v>0.472591580226146</v>
      </c>
      <c r="K334" s="65">
        <f t="shared" si="11"/>
        <v>-8757.61681034485</v>
      </c>
      <c r="L334" s="66" t="s">
        <v>104</v>
      </c>
      <c r="M334" s="69" t="s">
        <v>532</v>
      </c>
      <c r="N334" s="37">
        <v>332</v>
      </c>
      <c r="O334" s="68">
        <f>SUMIFS(ZP!$F$2:$F$144,ZP!$G$2:$G$144,B334)</f>
        <v>0</v>
      </c>
    </row>
    <row r="335" s="37" customFormat="1" spans="1:15">
      <c r="A335" s="49" t="s">
        <v>36</v>
      </c>
      <c r="B335" s="71">
        <v>333</v>
      </c>
      <c r="C335" s="51" t="s">
        <v>391</v>
      </c>
      <c r="D335" s="52" t="s">
        <v>38</v>
      </c>
      <c r="E335" s="49" t="s">
        <v>39</v>
      </c>
      <c r="F335" s="72">
        <v>16605</v>
      </c>
      <c r="G335" s="54">
        <v>0</v>
      </c>
      <c r="H335" s="55">
        <v>18833.7196551724</v>
      </c>
      <c r="I335" s="52"/>
      <c r="J335" s="64">
        <f t="shared" si="10"/>
        <v>1.13421979254275</v>
      </c>
      <c r="K335" s="65">
        <f t="shared" si="11"/>
        <v>2228.7196551724</v>
      </c>
      <c r="L335" s="66" t="s">
        <v>40</v>
      </c>
      <c r="M335" s="69" t="s">
        <v>533</v>
      </c>
      <c r="N335" s="37">
        <v>333</v>
      </c>
      <c r="O335" s="68">
        <f>SUMIFS(ZP!$F$2:$F$144,ZP!$G$2:$G$144,B335)</f>
        <v>36097.9626724137</v>
      </c>
    </row>
    <row r="336" s="37" customFormat="1" ht="25.5" hidden="1" spans="1:15">
      <c r="A336" s="49" t="s">
        <v>36</v>
      </c>
      <c r="B336" s="71">
        <v>334</v>
      </c>
      <c r="C336" s="51" t="s">
        <v>534</v>
      </c>
      <c r="D336" s="52" t="s">
        <v>38</v>
      </c>
      <c r="E336" s="49" t="s">
        <v>39</v>
      </c>
      <c r="F336" s="72">
        <v>16605</v>
      </c>
      <c r="G336" s="54">
        <v>0</v>
      </c>
      <c r="H336" s="55">
        <v>14125.2897413793</v>
      </c>
      <c r="I336" s="52"/>
      <c r="J336" s="64">
        <f t="shared" si="10"/>
        <v>0.850664844407064</v>
      </c>
      <c r="K336" s="65">
        <f t="shared" si="11"/>
        <v>-2479.7102586207</v>
      </c>
      <c r="L336" s="66" t="s">
        <v>104</v>
      </c>
      <c r="M336" s="69" t="s">
        <v>535</v>
      </c>
      <c r="N336" s="37">
        <v>334</v>
      </c>
      <c r="O336" s="68">
        <f>SUMIFS(ZP!$F$2:$F$144,ZP!$G$2:$G$144,B336)</f>
        <v>0</v>
      </c>
    </row>
    <row r="337" s="37" customFormat="1" spans="1:15">
      <c r="A337" s="49" t="s">
        <v>36</v>
      </c>
      <c r="B337" s="50">
        <v>335</v>
      </c>
      <c r="C337" s="51" t="s">
        <v>536</v>
      </c>
      <c r="D337" s="52" t="s">
        <v>38</v>
      </c>
      <c r="E337" s="49" t="s">
        <v>39</v>
      </c>
      <c r="F337" s="53">
        <v>16605</v>
      </c>
      <c r="G337" s="54">
        <v>0</v>
      </c>
      <c r="H337" s="55">
        <v>31389.5327586206</v>
      </c>
      <c r="I337" s="52"/>
      <c r="J337" s="64">
        <f t="shared" si="10"/>
        <v>1.89036632090458</v>
      </c>
      <c r="K337" s="65">
        <f t="shared" si="11"/>
        <v>14784.5327586206</v>
      </c>
      <c r="L337" s="66" t="s">
        <v>40</v>
      </c>
      <c r="M337" s="69" t="s">
        <v>537</v>
      </c>
      <c r="N337" s="37">
        <v>335</v>
      </c>
      <c r="O337" s="68">
        <f>SUMIFS(ZP!$F$2:$F$144,ZP!$G$2:$G$144,B337)</f>
        <v>0</v>
      </c>
    </row>
    <row r="338" s="37" customFormat="1" spans="1:15">
      <c r="A338" s="49" t="s">
        <v>36</v>
      </c>
      <c r="B338" s="71">
        <v>336</v>
      </c>
      <c r="C338" s="51" t="s">
        <v>538</v>
      </c>
      <c r="D338" s="52" t="s">
        <v>38</v>
      </c>
      <c r="E338" s="49" t="s">
        <v>39</v>
      </c>
      <c r="F338" s="72">
        <v>16605</v>
      </c>
      <c r="G338" s="54">
        <v>0</v>
      </c>
      <c r="H338" s="55">
        <v>6277.90655172412</v>
      </c>
      <c r="I338" s="52"/>
      <c r="J338" s="64">
        <f t="shared" si="10"/>
        <v>0.378073264180917</v>
      </c>
      <c r="K338" s="65">
        <f t="shared" si="11"/>
        <v>-10327.0934482759</v>
      </c>
      <c r="L338" s="66" t="s">
        <v>40</v>
      </c>
      <c r="M338" s="69" t="s">
        <v>539</v>
      </c>
      <c r="N338" s="37">
        <v>336</v>
      </c>
      <c r="O338" s="68">
        <f>SUMIFS(ZP!$F$2:$F$144,ZP!$G$2:$G$144,B338)</f>
        <v>0</v>
      </c>
    </row>
    <row r="339" s="37" customFormat="1" spans="1:15">
      <c r="A339" s="49" t="s">
        <v>36</v>
      </c>
      <c r="B339" s="71">
        <v>337</v>
      </c>
      <c r="C339" s="51" t="s">
        <v>540</v>
      </c>
      <c r="D339" s="52" t="s">
        <v>38</v>
      </c>
      <c r="E339" s="49" t="s">
        <v>39</v>
      </c>
      <c r="F339" s="72">
        <v>16605</v>
      </c>
      <c r="G339" s="54">
        <v>0</v>
      </c>
      <c r="H339" s="55">
        <v>6277.90655172412</v>
      </c>
      <c r="I339" s="52"/>
      <c r="J339" s="64">
        <f t="shared" si="10"/>
        <v>0.378073264180917</v>
      </c>
      <c r="K339" s="65">
        <f t="shared" si="11"/>
        <v>-10327.0934482759</v>
      </c>
      <c r="L339" s="66" t="s">
        <v>40</v>
      </c>
      <c r="M339" s="69" t="s">
        <v>541</v>
      </c>
      <c r="N339" s="37">
        <v>337</v>
      </c>
      <c r="O339" s="68">
        <f>SUMIFS(ZP!$F$2:$F$144,ZP!$G$2:$G$144,B339)</f>
        <v>0</v>
      </c>
    </row>
    <row r="340" s="37" customFormat="1" spans="1:15">
      <c r="A340" s="49" t="s">
        <v>36</v>
      </c>
      <c r="B340" s="50">
        <v>338</v>
      </c>
      <c r="C340" s="51" t="s">
        <v>542</v>
      </c>
      <c r="D340" s="52" t="s">
        <v>38</v>
      </c>
      <c r="E340" s="49" t="s">
        <v>39</v>
      </c>
      <c r="F340" s="53">
        <v>16605</v>
      </c>
      <c r="G340" s="54">
        <v>0</v>
      </c>
      <c r="H340" s="55">
        <v>31389.5327586206</v>
      </c>
      <c r="I340" s="52"/>
      <c r="J340" s="64">
        <f t="shared" si="10"/>
        <v>1.89036632090458</v>
      </c>
      <c r="K340" s="65">
        <f t="shared" si="11"/>
        <v>14784.5327586206</v>
      </c>
      <c r="L340" s="66" t="s">
        <v>40</v>
      </c>
      <c r="M340" s="69" t="s">
        <v>543</v>
      </c>
      <c r="N340" s="37">
        <v>338</v>
      </c>
      <c r="O340" s="68">
        <f>SUMIFS(ZP!$F$2:$F$144,ZP!$G$2:$G$144,B340)</f>
        <v>0</v>
      </c>
    </row>
    <row r="341" s="37" customFormat="1" ht="25.5" hidden="1" spans="1:15">
      <c r="A341" s="49" t="s">
        <v>36</v>
      </c>
      <c r="B341" s="71">
        <v>339</v>
      </c>
      <c r="C341" s="51" t="s">
        <v>544</v>
      </c>
      <c r="D341" s="52" t="s">
        <v>38</v>
      </c>
      <c r="E341" s="49" t="s">
        <v>39</v>
      </c>
      <c r="F341" s="72">
        <v>16605</v>
      </c>
      <c r="G341" s="54">
        <v>0</v>
      </c>
      <c r="H341" s="55">
        <v>25111.6262068965</v>
      </c>
      <c r="I341" s="52"/>
      <c r="J341" s="64">
        <f t="shared" si="10"/>
        <v>1.51229305672367</v>
      </c>
      <c r="K341" s="65">
        <f t="shared" si="11"/>
        <v>8506.6262068965</v>
      </c>
      <c r="L341" s="66" t="s">
        <v>104</v>
      </c>
      <c r="M341" s="69" t="s">
        <v>545</v>
      </c>
      <c r="N341" s="37">
        <v>339</v>
      </c>
      <c r="O341" s="68">
        <f>SUMIFS(ZP!$F$2:$F$144,ZP!$G$2:$G$144,B341)</f>
        <v>0</v>
      </c>
    </row>
    <row r="342" s="37" customFormat="1" ht="25.5" hidden="1" spans="1:15">
      <c r="A342" s="49" t="s">
        <v>36</v>
      </c>
      <c r="B342" s="50">
        <v>340</v>
      </c>
      <c r="C342" s="51" t="s">
        <v>546</v>
      </c>
      <c r="D342" s="52" t="s">
        <v>38</v>
      </c>
      <c r="E342" s="49" t="s">
        <v>39</v>
      </c>
      <c r="F342" s="53">
        <v>16605</v>
      </c>
      <c r="G342" s="54">
        <v>0</v>
      </c>
      <c r="H342" s="55">
        <v>25111.6262068965</v>
      </c>
      <c r="I342" s="52"/>
      <c r="J342" s="64">
        <f t="shared" si="10"/>
        <v>1.51229305672367</v>
      </c>
      <c r="K342" s="65">
        <f t="shared" si="11"/>
        <v>8506.6262068965</v>
      </c>
      <c r="L342" s="66" t="s">
        <v>104</v>
      </c>
      <c r="M342" s="69" t="s">
        <v>547</v>
      </c>
      <c r="N342" s="37">
        <v>340</v>
      </c>
      <c r="O342" s="68">
        <f>SUMIFS(ZP!$F$2:$F$144,ZP!$G$2:$G$144,B342)</f>
        <v>0</v>
      </c>
    </row>
    <row r="343" s="37" customFormat="1" spans="1:15">
      <c r="A343" s="49" t="s">
        <v>36</v>
      </c>
      <c r="B343" s="50">
        <v>341</v>
      </c>
      <c r="C343" s="51" t="s">
        <v>548</v>
      </c>
      <c r="D343" s="52" t="s">
        <v>38</v>
      </c>
      <c r="E343" s="49" t="s">
        <v>39</v>
      </c>
      <c r="F343" s="53">
        <v>16605</v>
      </c>
      <c r="G343" s="54">
        <v>0</v>
      </c>
      <c r="H343" s="55">
        <v>23542.1495689654</v>
      </c>
      <c r="I343" s="52"/>
      <c r="J343" s="64">
        <f t="shared" si="10"/>
        <v>1.41777474067843</v>
      </c>
      <c r="K343" s="65">
        <f t="shared" si="11"/>
        <v>6937.1495689654</v>
      </c>
      <c r="L343" s="66" t="s">
        <v>40</v>
      </c>
      <c r="M343" s="69" t="s">
        <v>549</v>
      </c>
      <c r="N343" s="37">
        <v>341</v>
      </c>
      <c r="O343" s="68">
        <f>SUMIFS(ZP!$F$2:$F$144,ZP!$G$2:$G$144,B343)</f>
        <v>0</v>
      </c>
    </row>
    <row r="344" s="37" customFormat="1" ht="25.5" hidden="1" spans="1:15">
      <c r="A344" s="49" t="s">
        <v>36</v>
      </c>
      <c r="B344" s="71">
        <v>342</v>
      </c>
      <c r="C344" s="51" t="s">
        <v>529</v>
      </c>
      <c r="D344" s="52" t="s">
        <v>38</v>
      </c>
      <c r="E344" s="49" t="s">
        <v>39</v>
      </c>
      <c r="F344" s="72">
        <v>16605</v>
      </c>
      <c r="G344" s="54">
        <v>0</v>
      </c>
      <c r="H344" s="55">
        <v>20403.1962931034</v>
      </c>
      <c r="I344" s="52"/>
      <c r="J344" s="64">
        <f t="shared" si="10"/>
        <v>1.22873810858798</v>
      </c>
      <c r="K344" s="65">
        <f t="shared" si="11"/>
        <v>3798.1962931034</v>
      </c>
      <c r="L344" s="66" t="s">
        <v>104</v>
      </c>
      <c r="M344" s="69" t="s">
        <v>550</v>
      </c>
      <c r="N344" s="37">
        <v>342</v>
      </c>
      <c r="O344" s="68">
        <f>SUMIFS(ZP!$F$2:$F$144,ZP!$G$2:$G$144,B344)</f>
        <v>0</v>
      </c>
    </row>
    <row r="345" s="37" customFormat="1" hidden="1" spans="1:15">
      <c r="A345" s="49" t="s">
        <v>36</v>
      </c>
      <c r="B345" s="57">
        <v>343</v>
      </c>
      <c r="C345" s="51" t="s">
        <v>551</v>
      </c>
      <c r="D345" s="52" t="s">
        <v>93</v>
      </c>
      <c r="E345" s="49" t="s">
        <v>39</v>
      </c>
      <c r="F345" s="72">
        <v>16605</v>
      </c>
      <c r="G345" s="54">
        <v>0</v>
      </c>
      <c r="H345" s="55">
        <v>0</v>
      </c>
      <c r="I345" s="52"/>
      <c r="J345" s="64">
        <f t="shared" si="10"/>
        <v>0</v>
      </c>
      <c r="K345" s="65">
        <f t="shared" si="11"/>
        <v>-16605</v>
      </c>
      <c r="L345" s="66" t="s">
        <v>53</v>
      </c>
      <c r="M345" s="69" t="s">
        <v>54</v>
      </c>
      <c r="N345" s="37">
        <v>343</v>
      </c>
      <c r="O345" s="68">
        <f>SUMIFS(ZP!$F$2:$F$144,ZP!$G$2:$G$144,B345)</f>
        <v>0</v>
      </c>
    </row>
    <row r="346" s="37" customFormat="1" hidden="1" spans="1:15">
      <c r="A346" s="49" t="s">
        <v>36</v>
      </c>
      <c r="B346" s="71">
        <v>344</v>
      </c>
      <c r="C346" s="51" t="s">
        <v>551</v>
      </c>
      <c r="D346" s="52" t="s">
        <v>93</v>
      </c>
      <c r="E346" s="49" t="s">
        <v>39</v>
      </c>
      <c r="F346" s="72">
        <v>16605</v>
      </c>
      <c r="G346" s="54">
        <v>0</v>
      </c>
      <c r="H346" s="55">
        <v>0</v>
      </c>
      <c r="I346" s="52"/>
      <c r="J346" s="64">
        <f t="shared" si="10"/>
        <v>0</v>
      </c>
      <c r="K346" s="65">
        <f t="shared" si="11"/>
        <v>-16605</v>
      </c>
      <c r="L346" s="66" t="s">
        <v>53</v>
      </c>
      <c r="M346" s="69" t="s">
        <v>54</v>
      </c>
      <c r="N346" s="37">
        <v>344</v>
      </c>
      <c r="O346" s="68">
        <f>SUMIFS(ZP!$F$2:$F$144,ZP!$G$2:$G$144,B346)</f>
        <v>0</v>
      </c>
    </row>
    <row r="347" s="37" customFormat="1" spans="1:15">
      <c r="A347" s="49" t="s">
        <v>36</v>
      </c>
      <c r="B347" s="57">
        <v>345</v>
      </c>
      <c r="C347" s="51" t="s">
        <v>552</v>
      </c>
      <c r="D347" s="52" t="s">
        <v>38</v>
      </c>
      <c r="E347" s="49" t="s">
        <v>39</v>
      </c>
      <c r="F347" s="72">
        <v>16605</v>
      </c>
      <c r="G347" s="54">
        <v>0</v>
      </c>
      <c r="H347" s="55">
        <v>18833.7196551724</v>
      </c>
      <c r="I347" s="52"/>
      <c r="J347" s="64">
        <f t="shared" si="10"/>
        <v>1.13421979254275</v>
      </c>
      <c r="K347" s="65">
        <f t="shared" si="11"/>
        <v>2228.7196551724</v>
      </c>
      <c r="L347" s="66" t="s">
        <v>40</v>
      </c>
      <c r="M347" s="69" t="s">
        <v>553</v>
      </c>
      <c r="N347" s="37">
        <v>345</v>
      </c>
      <c r="O347" s="68">
        <f>SUMIFS(ZP!$F$2:$F$144,ZP!$G$2:$G$144,B347)</f>
        <v>0</v>
      </c>
    </row>
    <row r="348" s="37" customFormat="1" hidden="1" spans="1:15">
      <c r="A348" s="49" t="s">
        <v>36</v>
      </c>
      <c r="B348" s="71">
        <v>346</v>
      </c>
      <c r="C348" s="51" t="s">
        <v>554</v>
      </c>
      <c r="D348" s="52" t="s">
        <v>93</v>
      </c>
      <c r="E348" s="49" t="s">
        <v>39</v>
      </c>
      <c r="F348" s="72">
        <v>16605</v>
      </c>
      <c r="G348" s="54">
        <v>0</v>
      </c>
      <c r="H348" s="55">
        <v>0</v>
      </c>
      <c r="I348" s="52"/>
      <c r="J348" s="64">
        <f t="shared" si="10"/>
        <v>0</v>
      </c>
      <c r="K348" s="65">
        <f t="shared" si="11"/>
        <v>-16605</v>
      </c>
      <c r="L348" s="66" t="s">
        <v>53</v>
      </c>
      <c r="M348" s="69" t="s">
        <v>54</v>
      </c>
      <c r="N348" s="37">
        <v>346</v>
      </c>
      <c r="O348" s="68">
        <f>SUMIFS(ZP!$F$2:$F$144,ZP!$G$2:$G$144,B348)</f>
        <v>0</v>
      </c>
    </row>
    <row r="349" s="37" customFormat="1" spans="1:15">
      <c r="A349" s="49" t="s">
        <v>36</v>
      </c>
      <c r="B349" s="71">
        <v>347</v>
      </c>
      <c r="C349" s="51" t="s">
        <v>555</v>
      </c>
      <c r="D349" s="52" t="s">
        <v>38</v>
      </c>
      <c r="E349" s="49" t="s">
        <v>39</v>
      </c>
      <c r="F349" s="72">
        <v>16605</v>
      </c>
      <c r="G349" s="54">
        <v>0</v>
      </c>
      <c r="H349" s="55">
        <v>14125.2897413793</v>
      </c>
      <c r="I349" s="52"/>
      <c r="J349" s="64">
        <f t="shared" si="10"/>
        <v>0.850664844407064</v>
      </c>
      <c r="K349" s="65">
        <f t="shared" si="11"/>
        <v>-2479.7102586207</v>
      </c>
      <c r="L349" s="66" t="s">
        <v>40</v>
      </c>
      <c r="M349" s="69" t="s">
        <v>556</v>
      </c>
      <c r="N349" s="37">
        <v>347</v>
      </c>
      <c r="O349" s="68">
        <f>SUMIFS(ZP!$F$2:$F$144,ZP!$G$2:$G$144,B349)</f>
        <v>0</v>
      </c>
    </row>
    <row r="350" s="37" customFormat="1" spans="1:15">
      <c r="A350" s="49" t="s">
        <v>36</v>
      </c>
      <c r="B350" s="71">
        <v>348</v>
      </c>
      <c r="C350" s="51" t="s">
        <v>557</v>
      </c>
      <c r="D350" s="52" t="s">
        <v>38</v>
      </c>
      <c r="E350" s="49" t="s">
        <v>39</v>
      </c>
      <c r="F350" s="72">
        <v>16605</v>
      </c>
      <c r="G350" s="54">
        <v>0</v>
      </c>
      <c r="H350" s="55">
        <v>12555.8131034482</v>
      </c>
      <c r="I350" s="52"/>
      <c r="J350" s="64">
        <f t="shared" si="10"/>
        <v>0.756146528361831</v>
      </c>
      <c r="K350" s="65">
        <f t="shared" si="11"/>
        <v>-4049.1868965518</v>
      </c>
      <c r="L350" s="66" t="s">
        <v>40</v>
      </c>
      <c r="M350" s="69" t="s">
        <v>558</v>
      </c>
      <c r="N350" s="37">
        <v>348</v>
      </c>
      <c r="O350" s="68">
        <f>SUMIFS(ZP!$F$2:$F$144,ZP!$G$2:$G$144,B350)</f>
        <v>0</v>
      </c>
    </row>
    <row r="351" s="37" customFormat="1" spans="1:15">
      <c r="A351" s="49" t="s">
        <v>36</v>
      </c>
      <c r="B351" s="71">
        <v>349</v>
      </c>
      <c r="C351" s="51" t="s">
        <v>559</v>
      </c>
      <c r="D351" s="52" t="s">
        <v>38</v>
      </c>
      <c r="E351" s="49" t="s">
        <v>39</v>
      </c>
      <c r="F351" s="72">
        <v>16605</v>
      </c>
      <c r="G351" s="54">
        <v>0</v>
      </c>
      <c r="H351" s="55">
        <v>7847.38318965515</v>
      </c>
      <c r="I351" s="52"/>
      <c r="J351" s="64">
        <f t="shared" si="10"/>
        <v>0.472591580226146</v>
      </c>
      <c r="K351" s="65">
        <f t="shared" si="11"/>
        <v>-8757.61681034485</v>
      </c>
      <c r="L351" s="66" t="s">
        <v>40</v>
      </c>
      <c r="M351" s="69" t="s">
        <v>560</v>
      </c>
      <c r="N351" s="37">
        <v>349</v>
      </c>
      <c r="O351" s="68">
        <f>SUMIFS(ZP!$F$2:$F$144,ZP!$G$2:$G$144,B351)</f>
        <v>0</v>
      </c>
    </row>
    <row r="352" s="37" customFormat="1" spans="1:15">
      <c r="A352" s="49" t="s">
        <v>36</v>
      </c>
      <c r="B352" s="71">
        <v>350</v>
      </c>
      <c r="C352" s="51" t="s">
        <v>561</v>
      </c>
      <c r="D352" s="52" t="s">
        <v>38</v>
      </c>
      <c r="E352" s="49" t="s">
        <v>39</v>
      </c>
      <c r="F352" s="72">
        <v>16605</v>
      </c>
      <c r="G352" s="54">
        <v>0</v>
      </c>
      <c r="H352" s="55">
        <v>21972.6729310344</v>
      </c>
      <c r="I352" s="52"/>
      <c r="J352" s="64">
        <f t="shared" si="10"/>
        <v>1.32325642463321</v>
      </c>
      <c r="K352" s="65">
        <f t="shared" si="11"/>
        <v>5367.6729310344</v>
      </c>
      <c r="L352" s="66" t="s">
        <v>40</v>
      </c>
      <c r="M352" s="69" t="s">
        <v>562</v>
      </c>
      <c r="N352" s="37">
        <v>350</v>
      </c>
      <c r="O352" s="68">
        <f>SUMIFS(ZP!$F$2:$F$144,ZP!$G$2:$G$144,B352)</f>
        <v>0</v>
      </c>
    </row>
    <row r="353" s="37" customFormat="1" spans="1:15">
      <c r="A353" s="49" t="s">
        <v>36</v>
      </c>
      <c r="B353" s="71">
        <v>351</v>
      </c>
      <c r="C353" s="51" t="s">
        <v>563</v>
      </c>
      <c r="D353" s="52" t="s">
        <v>38</v>
      </c>
      <c r="E353" s="49" t="s">
        <v>39</v>
      </c>
      <c r="F353" s="72">
        <v>16605</v>
      </c>
      <c r="G353" s="54">
        <v>0</v>
      </c>
      <c r="H353" s="55">
        <v>14125.2897413793</v>
      </c>
      <c r="I353" s="52"/>
      <c r="J353" s="64">
        <f t="shared" si="10"/>
        <v>0.850664844407064</v>
      </c>
      <c r="K353" s="65">
        <f t="shared" si="11"/>
        <v>-2479.7102586207</v>
      </c>
      <c r="L353" s="66" t="s">
        <v>40</v>
      </c>
      <c r="M353" s="69" t="s">
        <v>564</v>
      </c>
      <c r="N353" s="37">
        <v>351</v>
      </c>
      <c r="O353" s="68">
        <f>SUMIFS(ZP!$F$2:$F$144,ZP!$G$2:$G$144,B353)</f>
        <v>7847.38318965515</v>
      </c>
    </row>
    <row r="354" s="37" customFormat="1" spans="1:15">
      <c r="A354" s="49" t="s">
        <v>36</v>
      </c>
      <c r="B354" s="71">
        <v>352</v>
      </c>
      <c r="C354" s="51" t="s">
        <v>565</v>
      </c>
      <c r="D354" s="52" t="s">
        <v>38</v>
      </c>
      <c r="E354" s="49" t="s">
        <v>39</v>
      </c>
      <c r="F354" s="72">
        <v>16605</v>
      </c>
      <c r="G354" s="54">
        <v>0</v>
      </c>
      <c r="H354" s="55">
        <v>20403.1962931034</v>
      </c>
      <c r="I354" s="52"/>
      <c r="J354" s="64">
        <f t="shared" si="10"/>
        <v>1.22873810858798</v>
      </c>
      <c r="K354" s="65">
        <f t="shared" si="11"/>
        <v>3798.1962931034</v>
      </c>
      <c r="L354" s="66" t="s">
        <v>40</v>
      </c>
      <c r="M354" s="69" t="s">
        <v>566</v>
      </c>
      <c r="N354" s="37">
        <v>352</v>
      </c>
      <c r="O354" s="68">
        <f>SUMIFS(ZP!$F$2:$F$144,ZP!$G$2:$G$144,B354)</f>
        <v>0</v>
      </c>
    </row>
    <row r="355" s="37" customFormat="1" ht="25.5" hidden="1" spans="1:15">
      <c r="A355" s="49" t="s">
        <v>36</v>
      </c>
      <c r="B355" s="71">
        <v>353</v>
      </c>
      <c r="C355" s="51" t="s">
        <v>567</v>
      </c>
      <c r="D355" s="52" t="s">
        <v>38</v>
      </c>
      <c r="E355" s="49" t="s">
        <v>39</v>
      </c>
      <c r="F355" s="72">
        <v>16605</v>
      </c>
      <c r="G355" s="54">
        <v>0</v>
      </c>
      <c r="H355" s="55">
        <v>29820.0561206896</v>
      </c>
      <c r="I355" s="52"/>
      <c r="J355" s="64">
        <f t="shared" si="10"/>
        <v>1.79584800485936</v>
      </c>
      <c r="K355" s="65">
        <f t="shared" si="11"/>
        <v>13215.0561206896</v>
      </c>
      <c r="L355" s="66" t="s">
        <v>104</v>
      </c>
      <c r="M355" s="69" t="s">
        <v>568</v>
      </c>
      <c r="N355" s="37">
        <v>353</v>
      </c>
      <c r="O355" s="68">
        <f>SUMIFS(ZP!$F$2:$F$144,ZP!$G$2:$G$144,B355)</f>
        <v>0</v>
      </c>
    </row>
    <row r="356" s="37" customFormat="1" hidden="1" spans="1:15">
      <c r="A356" s="49" t="s">
        <v>36</v>
      </c>
      <c r="B356" s="50">
        <v>354</v>
      </c>
      <c r="C356" s="51" t="s">
        <v>569</v>
      </c>
      <c r="D356" s="52" t="s">
        <v>93</v>
      </c>
      <c r="E356" s="49" t="s">
        <v>39</v>
      </c>
      <c r="F356" s="53">
        <v>3321</v>
      </c>
      <c r="G356" s="54">
        <v>0</v>
      </c>
      <c r="H356" s="55">
        <v>0</v>
      </c>
      <c r="I356" s="52"/>
      <c r="J356" s="64">
        <f t="shared" si="10"/>
        <v>0</v>
      </c>
      <c r="K356" s="65">
        <f t="shared" si="11"/>
        <v>-3321</v>
      </c>
      <c r="L356" s="66" t="s">
        <v>53</v>
      </c>
      <c r="M356" s="69" t="s">
        <v>54</v>
      </c>
      <c r="N356" s="37">
        <v>354</v>
      </c>
      <c r="O356" s="68">
        <f>SUMIFS(ZP!$F$2:$F$144,ZP!$G$2:$G$144,B356)</f>
        <v>0</v>
      </c>
    </row>
    <row r="357" s="37" customFormat="1" hidden="1" spans="1:15">
      <c r="A357" s="49" t="s">
        <v>36</v>
      </c>
      <c r="B357" s="50">
        <v>355</v>
      </c>
      <c r="C357" s="51" t="s">
        <v>570</v>
      </c>
      <c r="D357" s="52" t="s">
        <v>93</v>
      </c>
      <c r="E357" s="49" t="s">
        <v>39</v>
      </c>
      <c r="F357" s="53">
        <v>3321</v>
      </c>
      <c r="G357" s="54">
        <v>0</v>
      </c>
      <c r="H357" s="55">
        <v>0</v>
      </c>
      <c r="I357" s="52"/>
      <c r="J357" s="64">
        <f t="shared" si="10"/>
        <v>0</v>
      </c>
      <c r="K357" s="65">
        <f t="shared" si="11"/>
        <v>-3321</v>
      </c>
      <c r="L357" s="66" t="s">
        <v>53</v>
      </c>
      <c r="M357" s="69" t="s">
        <v>54</v>
      </c>
      <c r="N357" s="37">
        <v>355</v>
      </c>
      <c r="O357" s="68">
        <f>SUMIFS(ZP!$F$2:$F$144,ZP!$G$2:$G$144,B357)</f>
        <v>0</v>
      </c>
    </row>
    <row r="358" s="37" customFormat="1" hidden="1" spans="1:15">
      <c r="A358" s="49" t="s">
        <v>36</v>
      </c>
      <c r="B358" s="50">
        <v>356</v>
      </c>
      <c r="C358" s="51" t="s">
        <v>571</v>
      </c>
      <c r="D358" s="52" t="s">
        <v>93</v>
      </c>
      <c r="E358" s="49" t="s">
        <v>39</v>
      </c>
      <c r="F358" s="53">
        <v>3321</v>
      </c>
      <c r="G358" s="54">
        <v>0</v>
      </c>
      <c r="H358" s="55">
        <v>0</v>
      </c>
      <c r="I358" s="52"/>
      <c r="J358" s="64">
        <f t="shared" si="10"/>
        <v>0</v>
      </c>
      <c r="K358" s="65">
        <f t="shared" si="11"/>
        <v>-3321</v>
      </c>
      <c r="L358" s="66" t="s">
        <v>53</v>
      </c>
      <c r="M358" s="69" t="s">
        <v>54</v>
      </c>
      <c r="N358" s="37">
        <v>356</v>
      </c>
      <c r="O358" s="68">
        <f>SUMIFS(ZP!$F$2:$F$144,ZP!$G$2:$G$144,B358)</f>
        <v>0</v>
      </c>
    </row>
    <row r="359" s="37" customFormat="1" hidden="1" spans="1:15">
      <c r="A359" s="49" t="s">
        <v>36</v>
      </c>
      <c r="B359" s="50">
        <v>357</v>
      </c>
      <c r="C359" s="51" t="s">
        <v>572</v>
      </c>
      <c r="D359" s="52" t="s">
        <v>93</v>
      </c>
      <c r="E359" s="49" t="s">
        <v>39</v>
      </c>
      <c r="F359" s="53">
        <v>3321</v>
      </c>
      <c r="G359" s="54">
        <v>0</v>
      </c>
      <c r="H359" s="55">
        <v>0</v>
      </c>
      <c r="I359" s="52"/>
      <c r="J359" s="64">
        <f t="shared" si="10"/>
        <v>0</v>
      </c>
      <c r="K359" s="65">
        <f t="shared" si="11"/>
        <v>-3321</v>
      </c>
      <c r="L359" s="66" t="s">
        <v>53</v>
      </c>
      <c r="M359" s="69" t="s">
        <v>54</v>
      </c>
      <c r="N359" s="37">
        <v>357</v>
      </c>
      <c r="O359" s="68">
        <f>SUMIFS(ZP!$F$2:$F$144,ZP!$G$2:$G$144,B359)</f>
        <v>0</v>
      </c>
    </row>
    <row r="360" s="37" customFormat="1" hidden="1" spans="1:15">
      <c r="A360" s="49" t="s">
        <v>36</v>
      </c>
      <c r="B360" s="50">
        <v>358</v>
      </c>
      <c r="C360" s="51" t="s">
        <v>573</v>
      </c>
      <c r="D360" s="52" t="s">
        <v>93</v>
      </c>
      <c r="E360" s="49" t="s">
        <v>39</v>
      </c>
      <c r="F360" s="53">
        <v>3321</v>
      </c>
      <c r="G360" s="54">
        <v>0</v>
      </c>
      <c r="H360" s="55">
        <v>0</v>
      </c>
      <c r="I360" s="52"/>
      <c r="J360" s="64">
        <f t="shared" si="10"/>
        <v>0</v>
      </c>
      <c r="K360" s="65">
        <f t="shared" si="11"/>
        <v>-3321</v>
      </c>
      <c r="L360" s="66" t="s">
        <v>53</v>
      </c>
      <c r="M360" s="69" t="s">
        <v>54</v>
      </c>
      <c r="N360" s="37">
        <v>358</v>
      </c>
      <c r="O360" s="68">
        <f>SUMIFS(ZP!$F$2:$F$144,ZP!$G$2:$G$144,B360)</f>
        <v>0</v>
      </c>
    </row>
    <row r="361" s="37" customFormat="1" ht="25.5" hidden="1" spans="1:15">
      <c r="A361" s="49" t="s">
        <v>36</v>
      </c>
      <c r="B361" s="50">
        <v>359</v>
      </c>
      <c r="C361" s="51" t="s">
        <v>574</v>
      </c>
      <c r="D361" s="52" t="s">
        <v>38</v>
      </c>
      <c r="E361" s="49" t="s">
        <v>39</v>
      </c>
      <c r="F361" s="53">
        <v>33210</v>
      </c>
      <c r="G361" s="54">
        <v>0</v>
      </c>
      <c r="H361" s="55">
        <v>18833.7196551724</v>
      </c>
      <c r="I361" s="52"/>
      <c r="J361" s="64">
        <f t="shared" si="10"/>
        <v>0.567109896271376</v>
      </c>
      <c r="K361" s="65">
        <f t="shared" si="11"/>
        <v>-14376.2803448276</v>
      </c>
      <c r="L361" s="66" t="s">
        <v>104</v>
      </c>
      <c r="M361" s="69" t="s">
        <v>575</v>
      </c>
      <c r="N361" s="37">
        <v>359</v>
      </c>
      <c r="O361" s="68">
        <f>SUMIFS(ZP!$F$2:$F$144,ZP!$G$2:$G$144,B361)</f>
        <v>0</v>
      </c>
    </row>
    <row r="362" s="37" customFormat="1" hidden="1" spans="1:15">
      <c r="A362" s="49" t="s">
        <v>36</v>
      </c>
      <c r="B362" s="50">
        <v>360</v>
      </c>
      <c r="C362" s="51" t="s">
        <v>576</v>
      </c>
      <c r="D362" s="52" t="s">
        <v>38</v>
      </c>
      <c r="E362" s="49" t="s">
        <v>39</v>
      </c>
      <c r="F362" s="53">
        <v>33210</v>
      </c>
      <c r="G362" s="54">
        <v>0</v>
      </c>
      <c r="H362" s="55">
        <v>0</v>
      </c>
      <c r="I362" s="52"/>
      <c r="J362" s="64">
        <f t="shared" si="10"/>
        <v>0</v>
      </c>
      <c r="K362" s="65">
        <f t="shared" si="11"/>
        <v>-33210</v>
      </c>
      <c r="L362" s="66" t="s">
        <v>53</v>
      </c>
      <c r="M362" s="69" t="s">
        <v>54</v>
      </c>
      <c r="N362" s="37">
        <v>360</v>
      </c>
      <c r="O362" s="68">
        <f>SUMIFS(ZP!$F$2:$F$144,ZP!$G$2:$G$144,B362)</f>
        <v>0</v>
      </c>
    </row>
    <row r="363" s="37" customFormat="1" hidden="1" spans="1:15">
      <c r="A363" s="49" t="s">
        <v>36</v>
      </c>
      <c r="B363" s="50">
        <v>361</v>
      </c>
      <c r="C363" s="51" t="s">
        <v>577</v>
      </c>
      <c r="D363" s="52" t="s">
        <v>38</v>
      </c>
      <c r="E363" s="49" t="s">
        <v>39</v>
      </c>
      <c r="F363" s="53">
        <v>33210</v>
      </c>
      <c r="G363" s="54">
        <v>0</v>
      </c>
      <c r="H363" s="55">
        <v>0</v>
      </c>
      <c r="I363" s="52"/>
      <c r="J363" s="64">
        <f t="shared" si="10"/>
        <v>0</v>
      </c>
      <c r="K363" s="65">
        <f t="shared" si="11"/>
        <v>-33210</v>
      </c>
      <c r="L363" s="66" t="s">
        <v>53</v>
      </c>
      <c r="M363" s="69" t="s">
        <v>54</v>
      </c>
      <c r="N363" s="37">
        <v>361</v>
      </c>
      <c r="O363" s="68">
        <f>SUMIFS(ZP!$F$2:$F$144,ZP!$G$2:$G$144,B363)</f>
        <v>0</v>
      </c>
    </row>
    <row r="364" s="37" customFormat="1" hidden="1" spans="1:15">
      <c r="A364" s="49" t="s">
        <v>36</v>
      </c>
      <c r="B364" s="50">
        <v>362</v>
      </c>
      <c r="C364" s="51" t="s">
        <v>578</v>
      </c>
      <c r="D364" s="52" t="s">
        <v>38</v>
      </c>
      <c r="E364" s="49" t="s">
        <v>39</v>
      </c>
      <c r="F364" s="53">
        <v>33210</v>
      </c>
      <c r="G364" s="54">
        <v>0</v>
      </c>
      <c r="H364" s="55">
        <v>0</v>
      </c>
      <c r="I364" s="52"/>
      <c r="J364" s="64">
        <f t="shared" si="10"/>
        <v>0</v>
      </c>
      <c r="K364" s="65">
        <f t="shared" si="11"/>
        <v>-33210</v>
      </c>
      <c r="L364" s="66" t="s">
        <v>53</v>
      </c>
      <c r="M364" s="69" t="s">
        <v>54</v>
      </c>
      <c r="N364" s="37">
        <v>362</v>
      </c>
      <c r="O364" s="68">
        <f>SUMIFS(ZP!$F$2:$F$144,ZP!$G$2:$G$144,B364)</f>
        <v>0</v>
      </c>
    </row>
    <row r="365" s="37" customFormat="1" ht="25.5" hidden="1" spans="1:15">
      <c r="A365" s="49" t="s">
        <v>36</v>
      </c>
      <c r="B365" s="50">
        <v>363</v>
      </c>
      <c r="C365" s="51" t="s">
        <v>579</v>
      </c>
      <c r="D365" s="52" t="s">
        <v>38</v>
      </c>
      <c r="E365" s="49" t="s">
        <v>39</v>
      </c>
      <c r="F365" s="53">
        <v>33210</v>
      </c>
      <c r="G365" s="54">
        <v>0</v>
      </c>
      <c r="H365" s="55">
        <v>28250.5794827585</v>
      </c>
      <c r="I365" s="52"/>
      <c r="J365" s="64">
        <f t="shared" si="10"/>
        <v>0.850664844407061</v>
      </c>
      <c r="K365" s="65">
        <f t="shared" si="11"/>
        <v>-4959.4205172415</v>
      </c>
      <c r="L365" s="66" t="s">
        <v>104</v>
      </c>
      <c r="M365" s="69" t="s">
        <v>580</v>
      </c>
      <c r="N365" s="37">
        <v>363</v>
      </c>
      <c r="O365" s="68">
        <f>SUMIFS(ZP!$F$2:$F$144,ZP!$G$2:$G$144,B365)</f>
        <v>0</v>
      </c>
    </row>
    <row r="366" s="37" customFormat="1" ht="25.5" hidden="1" spans="1:15">
      <c r="A366" s="49" t="s">
        <v>36</v>
      </c>
      <c r="B366" s="50">
        <v>364</v>
      </c>
      <c r="C366" s="51" t="s">
        <v>581</v>
      </c>
      <c r="D366" s="52" t="s">
        <v>38</v>
      </c>
      <c r="E366" s="49" t="s">
        <v>39</v>
      </c>
      <c r="F366" s="53">
        <v>33210</v>
      </c>
      <c r="G366" s="54">
        <v>0</v>
      </c>
      <c r="H366" s="55">
        <v>26681.1028448275</v>
      </c>
      <c r="I366" s="52"/>
      <c r="J366" s="64">
        <f t="shared" si="10"/>
        <v>0.803405686384447</v>
      </c>
      <c r="K366" s="65">
        <f t="shared" si="11"/>
        <v>-6528.8971551725</v>
      </c>
      <c r="L366" s="66" t="s">
        <v>104</v>
      </c>
      <c r="M366" s="69" t="s">
        <v>582</v>
      </c>
      <c r="N366" s="37">
        <v>364</v>
      </c>
      <c r="O366" s="68">
        <f>SUMIFS(ZP!$F$2:$F$144,ZP!$G$2:$G$144,B366)</f>
        <v>0</v>
      </c>
    </row>
    <row r="367" s="37" customFormat="1" ht="25.5" hidden="1" spans="1:15">
      <c r="A367" s="49" t="s">
        <v>36</v>
      </c>
      <c r="B367" s="50">
        <v>365</v>
      </c>
      <c r="C367" s="51" t="s">
        <v>583</v>
      </c>
      <c r="D367" s="52" t="s">
        <v>38</v>
      </c>
      <c r="E367" s="49" t="s">
        <v>39</v>
      </c>
      <c r="F367" s="53">
        <v>33210</v>
      </c>
      <c r="G367" s="54">
        <v>0</v>
      </c>
      <c r="H367" s="55">
        <v>31389.5327586206</v>
      </c>
      <c r="I367" s="52"/>
      <c r="J367" s="64">
        <f t="shared" si="10"/>
        <v>0.945183160452291</v>
      </c>
      <c r="K367" s="65">
        <f t="shared" si="11"/>
        <v>-1820.4672413794</v>
      </c>
      <c r="L367" s="66" t="s">
        <v>104</v>
      </c>
      <c r="M367" s="69" t="s">
        <v>584</v>
      </c>
      <c r="N367" s="37">
        <v>365</v>
      </c>
      <c r="O367" s="68">
        <f>SUMIFS(ZP!$F$2:$F$144,ZP!$G$2:$G$144,B367)</f>
        <v>0</v>
      </c>
    </row>
    <row r="368" s="37" customFormat="1" spans="1:15">
      <c r="A368" s="49" t="s">
        <v>36</v>
      </c>
      <c r="B368" s="50">
        <v>366</v>
      </c>
      <c r="C368" s="51" t="s">
        <v>585</v>
      </c>
      <c r="D368" s="52" t="s">
        <v>38</v>
      </c>
      <c r="E368" s="49" t="s">
        <v>39</v>
      </c>
      <c r="F368" s="53">
        <v>3321</v>
      </c>
      <c r="G368" s="54">
        <v>0</v>
      </c>
      <c r="H368" s="55">
        <v>7847.38318965515</v>
      </c>
      <c r="I368" s="52"/>
      <c r="J368" s="64">
        <f t="shared" si="10"/>
        <v>2.36295790113073</v>
      </c>
      <c r="K368" s="65">
        <f t="shared" si="11"/>
        <v>4526.38318965515</v>
      </c>
      <c r="L368" s="66" t="s">
        <v>40</v>
      </c>
      <c r="M368" s="69" t="s">
        <v>586</v>
      </c>
      <c r="N368" s="37">
        <v>366</v>
      </c>
      <c r="O368" s="68">
        <f>SUMIFS(ZP!$F$2:$F$144,ZP!$G$2:$G$144,B368)</f>
        <v>0</v>
      </c>
    </row>
    <row r="369" s="37" customFormat="1" ht="25.5" hidden="1" spans="1:15">
      <c r="A369" s="49" t="s">
        <v>36</v>
      </c>
      <c r="B369" s="50">
        <v>367</v>
      </c>
      <c r="C369" s="51" t="s">
        <v>587</v>
      </c>
      <c r="D369" s="52" t="s">
        <v>38</v>
      </c>
      <c r="E369" s="49" t="s">
        <v>39</v>
      </c>
      <c r="F369" s="53">
        <v>33210</v>
      </c>
      <c r="G369" s="54">
        <v>0</v>
      </c>
      <c r="H369" s="55">
        <v>25111.6262068965</v>
      </c>
      <c r="I369" s="52"/>
      <c r="J369" s="64">
        <f t="shared" si="10"/>
        <v>0.756146528361834</v>
      </c>
      <c r="K369" s="65">
        <f t="shared" si="11"/>
        <v>-8098.3737931035</v>
      </c>
      <c r="L369" s="66" t="s">
        <v>104</v>
      </c>
      <c r="M369" s="69" t="s">
        <v>588</v>
      </c>
      <c r="N369" s="37">
        <v>367</v>
      </c>
      <c r="O369" s="68">
        <f>SUMIFS(ZP!$F$2:$F$144,ZP!$G$2:$G$144,B369)</f>
        <v>7847.38318965515</v>
      </c>
    </row>
    <row r="370" s="37" customFormat="1" hidden="1" spans="1:15">
      <c r="A370" s="49" t="s">
        <v>36</v>
      </c>
      <c r="B370" s="50">
        <v>368</v>
      </c>
      <c r="C370" s="51" t="s">
        <v>589</v>
      </c>
      <c r="D370" s="52" t="s">
        <v>93</v>
      </c>
      <c r="E370" s="49" t="s">
        <v>39</v>
      </c>
      <c r="F370" s="53">
        <v>3321</v>
      </c>
      <c r="G370" s="54">
        <v>0</v>
      </c>
      <c r="H370" s="55">
        <v>0</v>
      </c>
      <c r="I370" s="52"/>
      <c r="J370" s="64">
        <f t="shared" si="10"/>
        <v>0</v>
      </c>
      <c r="K370" s="65">
        <f t="shared" si="11"/>
        <v>-3321</v>
      </c>
      <c r="L370" s="66" t="s">
        <v>53</v>
      </c>
      <c r="M370" s="69" t="s">
        <v>54</v>
      </c>
      <c r="N370" s="37">
        <v>368</v>
      </c>
      <c r="O370" s="68">
        <f>SUMIFS(ZP!$F$2:$F$144,ZP!$G$2:$G$144,B370)</f>
        <v>0</v>
      </c>
    </row>
    <row r="371" s="37" customFormat="1" ht="38" spans="1:15">
      <c r="A371" s="49" t="s">
        <v>36</v>
      </c>
      <c r="B371" s="50">
        <v>369</v>
      </c>
      <c r="C371" s="51" t="s">
        <v>590</v>
      </c>
      <c r="D371" s="52" t="s">
        <v>38</v>
      </c>
      <c r="E371" s="49" t="s">
        <v>39</v>
      </c>
      <c r="F371" s="53">
        <v>33210</v>
      </c>
      <c r="G371" s="54">
        <v>0</v>
      </c>
      <c r="H371" s="55">
        <v>61209.5888793102</v>
      </c>
      <c r="I371" s="52"/>
      <c r="J371" s="64">
        <f t="shared" si="10"/>
        <v>1.84310716288197</v>
      </c>
      <c r="K371" s="65">
        <f t="shared" si="11"/>
        <v>27999.5888793102</v>
      </c>
      <c r="L371" s="66" t="s">
        <v>40</v>
      </c>
      <c r="M371" s="69" t="s">
        <v>591</v>
      </c>
      <c r="N371" s="37">
        <v>369</v>
      </c>
      <c r="O371" s="68">
        <f>SUMIFS(ZP!$F$2:$F$144,ZP!$G$2:$G$144,B371)</f>
        <v>23542.1495689655</v>
      </c>
    </row>
    <row r="372" s="37" customFormat="1" ht="38" hidden="1" spans="1:15">
      <c r="A372" s="49" t="s">
        <v>36</v>
      </c>
      <c r="B372" s="50">
        <v>370</v>
      </c>
      <c r="C372" s="51" t="s">
        <v>592</v>
      </c>
      <c r="D372" s="52" t="s">
        <v>38</v>
      </c>
      <c r="E372" s="49" t="s">
        <v>39</v>
      </c>
      <c r="F372" s="53">
        <v>33210</v>
      </c>
      <c r="G372" s="54">
        <v>0</v>
      </c>
      <c r="H372" s="55">
        <v>39236.9159482757</v>
      </c>
      <c r="I372" s="52"/>
      <c r="J372" s="64">
        <f t="shared" si="10"/>
        <v>1.18147895056536</v>
      </c>
      <c r="K372" s="65">
        <f t="shared" si="11"/>
        <v>6026.9159482757</v>
      </c>
      <c r="L372" s="66" t="s">
        <v>104</v>
      </c>
      <c r="M372" s="69" t="s">
        <v>593</v>
      </c>
      <c r="N372" s="37">
        <v>370</v>
      </c>
      <c r="O372" s="68">
        <f>SUMIFS(ZP!$F$2:$F$144,ZP!$G$2:$G$144,B372)</f>
        <v>0</v>
      </c>
    </row>
    <row r="373" s="37" customFormat="1" ht="25.5" hidden="1" spans="1:15">
      <c r="A373" s="49" t="s">
        <v>36</v>
      </c>
      <c r="B373" s="50">
        <v>371</v>
      </c>
      <c r="C373" s="51" t="s">
        <v>594</v>
      </c>
      <c r="D373" s="52" t="s">
        <v>38</v>
      </c>
      <c r="E373" s="49" t="s">
        <v>39</v>
      </c>
      <c r="F373" s="53">
        <v>33210</v>
      </c>
      <c r="G373" s="54">
        <v>0</v>
      </c>
      <c r="H373" s="55">
        <v>39236.9159482757</v>
      </c>
      <c r="I373" s="52"/>
      <c r="J373" s="64">
        <f t="shared" si="10"/>
        <v>1.18147895056536</v>
      </c>
      <c r="K373" s="65">
        <f t="shared" si="11"/>
        <v>6026.9159482757</v>
      </c>
      <c r="L373" s="66" t="s">
        <v>104</v>
      </c>
      <c r="M373" s="69" t="s">
        <v>595</v>
      </c>
      <c r="N373" s="37">
        <v>371</v>
      </c>
      <c r="O373" s="68">
        <f>SUMIFS(ZP!$F$2:$F$144,ZP!$G$2:$G$144,B373)</f>
        <v>0</v>
      </c>
    </row>
    <row r="374" s="37" customFormat="1" hidden="1" spans="1:15">
      <c r="A374" s="49" t="s">
        <v>36</v>
      </c>
      <c r="B374" s="50">
        <v>372</v>
      </c>
      <c r="C374" s="51" t="s">
        <v>596</v>
      </c>
      <c r="D374" s="52" t="s">
        <v>93</v>
      </c>
      <c r="E374" s="49" t="s">
        <v>39</v>
      </c>
      <c r="F374" s="53">
        <v>3321</v>
      </c>
      <c r="G374" s="54">
        <v>0</v>
      </c>
      <c r="H374" s="55">
        <v>0</v>
      </c>
      <c r="I374" s="52"/>
      <c r="J374" s="64">
        <f t="shared" si="10"/>
        <v>0</v>
      </c>
      <c r="K374" s="65">
        <f t="shared" si="11"/>
        <v>-3321</v>
      </c>
      <c r="L374" s="66" t="s">
        <v>53</v>
      </c>
      <c r="M374" s="69" t="s">
        <v>54</v>
      </c>
      <c r="N374" s="37">
        <v>372</v>
      </c>
      <c r="O374" s="68">
        <f>SUMIFS(ZP!$F$2:$F$144,ZP!$G$2:$G$144,B374)</f>
        <v>0</v>
      </c>
    </row>
    <row r="375" s="37" customFormat="1" hidden="1" spans="1:15">
      <c r="A375" s="49" t="s">
        <v>36</v>
      </c>
      <c r="B375" s="50">
        <v>373</v>
      </c>
      <c r="C375" s="51" t="s">
        <v>597</v>
      </c>
      <c r="D375" s="52" t="s">
        <v>93</v>
      </c>
      <c r="E375" s="49" t="s">
        <v>39</v>
      </c>
      <c r="F375" s="53">
        <v>3321</v>
      </c>
      <c r="G375" s="54">
        <v>0</v>
      </c>
      <c r="H375" s="55">
        <v>0</v>
      </c>
      <c r="I375" s="52"/>
      <c r="J375" s="64">
        <f t="shared" si="10"/>
        <v>0</v>
      </c>
      <c r="K375" s="65">
        <f t="shared" si="11"/>
        <v>-3321</v>
      </c>
      <c r="L375" s="66" t="s">
        <v>53</v>
      </c>
      <c r="M375" s="69" t="s">
        <v>54</v>
      </c>
      <c r="N375" s="37">
        <v>373</v>
      </c>
      <c r="O375" s="68">
        <f>SUMIFS(ZP!$F$2:$F$144,ZP!$G$2:$G$144,B375)</f>
        <v>0</v>
      </c>
    </row>
    <row r="376" s="37" customFormat="1" ht="38" spans="1:15">
      <c r="A376" s="49" t="s">
        <v>36</v>
      </c>
      <c r="B376" s="50">
        <v>374</v>
      </c>
      <c r="C376" s="51" t="s">
        <v>598</v>
      </c>
      <c r="D376" s="52" t="s">
        <v>38</v>
      </c>
      <c r="E376" s="49" t="s">
        <v>39</v>
      </c>
      <c r="F376" s="53">
        <v>33210</v>
      </c>
      <c r="G376" s="54">
        <v>0</v>
      </c>
      <c r="H376" s="55">
        <v>51792.729051724</v>
      </c>
      <c r="I376" s="52"/>
      <c r="J376" s="64">
        <f t="shared" si="10"/>
        <v>1.55955221474628</v>
      </c>
      <c r="K376" s="65">
        <f t="shared" si="11"/>
        <v>18582.729051724</v>
      </c>
      <c r="L376" s="66" t="s">
        <v>40</v>
      </c>
      <c r="M376" s="69" t="s">
        <v>599</v>
      </c>
      <c r="N376" s="37">
        <v>374</v>
      </c>
      <c r="O376" s="68">
        <f>SUMIFS(ZP!$F$2:$F$144,ZP!$G$2:$G$144,B376)</f>
        <v>0</v>
      </c>
    </row>
    <row r="377" s="37" customFormat="1" hidden="1" spans="1:15">
      <c r="A377" s="49" t="s">
        <v>36</v>
      </c>
      <c r="B377" s="50">
        <v>375</v>
      </c>
      <c r="C377" s="51" t="s">
        <v>569</v>
      </c>
      <c r="D377" s="52" t="s">
        <v>93</v>
      </c>
      <c r="E377" s="49" t="s">
        <v>39</v>
      </c>
      <c r="F377" s="53">
        <v>3321</v>
      </c>
      <c r="G377" s="54">
        <v>0</v>
      </c>
      <c r="H377" s="55">
        <v>0</v>
      </c>
      <c r="I377" s="52"/>
      <c r="J377" s="64">
        <f t="shared" si="10"/>
        <v>0</v>
      </c>
      <c r="K377" s="65">
        <f t="shared" si="11"/>
        <v>-3321</v>
      </c>
      <c r="L377" s="66" t="s">
        <v>53</v>
      </c>
      <c r="M377" s="69" t="s">
        <v>54</v>
      </c>
      <c r="N377" s="37">
        <v>375</v>
      </c>
      <c r="O377" s="68">
        <f>SUMIFS(ZP!$F$2:$F$144,ZP!$G$2:$G$144,B377)</f>
        <v>0</v>
      </c>
    </row>
    <row r="378" s="37" customFormat="1" hidden="1" spans="1:15">
      <c r="A378" s="49" t="s">
        <v>36</v>
      </c>
      <c r="B378" s="50">
        <v>376</v>
      </c>
      <c r="C378" s="51" t="s">
        <v>600</v>
      </c>
      <c r="D378" s="52" t="s">
        <v>93</v>
      </c>
      <c r="E378" s="49" t="s">
        <v>39</v>
      </c>
      <c r="F378" s="53">
        <v>3321</v>
      </c>
      <c r="G378" s="54">
        <v>0</v>
      </c>
      <c r="H378" s="55">
        <v>0</v>
      </c>
      <c r="I378" s="52"/>
      <c r="J378" s="64">
        <f t="shared" si="10"/>
        <v>0</v>
      </c>
      <c r="K378" s="65">
        <f t="shared" si="11"/>
        <v>-3321</v>
      </c>
      <c r="L378" s="66" t="s">
        <v>53</v>
      </c>
      <c r="M378" s="69" t="s">
        <v>54</v>
      </c>
      <c r="N378" s="37">
        <v>376</v>
      </c>
      <c r="O378" s="68">
        <f>SUMIFS(ZP!$F$2:$F$144,ZP!$G$2:$G$144,B378)</f>
        <v>0</v>
      </c>
    </row>
    <row r="379" s="37" customFormat="1" hidden="1" spans="1:15">
      <c r="A379" s="49" t="s">
        <v>36</v>
      </c>
      <c r="B379" s="50">
        <v>377</v>
      </c>
      <c r="C379" s="51" t="s">
        <v>601</v>
      </c>
      <c r="D379" s="52" t="s">
        <v>93</v>
      </c>
      <c r="E379" s="49" t="s">
        <v>39</v>
      </c>
      <c r="F379" s="53">
        <v>3321</v>
      </c>
      <c r="G379" s="54">
        <v>0</v>
      </c>
      <c r="H379" s="55">
        <v>0</v>
      </c>
      <c r="I379" s="52"/>
      <c r="J379" s="64">
        <f t="shared" si="10"/>
        <v>0</v>
      </c>
      <c r="K379" s="65">
        <f t="shared" si="11"/>
        <v>-3321</v>
      </c>
      <c r="L379" s="66" t="s">
        <v>53</v>
      </c>
      <c r="M379" s="69" t="s">
        <v>54</v>
      </c>
      <c r="N379" s="37">
        <v>377</v>
      </c>
      <c r="O379" s="68">
        <f>SUMIFS(ZP!$F$2:$F$144,ZP!$G$2:$G$144,B379)</f>
        <v>0</v>
      </c>
    </row>
    <row r="380" s="37" customFormat="1" hidden="1" spans="1:15">
      <c r="A380" s="49" t="s">
        <v>36</v>
      </c>
      <c r="B380" s="50">
        <v>378</v>
      </c>
      <c r="C380" s="51" t="s">
        <v>602</v>
      </c>
      <c r="D380" s="52" t="s">
        <v>93</v>
      </c>
      <c r="E380" s="49" t="s">
        <v>39</v>
      </c>
      <c r="F380" s="53">
        <v>3321</v>
      </c>
      <c r="G380" s="54">
        <v>0</v>
      </c>
      <c r="H380" s="55">
        <v>0</v>
      </c>
      <c r="I380" s="52"/>
      <c r="J380" s="64">
        <f t="shared" si="10"/>
        <v>0</v>
      </c>
      <c r="K380" s="65">
        <f t="shared" si="11"/>
        <v>-3321</v>
      </c>
      <c r="L380" s="66" t="s">
        <v>53</v>
      </c>
      <c r="M380" s="69" t="s">
        <v>54</v>
      </c>
      <c r="N380" s="37">
        <v>378</v>
      </c>
      <c r="O380" s="68">
        <f>SUMIFS(ZP!$F$2:$F$144,ZP!$G$2:$G$144,B380)</f>
        <v>0</v>
      </c>
    </row>
    <row r="381" s="37" customFormat="1" hidden="1" spans="1:15">
      <c r="A381" s="49" t="s">
        <v>36</v>
      </c>
      <c r="B381" s="50">
        <v>379</v>
      </c>
      <c r="C381" s="51" t="s">
        <v>571</v>
      </c>
      <c r="D381" s="52" t="s">
        <v>93</v>
      </c>
      <c r="E381" s="49" t="s">
        <v>39</v>
      </c>
      <c r="F381" s="53">
        <v>3321</v>
      </c>
      <c r="G381" s="54">
        <v>0</v>
      </c>
      <c r="H381" s="55">
        <v>0</v>
      </c>
      <c r="I381" s="52"/>
      <c r="J381" s="64">
        <f t="shared" si="10"/>
        <v>0</v>
      </c>
      <c r="K381" s="65">
        <f t="shared" si="11"/>
        <v>-3321</v>
      </c>
      <c r="L381" s="66" t="s">
        <v>53</v>
      </c>
      <c r="M381" s="69" t="s">
        <v>54</v>
      </c>
      <c r="N381" s="37">
        <v>379</v>
      </c>
      <c r="O381" s="68">
        <f>SUMIFS(ZP!$F$2:$F$144,ZP!$G$2:$G$144,B381)</f>
        <v>0</v>
      </c>
    </row>
    <row r="382" s="37" customFormat="1" hidden="1" spans="1:15">
      <c r="A382" s="49" t="s">
        <v>36</v>
      </c>
      <c r="B382" s="50">
        <v>380</v>
      </c>
      <c r="C382" s="51" t="s">
        <v>603</v>
      </c>
      <c r="D382" s="52" t="s">
        <v>93</v>
      </c>
      <c r="E382" s="49" t="s">
        <v>39</v>
      </c>
      <c r="F382" s="53">
        <v>3321</v>
      </c>
      <c r="G382" s="54">
        <v>0</v>
      </c>
      <c r="H382" s="55">
        <v>0</v>
      </c>
      <c r="I382" s="52"/>
      <c r="J382" s="64">
        <f t="shared" si="10"/>
        <v>0</v>
      </c>
      <c r="K382" s="65">
        <f t="shared" si="11"/>
        <v>-3321</v>
      </c>
      <c r="L382" s="66" t="s">
        <v>53</v>
      </c>
      <c r="M382" s="69" t="s">
        <v>54</v>
      </c>
      <c r="N382" s="37">
        <v>380</v>
      </c>
      <c r="O382" s="68">
        <f>SUMIFS(ZP!$F$2:$F$144,ZP!$G$2:$G$144,B382)</f>
        <v>0</v>
      </c>
    </row>
    <row r="383" s="37" customFormat="1" spans="1:15">
      <c r="A383" s="49" t="s">
        <v>36</v>
      </c>
      <c r="B383" s="50">
        <v>381</v>
      </c>
      <c r="C383" s="51" t="s">
        <v>604</v>
      </c>
      <c r="D383" s="52" t="s">
        <v>38</v>
      </c>
      <c r="E383" s="49" t="s">
        <v>39</v>
      </c>
      <c r="F383" s="53">
        <v>33210</v>
      </c>
      <c r="G383" s="54">
        <v>0</v>
      </c>
      <c r="H383" s="55">
        <v>7847.38318965515</v>
      </c>
      <c r="I383" s="52"/>
      <c r="J383" s="64">
        <f t="shared" si="10"/>
        <v>0.236295790113073</v>
      </c>
      <c r="K383" s="65">
        <f t="shared" si="11"/>
        <v>-25362.6168103449</v>
      </c>
      <c r="L383" s="66" t="s">
        <v>40</v>
      </c>
      <c r="M383" s="69" t="s">
        <v>605</v>
      </c>
      <c r="N383" s="37">
        <v>381</v>
      </c>
      <c r="O383" s="68">
        <f>SUMIFS(ZP!$F$2:$F$144,ZP!$G$2:$G$144,B383)</f>
        <v>0</v>
      </c>
    </row>
    <row r="384" s="37" customFormat="1" hidden="1" spans="1:15">
      <c r="A384" s="49" t="s">
        <v>36</v>
      </c>
      <c r="B384" s="50">
        <v>382</v>
      </c>
      <c r="C384" s="51" t="s">
        <v>606</v>
      </c>
      <c r="D384" s="52" t="s">
        <v>93</v>
      </c>
      <c r="E384" s="49" t="s">
        <v>39</v>
      </c>
      <c r="F384" s="53">
        <v>3321</v>
      </c>
      <c r="G384" s="54">
        <v>0</v>
      </c>
      <c r="H384" s="55">
        <v>0</v>
      </c>
      <c r="I384" s="52"/>
      <c r="J384" s="64">
        <f t="shared" si="10"/>
        <v>0</v>
      </c>
      <c r="K384" s="65">
        <f t="shared" si="11"/>
        <v>-3321</v>
      </c>
      <c r="L384" s="66" t="s">
        <v>53</v>
      </c>
      <c r="M384" s="69" t="s">
        <v>54</v>
      </c>
      <c r="N384" s="37">
        <v>382</v>
      </c>
      <c r="O384" s="68">
        <f>SUMIFS(ZP!$F$2:$F$144,ZP!$G$2:$G$144,B384)</f>
        <v>0</v>
      </c>
    </row>
    <row r="385" s="37" customFormat="1" hidden="1" spans="1:15">
      <c r="A385" s="49" t="s">
        <v>36</v>
      </c>
      <c r="B385" s="50">
        <v>383</v>
      </c>
      <c r="C385" s="51" t="s">
        <v>572</v>
      </c>
      <c r="D385" s="52" t="s">
        <v>93</v>
      </c>
      <c r="E385" s="49" t="s">
        <v>39</v>
      </c>
      <c r="F385" s="53">
        <v>3321</v>
      </c>
      <c r="G385" s="54">
        <v>0</v>
      </c>
      <c r="H385" s="55">
        <v>0</v>
      </c>
      <c r="I385" s="52"/>
      <c r="J385" s="64">
        <f t="shared" si="10"/>
        <v>0</v>
      </c>
      <c r="K385" s="65">
        <f t="shared" si="11"/>
        <v>-3321</v>
      </c>
      <c r="L385" s="66" t="s">
        <v>53</v>
      </c>
      <c r="M385" s="69" t="s">
        <v>54</v>
      </c>
      <c r="N385" s="37">
        <v>383</v>
      </c>
      <c r="O385" s="68">
        <f>SUMIFS(ZP!$F$2:$F$144,ZP!$G$2:$G$144,B385)</f>
        <v>0</v>
      </c>
    </row>
    <row r="386" s="37" customFormat="1" hidden="1" spans="1:15">
      <c r="A386" s="49" t="s">
        <v>36</v>
      </c>
      <c r="B386" s="50">
        <v>384</v>
      </c>
      <c r="C386" s="51" t="s">
        <v>573</v>
      </c>
      <c r="D386" s="52" t="s">
        <v>93</v>
      </c>
      <c r="E386" s="49" t="s">
        <v>39</v>
      </c>
      <c r="F386" s="53">
        <v>3321</v>
      </c>
      <c r="G386" s="54">
        <v>0</v>
      </c>
      <c r="H386" s="55">
        <v>0</v>
      </c>
      <c r="I386" s="52"/>
      <c r="J386" s="64">
        <f t="shared" si="10"/>
        <v>0</v>
      </c>
      <c r="K386" s="65">
        <f t="shared" si="11"/>
        <v>-3321</v>
      </c>
      <c r="L386" s="66" t="s">
        <v>53</v>
      </c>
      <c r="M386" s="69" t="s">
        <v>54</v>
      </c>
      <c r="N386" s="37">
        <v>384</v>
      </c>
      <c r="O386" s="68">
        <f>SUMIFS(ZP!$F$2:$F$144,ZP!$G$2:$G$144,B386)</f>
        <v>0</v>
      </c>
    </row>
    <row r="387" s="37" customFormat="1" hidden="1" spans="1:15">
      <c r="A387" s="49" t="s">
        <v>36</v>
      </c>
      <c r="B387" s="50">
        <v>385</v>
      </c>
      <c r="C387" s="51" t="s">
        <v>570</v>
      </c>
      <c r="D387" s="52" t="s">
        <v>93</v>
      </c>
      <c r="E387" s="49" t="s">
        <v>39</v>
      </c>
      <c r="F387" s="53">
        <v>3321</v>
      </c>
      <c r="G387" s="54">
        <v>0</v>
      </c>
      <c r="H387" s="55">
        <v>0</v>
      </c>
      <c r="I387" s="52"/>
      <c r="J387" s="64">
        <f t="shared" si="10"/>
        <v>0</v>
      </c>
      <c r="K387" s="65">
        <f t="shared" si="11"/>
        <v>-3321</v>
      </c>
      <c r="L387" s="66" t="s">
        <v>53</v>
      </c>
      <c r="M387" s="69" t="s">
        <v>54</v>
      </c>
      <c r="N387" s="37">
        <v>385</v>
      </c>
      <c r="O387" s="68">
        <f>SUMIFS(ZP!$F$2:$F$144,ZP!$G$2:$G$144,B387)</f>
        <v>0</v>
      </c>
    </row>
    <row r="388" s="37" customFormat="1" ht="38" spans="1:15">
      <c r="A388" s="49" t="s">
        <v>36</v>
      </c>
      <c r="B388" s="50">
        <v>386</v>
      </c>
      <c r="C388" s="51" t="s">
        <v>263</v>
      </c>
      <c r="D388" s="52" t="s">
        <v>38</v>
      </c>
      <c r="E388" s="49" t="s">
        <v>39</v>
      </c>
      <c r="F388" s="53">
        <v>33210</v>
      </c>
      <c r="G388" s="54">
        <v>0</v>
      </c>
      <c r="H388" s="55">
        <v>43945.3458620688</v>
      </c>
      <c r="I388" s="52"/>
      <c r="J388" s="64">
        <f t="shared" ref="J388:J451" si="12">H388/F388</f>
        <v>1.32325642463321</v>
      </c>
      <c r="K388" s="65">
        <f t="shared" ref="K388:K451" si="13">H388-F388</f>
        <v>10735.3458620688</v>
      </c>
      <c r="L388" s="66" t="s">
        <v>40</v>
      </c>
      <c r="M388" s="69" t="s">
        <v>607</v>
      </c>
      <c r="N388" s="37">
        <v>386</v>
      </c>
      <c r="O388" s="68">
        <f>SUMIFS(ZP!$F$2:$F$144,ZP!$G$2:$G$144,B388)</f>
        <v>0</v>
      </c>
    </row>
    <row r="389" s="37" customFormat="1" ht="38" spans="1:15">
      <c r="A389" s="49" t="s">
        <v>36</v>
      </c>
      <c r="B389" s="50">
        <v>387</v>
      </c>
      <c r="C389" s="51" t="s">
        <v>265</v>
      </c>
      <c r="D389" s="52" t="s">
        <v>38</v>
      </c>
      <c r="E389" s="49" t="s">
        <v>39</v>
      </c>
      <c r="F389" s="53">
        <v>33210</v>
      </c>
      <c r="G389" s="54">
        <v>0</v>
      </c>
      <c r="H389" s="55">
        <v>58070.6356034481</v>
      </c>
      <c r="I389" s="52"/>
      <c r="J389" s="64">
        <f t="shared" si="12"/>
        <v>1.74858884683674</v>
      </c>
      <c r="K389" s="65">
        <f t="shared" si="13"/>
        <v>24860.6356034481</v>
      </c>
      <c r="L389" s="66" t="s">
        <v>40</v>
      </c>
      <c r="M389" s="69" t="s">
        <v>608</v>
      </c>
      <c r="N389" s="37">
        <v>387</v>
      </c>
      <c r="O389" s="68">
        <f>SUMIFS(ZP!$F$2:$F$144,ZP!$G$2:$G$144,B389)</f>
        <v>0</v>
      </c>
    </row>
    <row r="390" s="37" customFormat="1" hidden="1" spans="1:15">
      <c r="A390" s="49" t="s">
        <v>36</v>
      </c>
      <c r="B390" s="50">
        <v>388</v>
      </c>
      <c r="C390" s="51" t="s">
        <v>583</v>
      </c>
      <c r="D390" s="52" t="s">
        <v>38</v>
      </c>
      <c r="E390" s="49" t="s">
        <v>39</v>
      </c>
      <c r="F390" s="53">
        <v>33210</v>
      </c>
      <c r="G390" s="54">
        <v>0</v>
      </c>
      <c r="H390" s="55">
        <v>0</v>
      </c>
      <c r="I390" s="52"/>
      <c r="J390" s="64">
        <f t="shared" si="12"/>
        <v>0</v>
      </c>
      <c r="K390" s="65">
        <f t="shared" si="13"/>
        <v>-33210</v>
      </c>
      <c r="L390" s="66" t="s">
        <v>53</v>
      </c>
      <c r="M390" s="69" t="s">
        <v>54</v>
      </c>
      <c r="N390" s="37">
        <v>388</v>
      </c>
      <c r="O390" s="68">
        <f>SUMIFS(ZP!$F$2:$F$144,ZP!$G$2:$G$144,B390)</f>
        <v>0</v>
      </c>
    </row>
    <row r="391" s="37" customFormat="1" hidden="1" spans="1:15">
      <c r="A391" s="49" t="s">
        <v>36</v>
      </c>
      <c r="B391" s="50">
        <v>389</v>
      </c>
      <c r="C391" s="51" t="s">
        <v>609</v>
      </c>
      <c r="D391" s="52" t="s">
        <v>38</v>
      </c>
      <c r="E391" s="49" t="s">
        <v>39</v>
      </c>
      <c r="F391" s="53">
        <v>33210</v>
      </c>
      <c r="G391" s="54">
        <v>0</v>
      </c>
      <c r="H391" s="55">
        <v>0</v>
      </c>
      <c r="I391" s="52"/>
      <c r="J391" s="64">
        <f t="shared" si="12"/>
        <v>0</v>
      </c>
      <c r="K391" s="65">
        <f t="shared" si="13"/>
        <v>-33210</v>
      </c>
      <c r="L391" s="66" t="s">
        <v>53</v>
      </c>
      <c r="M391" s="69" t="s">
        <v>54</v>
      </c>
      <c r="N391" s="37">
        <v>389</v>
      </c>
      <c r="O391" s="68">
        <f>SUMIFS(ZP!$F$2:$F$144,ZP!$G$2:$G$144,B391)</f>
        <v>0</v>
      </c>
    </row>
    <row r="392" s="37" customFormat="1" hidden="1" spans="1:15">
      <c r="A392" s="49" t="s">
        <v>36</v>
      </c>
      <c r="B392" s="50">
        <v>390</v>
      </c>
      <c r="C392" s="51" t="s">
        <v>577</v>
      </c>
      <c r="D392" s="52" t="s">
        <v>38</v>
      </c>
      <c r="E392" s="49" t="s">
        <v>39</v>
      </c>
      <c r="F392" s="53">
        <v>33210</v>
      </c>
      <c r="G392" s="54">
        <v>0</v>
      </c>
      <c r="H392" s="55">
        <v>0</v>
      </c>
      <c r="I392" s="52"/>
      <c r="J392" s="64">
        <f t="shared" si="12"/>
        <v>0</v>
      </c>
      <c r="K392" s="65">
        <f t="shared" si="13"/>
        <v>-33210</v>
      </c>
      <c r="L392" s="66" t="s">
        <v>53</v>
      </c>
      <c r="M392" s="69" t="s">
        <v>54</v>
      </c>
      <c r="N392" s="37">
        <v>390</v>
      </c>
      <c r="O392" s="68">
        <f>SUMIFS(ZP!$F$2:$F$144,ZP!$G$2:$G$144,B392)</f>
        <v>0</v>
      </c>
    </row>
    <row r="393" s="37" customFormat="1" hidden="1" spans="1:15">
      <c r="A393" s="49" t="s">
        <v>36</v>
      </c>
      <c r="B393" s="50">
        <v>391</v>
      </c>
      <c r="C393" s="51" t="s">
        <v>610</v>
      </c>
      <c r="D393" s="52" t="s">
        <v>38</v>
      </c>
      <c r="E393" s="49" t="s">
        <v>39</v>
      </c>
      <c r="F393" s="53">
        <v>33210</v>
      </c>
      <c r="G393" s="54">
        <v>0</v>
      </c>
      <c r="H393" s="55">
        <v>0</v>
      </c>
      <c r="I393" s="52"/>
      <c r="J393" s="64">
        <f t="shared" si="12"/>
        <v>0</v>
      </c>
      <c r="K393" s="65">
        <f t="shared" si="13"/>
        <v>-33210</v>
      </c>
      <c r="L393" s="66" t="s">
        <v>53</v>
      </c>
      <c r="M393" s="69" t="s">
        <v>54</v>
      </c>
      <c r="N393" s="37">
        <v>391</v>
      </c>
      <c r="O393" s="68">
        <f>SUMIFS(ZP!$F$2:$F$144,ZP!$G$2:$G$144,B393)</f>
        <v>0</v>
      </c>
    </row>
    <row r="394" s="37" customFormat="1" hidden="1" spans="1:15">
      <c r="A394" s="49" t="s">
        <v>36</v>
      </c>
      <c r="B394" s="50">
        <v>392</v>
      </c>
      <c r="C394" s="51" t="s">
        <v>611</v>
      </c>
      <c r="D394" s="52" t="s">
        <v>38</v>
      </c>
      <c r="E394" s="49" t="s">
        <v>39</v>
      </c>
      <c r="F394" s="53">
        <v>33210</v>
      </c>
      <c r="G394" s="54">
        <v>0</v>
      </c>
      <c r="H394" s="55">
        <v>0</v>
      </c>
      <c r="I394" s="52"/>
      <c r="J394" s="64">
        <f t="shared" si="12"/>
        <v>0</v>
      </c>
      <c r="K394" s="65">
        <f t="shared" si="13"/>
        <v>-33210</v>
      </c>
      <c r="L394" s="66" t="s">
        <v>53</v>
      </c>
      <c r="M394" s="69" t="s">
        <v>54</v>
      </c>
      <c r="N394" s="37">
        <v>392</v>
      </c>
      <c r="O394" s="68">
        <f>SUMIFS(ZP!$F$2:$F$144,ZP!$G$2:$G$144,B394)</f>
        <v>0</v>
      </c>
    </row>
    <row r="395" s="37" customFormat="1" hidden="1" spans="1:15">
      <c r="A395" s="49" t="s">
        <v>36</v>
      </c>
      <c r="B395" s="50">
        <v>393</v>
      </c>
      <c r="C395" s="51" t="s">
        <v>612</v>
      </c>
      <c r="D395" s="52" t="s">
        <v>38</v>
      </c>
      <c r="E395" s="49" t="s">
        <v>39</v>
      </c>
      <c r="F395" s="53">
        <v>33210</v>
      </c>
      <c r="G395" s="54">
        <v>0</v>
      </c>
      <c r="H395" s="55">
        <v>0</v>
      </c>
      <c r="I395" s="52"/>
      <c r="J395" s="64">
        <f t="shared" si="12"/>
        <v>0</v>
      </c>
      <c r="K395" s="65">
        <f t="shared" si="13"/>
        <v>-33210</v>
      </c>
      <c r="L395" s="66" t="s">
        <v>53</v>
      </c>
      <c r="M395" s="69" t="s">
        <v>54</v>
      </c>
      <c r="N395" s="37">
        <v>393</v>
      </c>
      <c r="O395" s="68">
        <f>SUMIFS(ZP!$F$2:$F$144,ZP!$G$2:$G$144,B395)</f>
        <v>0</v>
      </c>
    </row>
    <row r="396" s="37" customFormat="1" hidden="1" spans="1:15">
      <c r="A396" s="49" t="s">
        <v>36</v>
      </c>
      <c r="B396" s="50">
        <v>394</v>
      </c>
      <c r="C396" s="51" t="s">
        <v>613</v>
      </c>
      <c r="D396" s="52" t="s">
        <v>38</v>
      </c>
      <c r="E396" s="49" t="s">
        <v>39</v>
      </c>
      <c r="F396" s="53">
        <v>66420</v>
      </c>
      <c r="G396" s="54">
        <v>0</v>
      </c>
      <c r="H396" s="55">
        <v>0</v>
      </c>
      <c r="I396" s="52"/>
      <c r="J396" s="64">
        <f t="shared" si="12"/>
        <v>0</v>
      </c>
      <c r="K396" s="65">
        <f t="shared" si="13"/>
        <v>-66420</v>
      </c>
      <c r="L396" s="66" t="s">
        <v>53</v>
      </c>
      <c r="M396" s="69" t="s">
        <v>54</v>
      </c>
      <c r="N396" s="37">
        <v>394</v>
      </c>
      <c r="O396" s="68">
        <f>SUMIFS(ZP!$F$2:$F$144,ZP!$G$2:$G$144,B396)</f>
        <v>0</v>
      </c>
    </row>
    <row r="397" s="37" customFormat="1" hidden="1" spans="1:15">
      <c r="A397" s="49" t="s">
        <v>36</v>
      </c>
      <c r="B397" s="50">
        <v>395</v>
      </c>
      <c r="C397" s="51" t="s">
        <v>578</v>
      </c>
      <c r="D397" s="52" t="s">
        <v>38</v>
      </c>
      <c r="E397" s="49" t="s">
        <v>39</v>
      </c>
      <c r="F397" s="53">
        <v>66420</v>
      </c>
      <c r="G397" s="54">
        <v>0</v>
      </c>
      <c r="H397" s="55">
        <v>0</v>
      </c>
      <c r="I397" s="52"/>
      <c r="J397" s="64">
        <f t="shared" si="12"/>
        <v>0</v>
      </c>
      <c r="K397" s="65">
        <f t="shared" si="13"/>
        <v>-66420</v>
      </c>
      <c r="L397" s="66" t="s">
        <v>53</v>
      </c>
      <c r="M397" s="69" t="s">
        <v>54</v>
      </c>
      <c r="N397" s="37">
        <v>395</v>
      </c>
      <c r="O397" s="68">
        <f>SUMIFS(ZP!$F$2:$F$144,ZP!$G$2:$G$144,B397)</f>
        <v>0</v>
      </c>
    </row>
    <row r="398" s="37" customFormat="1" hidden="1" spans="1:15">
      <c r="A398" s="49" t="s">
        <v>36</v>
      </c>
      <c r="B398" s="50">
        <v>396</v>
      </c>
      <c r="C398" s="51" t="s">
        <v>581</v>
      </c>
      <c r="D398" s="52" t="s">
        <v>38</v>
      </c>
      <c r="E398" s="49" t="s">
        <v>39</v>
      </c>
      <c r="F398" s="53">
        <v>66420</v>
      </c>
      <c r="G398" s="54">
        <v>0</v>
      </c>
      <c r="H398" s="55">
        <v>0</v>
      </c>
      <c r="I398" s="52"/>
      <c r="J398" s="64">
        <f t="shared" si="12"/>
        <v>0</v>
      </c>
      <c r="K398" s="65">
        <f t="shared" si="13"/>
        <v>-66420</v>
      </c>
      <c r="L398" s="66" t="s">
        <v>53</v>
      </c>
      <c r="M398" s="69" t="s">
        <v>54</v>
      </c>
      <c r="N398" s="37">
        <v>396</v>
      </c>
      <c r="O398" s="68">
        <f>SUMIFS(ZP!$F$2:$F$144,ZP!$G$2:$G$144,B398)</f>
        <v>0</v>
      </c>
    </row>
    <row r="399" s="37" customFormat="1" hidden="1" spans="1:15">
      <c r="A399" s="49" t="s">
        <v>36</v>
      </c>
      <c r="B399" s="50">
        <v>397</v>
      </c>
      <c r="C399" s="51" t="s">
        <v>614</v>
      </c>
      <c r="D399" s="52" t="s">
        <v>38</v>
      </c>
      <c r="E399" s="49" t="s">
        <v>39</v>
      </c>
      <c r="F399" s="53">
        <v>66420</v>
      </c>
      <c r="G399" s="54">
        <v>0</v>
      </c>
      <c r="H399" s="55">
        <v>0</v>
      </c>
      <c r="I399" s="52"/>
      <c r="J399" s="64">
        <f t="shared" si="12"/>
        <v>0</v>
      </c>
      <c r="K399" s="65">
        <f t="shared" si="13"/>
        <v>-66420</v>
      </c>
      <c r="L399" s="66" t="s">
        <v>53</v>
      </c>
      <c r="M399" s="69" t="s">
        <v>54</v>
      </c>
      <c r="N399" s="37">
        <v>397</v>
      </c>
      <c r="O399" s="68">
        <f>SUMIFS(ZP!$F$2:$F$144,ZP!$G$2:$G$144,B399)</f>
        <v>0</v>
      </c>
    </row>
    <row r="400" s="37" customFormat="1" hidden="1" spans="1:15">
      <c r="A400" s="49" t="s">
        <v>36</v>
      </c>
      <c r="B400" s="50">
        <v>398</v>
      </c>
      <c r="C400" s="51" t="s">
        <v>615</v>
      </c>
      <c r="D400" s="52" t="s">
        <v>38</v>
      </c>
      <c r="E400" s="49" t="s">
        <v>39</v>
      </c>
      <c r="F400" s="53">
        <v>33210</v>
      </c>
      <c r="G400" s="54">
        <v>0</v>
      </c>
      <c r="H400" s="55">
        <v>0</v>
      </c>
      <c r="I400" s="52"/>
      <c r="J400" s="64">
        <f t="shared" si="12"/>
        <v>0</v>
      </c>
      <c r="K400" s="65">
        <f t="shared" si="13"/>
        <v>-33210</v>
      </c>
      <c r="L400" s="66" t="s">
        <v>53</v>
      </c>
      <c r="M400" s="69" t="s">
        <v>54</v>
      </c>
      <c r="N400" s="37">
        <v>398</v>
      </c>
      <c r="O400" s="68">
        <f>SUMIFS(ZP!$F$2:$F$144,ZP!$G$2:$G$144,B400)</f>
        <v>0</v>
      </c>
    </row>
    <row r="401" s="37" customFormat="1" hidden="1" spans="1:15">
      <c r="A401" s="49" t="s">
        <v>36</v>
      </c>
      <c r="B401" s="50">
        <v>399</v>
      </c>
      <c r="C401" s="51" t="s">
        <v>616</v>
      </c>
      <c r="D401" s="52" t="s">
        <v>38</v>
      </c>
      <c r="E401" s="49" t="s">
        <v>39</v>
      </c>
      <c r="F401" s="53">
        <v>33210</v>
      </c>
      <c r="G401" s="54">
        <v>0</v>
      </c>
      <c r="H401" s="55">
        <v>0</v>
      </c>
      <c r="I401" s="52"/>
      <c r="J401" s="64">
        <f t="shared" si="12"/>
        <v>0</v>
      </c>
      <c r="K401" s="65">
        <f t="shared" si="13"/>
        <v>-33210</v>
      </c>
      <c r="L401" s="66" t="s">
        <v>53</v>
      </c>
      <c r="M401" s="69" t="s">
        <v>54</v>
      </c>
      <c r="N401" s="37">
        <v>399</v>
      </c>
      <c r="O401" s="68">
        <f>SUMIFS(ZP!$F$2:$F$144,ZP!$G$2:$G$144,B401)</f>
        <v>0</v>
      </c>
    </row>
    <row r="402" s="37" customFormat="1" hidden="1" spans="1:15">
      <c r="A402" s="49" t="s">
        <v>36</v>
      </c>
      <c r="B402" s="50">
        <v>400</v>
      </c>
      <c r="C402" s="51" t="s">
        <v>579</v>
      </c>
      <c r="D402" s="52" t="s">
        <v>38</v>
      </c>
      <c r="E402" s="49" t="s">
        <v>39</v>
      </c>
      <c r="F402" s="53">
        <v>66420</v>
      </c>
      <c r="G402" s="54">
        <v>0</v>
      </c>
      <c r="H402" s="55">
        <v>0</v>
      </c>
      <c r="I402" s="52"/>
      <c r="J402" s="64">
        <f t="shared" si="12"/>
        <v>0</v>
      </c>
      <c r="K402" s="65">
        <f t="shared" si="13"/>
        <v>-66420</v>
      </c>
      <c r="L402" s="66" t="s">
        <v>53</v>
      </c>
      <c r="M402" s="69" t="s">
        <v>54</v>
      </c>
      <c r="N402" s="37">
        <v>400</v>
      </c>
      <c r="O402" s="68">
        <f>SUMIFS(ZP!$F$2:$F$144,ZP!$G$2:$G$144,B402)</f>
        <v>0</v>
      </c>
    </row>
    <row r="403" s="37" customFormat="1" hidden="1" spans="1:15">
      <c r="A403" s="49" t="s">
        <v>36</v>
      </c>
      <c r="B403" s="50">
        <v>401</v>
      </c>
      <c r="C403" s="51" t="s">
        <v>617</v>
      </c>
      <c r="D403" s="52" t="s">
        <v>38</v>
      </c>
      <c r="E403" s="49" t="s">
        <v>39</v>
      </c>
      <c r="F403" s="53">
        <v>33210</v>
      </c>
      <c r="G403" s="54">
        <v>0</v>
      </c>
      <c r="H403" s="55">
        <v>0</v>
      </c>
      <c r="I403" s="52"/>
      <c r="J403" s="64">
        <f t="shared" si="12"/>
        <v>0</v>
      </c>
      <c r="K403" s="65">
        <f t="shared" si="13"/>
        <v>-33210</v>
      </c>
      <c r="L403" s="66" t="s">
        <v>53</v>
      </c>
      <c r="M403" s="69" t="s">
        <v>54</v>
      </c>
      <c r="N403" s="37">
        <v>401</v>
      </c>
      <c r="O403" s="68">
        <f>SUMIFS(ZP!$F$2:$F$144,ZP!$G$2:$G$144,B403)</f>
        <v>0</v>
      </c>
    </row>
    <row r="404" s="37" customFormat="1" hidden="1" spans="1:15">
      <c r="A404" s="49" t="s">
        <v>36</v>
      </c>
      <c r="B404" s="50">
        <v>402</v>
      </c>
      <c r="C404" s="51" t="s">
        <v>618</v>
      </c>
      <c r="D404" s="52" t="s">
        <v>38</v>
      </c>
      <c r="E404" s="49" t="s">
        <v>39</v>
      </c>
      <c r="F404" s="53">
        <v>33210</v>
      </c>
      <c r="G404" s="54">
        <v>0</v>
      </c>
      <c r="H404" s="55">
        <v>0</v>
      </c>
      <c r="I404" s="52"/>
      <c r="J404" s="64">
        <f t="shared" si="12"/>
        <v>0</v>
      </c>
      <c r="K404" s="65">
        <f t="shared" si="13"/>
        <v>-33210</v>
      </c>
      <c r="L404" s="66" t="s">
        <v>53</v>
      </c>
      <c r="M404" s="69" t="s">
        <v>54</v>
      </c>
      <c r="N404" s="37">
        <v>402</v>
      </c>
      <c r="O404" s="68">
        <f>SUMIFS(ZP!$F$2:$F$144,ZP!$G$2:$G$144,B404)</f>
        <v>0</v>
      </c>
    </row>
    <row r="405" s="37" customFormat="1" hidden="1" spans="1:15">
      <c r="A405" s="49" t="s">
        <v>36</v>
      </c>
      <c r="B405" s="50">
        <v>403</v>
      </c>
      <c r="C405" s="51" t="s">
        <v>619</v>
      </c>
      <c r="D405" s="52" t="s">
        <v>38</v>
      </c>
      <c r="E405" s="49" t="s">
        <v>39</v>
      </c>
      <c r="F405" s="53">
        <v>66420</v>
      </c>
      <c r="G405" s="54">
        <v>0</v>
      </c>
      <c r="H405" s="55">
        <v>0</v>
      </c>
      <c r="I405" s="52"/>
      <c r="J405" s="64">
        <f t="shared" si="12"/>
        <v>0</v>
      </c>
      <c r="K405" s="65">
        <f t="shared" si="13"/>
        <v>-66420</v>
      </c>
      <c r="L405" s="66" t="s">
        <v>53</v>
      </c>
      <c r="M405" s="69" t="s">
        <v>54</v>
      </c>
      <c r="N405" s="37">
        <v>403</v>
      </c>
      <c r="O405" s="68">
        <f>SUMIFS(ZP!$F$2:$F$144,ZP!$G$2:$G$144,B405)</f>
        <v>0</v>
      </c>
    </row>
    <row r="406" s="37" customFormat="1" hidden="1" spans="1:15">
      <c r="A406" s="49" t="s">
        <v>36</v>
      </c>
      <c r="B406" s="50">
        <v>404</v>
      </c>
      <c r="C406" s="51" t="s">
        <v>620</v>
      </c>
      <c r="D406" s="52" t="s">
        <v>38</v>
      </c>
      <c r="E406" s="49" t="s">
        <v>39</v>
      </c>
      <c r="F406" s="53">
        <v>66420</v>
      </c>
      <c r="G406" s="54">
        <v>0</v>
      </c>
      <c r="H406" s="55">
        <v>0</v>
      </c>
      <c r="I406" s="52"/>
      <c r="J406" s="64">
        <f t="shared" si="12"/>
        <v>0</v>
      </c>
      <c r="K406" s="65">
        <f t="shared" si="13"/>
        <v>-66420</v>
      </c>
      <c r="L406" s="66" t="s">
        <v>53</v>
      </c>
      <c r="M406" s="69" t="s">
        <v>54</v>
      </c>
      <c r="N406" s="37">
        <v>404</v>
      </c>
      <c r="O406" s="68">
        <f>SUMIFS(ZP!$F$2:$F$144,ZP!$G$2:$G$144,B406)</f>
        <v>0</v>
      </c>
    </row>
    <row r="407" s="37" customFormat="1" hidden="1" spans="1:15">
      <c r="A407" s="49" t="s">
        <v>36</v>
      </c>
      <c r="B407" s="50">
        <v>405</v>
      </c>
      <c r="C407" s="51" t="s">
        <v>621</v>
      </c>
      <c r="D407" s="52" t="s">
        <v>38</v>
      </c>
      <c r="E407" s="49" t="s">
        <v>39</v>
      </c>
      <c r="F407" s="53">
        <v>66420</v>
      </c>
      <c r="G407" s="54">
        <v>0</v>
      </c>
      <c r="H407" s="55">
        <v>0</v>
      </c>
      <c r="I407" s="52"/>
      <c r="J407" s="64">
        <f t="shared" si="12"/>
        <v>0</v>
      </c>
      <c r="K407" s="65">
        <f t="shared" si="13"/>
        <v>-66420</v>
      </c>
      <c r="L407" s="66" t="s">
        <v>53</v>
      </c>
      <c r="M407" s="69" t="s">
        <v>54</v>
      </c>
      <c r="N407" s="37">
        <v>405</v>
      </c>
      <c r="O407" s="68">
        <f>SUMIFS(ZP!$F$2:$F$144,ZP!$G$2:$G$144,B407)</f>
        <v>0</v>
      </c>
    </row>
    <row r="408" s="37" customFormat="1" hidden="1" spans="1:15">
      <c r="A408" s="49" t="s">
        <v>36</v>
      </c>
      <c r="B408" s="50">
        <v>406</v>
      </c>
      <c r="C408" s="51" t="s">
        <v>622</v>
      </c>
      <c r="D408" s="52" t="s">
        <v>38</v>
      </c>
      <c r="E408" s="49" t="s">
        <v>39</v>
      </c>
      <c r="F408" s="53">
        <v>66420</v>
      </c>
      <c r="G408" s="54">
        <v>0</v>
      </c>
      <c r="H408" s="55">
        <v>0</v>
      </c>
      <c r="I408" s="52"/>
      <c r="J408" s="64">
        <f t="shared" si="12"/>
        <v>0</v>
      </c>
      <c r="K408" s="65">
        <f t="shared" si="13"/>
        <v>-66420</v>
      </c>
      <c r="L408" s="66" t="s">
        <v>53</v>
      </c>
      <c r="M408" s="69" t="s">
        <v>54</v>
      </c>
      <c r="N408" s="37">
        <v>406</v>
      </c>
      <c r="O408" s="68">
        <f>SUMIFS(ZP!$F$2:$F$144,ZP!$G$2:$G$144,B408)</f>
        <v>0</v>
      </c>
    </row>
    <row r="409" s="37" customFormat="1" hidden="1" spans="1:15">
      <c r="A409" s="49" t="s">
        <v>36</v>
      </c>
      <c r="B409" s="50">
        <v>407</v>
      </c>
      <c r="C409" s="51" t="s">
        <v>623</v>
      </c>
      <c r="D409" s="52" t="s">
        <v>38</v>
      </c>
      <c r="E409" s="49" t="s">
        <v>39</v>
      </c>
      <c r="F409" s="53">
        <v>66420</v>
      </c>
      <c r="G409" s="54">
        <v>0</v>
      </c>
      <c r="H409" s="55">
        <v>0</v>
      </c>
      <c r="I409" s="52"/>
      <c r="J409" s="64">
        <f t="shared" si="12"/>
        <v>0</v>
      </c>
      <c r="K409" s="65">
        <f t="shared" si="13"/>
        <v>-66420</v>
      </c>
      <c r="L409" s="66" t="s">
        <v>53</v>
      </c>
      <c r="M409" s="69" t="s">
        <v>54</v>
      </c>
      <c r="N409" s="37">
        <v>407</v>
      </c>
      <c r="O409" s="68">
        <f>SUMIFS(ZP!$F$2:$F$144,ZP!$G$2:$G$144,B409)</f>
        <v>0</v>
      </c>
    </row>
    <row r="410" s="37" customFormat="1" hidden="1" spans="1:15">
      <c r="A410" s="49" t="s">
        <v>36</v>
      </c>
      <c r="B410" s="50">
        <v>408</v>
      </c>
      <c r="C410" s="51" t="s">
        <v>624</v>
      </c>
      <c r="D410" s="52" t="s">
        <v>38</v>
      </c>
      <c r="E410" s="49" t="s">
        <v>39</v>
      </c>
      <c r="F410" s="53">
        <v>33210</v>
      </c>
      <c r="G410" s="54">
        <v>0</v>
      </c>
      <c r="H410" s="55">
        <v>0</v>
      </c>
      <c r="I410" s="52"/>
      <c r="J410" s="64">
        <f t="shared" si="12"/>
        <v>0</v>
      </c>
      <c r="K410" s="65">
        <f t="shared" si="13"/>
        <v>-33210</v>
      </c>
      <c r="L410" s="66" t="s">
        <v>53</v>
      </c>
      <c r="M410" s="69" t="s">
        <v>54</v>
      </c>
      <c r="N410" s="37">
        <v>408</v>
      </c>
      <c r="O410" s="68">
        <f>SUMIFS(ZP!$F$2:$F$144,ZP!$G$2:$G$144,B410)</f>
        <v>0</v>
      </c>
    </row>
    <row r="411" s="37" customFormat="1" hidden="1" spans="1:15">
      <c r="A411" s="49" t="s">
        <v>36</v>
      </c>
      <c r="B411" s="50">
        <v>409</v>
      </c>
      <c r="C411" s="51" t="s">
        <v>625</v>
      </c>
      <c r="D411" s="52" t="s">
        <v>93</v>
      </c>
      <c r="E411" s="49" t="s">
        <v>39</v>
      </c>
      <c r="F411" s="53">
        <v>3321</v>
      </c>
      <c r="G411" s="54">
        <v>0</v>
      </c>
      <c r="H411" s="55">
        <v>0</v>
      </c>
      <c r="I411" s="52"/>
      <c r="J411" s="64">
        <f t="shared" si="12"/>
        <v>0</v>
      </c>
      <c r="K411" s="65">
        <f t="shared" si="13"/>
        <v>-3321</v>
      </c>
      <c r="L411" s="66" t="s">
        <v>53</v>
      </c>
      <c r="M411" s="69" t="s">
        <v>54</v>
      </c>
      <c r="N411" s="37">
        <v>409</v>
      </c>
      <c r="O411" s="68">
        <f>SUMIFS(ZP!$F$2:$F$144,ZP!$G$2:$G$144,B411)</f>
        <v>0</v>
      </c>
    </row>
    <row r="412" s="37" customFormat="1" hidden="1" spans="1:15">
      <c r="A412" s="49" t="s">
        <v>36</v>
      </c>
      <c r="B412" s="50">
        <v>410</v>
      </c>
      <c r="C412" s="51" t="s">
        <v>626</v>
      </c>
      <c r="D412" s="52" t="s">
        <v>93</v>
      </c>
      <c r="E412" s="49" t="s">
        <v>39</v>
      </c>
      <c r="F412" s="53">
        <v>3321</v>
      </c>
      <c r="G412" s="54">
        <v>0</v>
      </c>
      <c r="H412" s="55">
        <v>0</v>
      </c>
      <c r="I412" s="52"/>
      <c r="J412" s="64">
        <f t="shared" si="12"/>
        <v>0</v>
      </c>
      <c r="K412" s="65">
        <f t="shared" si="13"/>
        <v>-3321</v>
      </c>
      <c r="L412" s="66" t="s">
        <v>53</v>
      </c>
      <c r="M412" s="69" t="s">
        <v>54</v>
      </c>
      <c r="N412" s="37">
        <v>410</v>
      </c>
      <c r="O412" s="68">
        <f>SUMIFS(ZP!$F$2:$F$144,ZP!$G$2:$G$144,B412)</f>
        <v>0</v>
      </c>
    </row>
    <row r="413" s="37" customFormat="1" spans="1:15">
      <c r="A413" s="49" t="s">
        <v>36</v>
      </c>
      <c r="B413" s="50">
        <v>411</v>
      </c>
      <c r="C413" s="51" t="s">
        <v>627</v>
      </c>
      <c r="D413" s="52" t="s">
        <v>38</v>
      </c>
      <c r="E413" s="49" t="s">
        <v>39</v>
      </c>
      <c r="F413" s="53">
        <v>66420</v>
      </c>
      <c r="G413" s="54">
        <v>0</v>
      </c>
      <c r="H413" s="55">
        <v>7847.38318965515</v>
      </c>
      <c r="I413" s="52"/>
      <c r="J413" s="64">
        <f t="shared" si="12"/>
        <v>0.118147895056536</v>
      </c>
      <c r="K413" s="65">
        <f t="shared" si="13"/>
        <v>-58572.6168103449</v>
      </c>
      <c r="L413" s="66" t="s">
        <v>40</v>
      </c>
      <c r="M413" s="69" t="s">
        <v>628</v>
      </c>
      <c r="N413" s="37">
        <v>411</v>
      </c>
      <c r="O413" s="68">
        <f>SUMIFS(ZP!$F$2:$F$144,ZP!$G$2:$G$144,B413)</f>
        <v>0</v>
      </c>
    </row>
    <row r="414" s="37" customFormat="1" hidden="1" spans="1:15">
      <c r="A414" s="49" t="s">
        <v>36</v>
      </c>
      <c r="B414" s="50">
        <v>412</v>
      </c>
      <c r="C414" s="51" t="s">
        <v>594</v>
      </c>
      <c r="D414" s="52" t="s">
        <v>93</v>
      </c>
      <c r="E414" s="49" t="s">
        <v>39</v>
      </c>
      <c r="F414" s="53">
        <v>33210</v>
      </c>
      <c r="G414" s="54">
        <v>0</v>
      </c>
      <c r="H414" s="55">
        <v>0</v>
      </c>
      <c r="I414" s="52"/>
      <c r="J414" s="64">
        <f t="shared" si="12"/>
        <v>0</v>
      </c>
      <c r="K414" s="65">
        <f t="shared" si="13"/>
        <v>-33210</v>
      </c>
      <c r="L414" s="66" t="s">
        <v>53</v>
      </c>
      <c r="M414" s="69" t="s">
        <v>54</v>
      </c>
      <c r="N414" s="37">
        <v>412</v>
      </c>
      <c r="O414" s="68">
        <f>SUMIFS(ZP!$F$2:$F$144,ZP!$G$2:$G$144,B414)</f>
        <v>15694.7663793103</v>
      </c>
    </row>
    <row r="415" s="37" customFormat="1" spans="1:15">
      <c r="A415" s="49" t="s">
        <v>36</v>
      </c>
      <c r="B415" s="50">
        <v>413</v>
      </c>
      <c r="C415" s="51" t="s">
        <v>629</v>
      </c>
      <c r="D415" s="52" t="s">
        <v>38</v>
      </c>
      <c r="E415" s="49" t="s">
        <v>39</v>
      </c>
      <c r="F415" s="53">
        <v>66420</v>
      </c>
      <c r="G415" s="54">
        <v>0</v>
      </c>
      <c r="H415" s="55">
        <v>56501.1589655171</v>
      </c>
      <c r="I415" s="52"/>
      <c r="J415" s="64">
        <f t="shared" si="12"/>
        <v>0.850664844407063</v>
      </c>
      <c r="K415" s="65">
        <f t="shared" si="13"/>
        <v>-9918.8410344829</v>
      </c>
      <c r="L415" s="66" t="s">
        <v>40</v>
      </c>
      <c r="M415" s="69" t="s">
        <v>630</v>
      </c>
      <c r="N415" s="37">
        <v>413</v>
      </c>
      <c r="O415" s="68">
        <f>SUMIFS(ZP!$F$2:$F$144,ZP!$G$2:$G$144,B415)</f>
        <v>14125.2897413793</v>
      </c>
    </row>
    <row r="416" s="37" customFormat="1" hidden="1" spans="1:15">
      <c r="A416" s="49" t="s">
        <v>36</v>
      </c>
      <c r="B416" s="50">
        <v>414</v>
      </c>
      <c r="C416" s="51" t="s">
        <v>631</v>
      </c>
      <c r="D416" s="52" t="s">
        <v>93</v>
      </c>
      <c r="E416" s="49" t="s">
        <v>39</v>
      </c>
      <c r="F416" s="53">
        <v>3321</v>
      </c>
      <c r="G416" s="54">
        <v>0</v>
      </c>
      <c r="H416" s="55">
        <v>0</v>
      </c>
      <c r="I416" s="52"/>
      <c r="J416" s="64">
        <f t="shared" si="12"/>
        <v>0</v>
      </c>
      <c r="K416" s="65">
        <f t="shared" si="13"/>
        <v>-3321</v>
      </c>
      <c r="L416" s="66" t="s">
        <v>53</v>
      </c>
      <c r="M416" s="69" t="s">
        <v>54</v>
      </c>
      <c r="N416" s="37">
        <v>414</v>
      </c>
      <c r="O416" s="68">
        <f>SUMIFS(ZP!$F$2:$F$144,ZP!$G$2:$G$144,B416)</f>
        <v>0</v>
      </c>
    </row>
    <row r="417" s="37" customFormat="1" ht="25.5" spans="1:15">
      <c r="A417" s="49" t="s">
        <v>36</v>
      </c>
      <c r="B417" s="50">
        <v>415</v>
      </c>
      <c r="C417" s="51" t="s">
        <v>632</v>
      </c>
      <c r="D417" s="52" t="s">
        <v>38</v>
      </c>
      <c r="E417" s="49" t="s">
        <v>39</v>
      </c>
      <c r="F417" s="53">
        <v>33210</v>
      </c>
      <c r="G417" s="54">
        <v>0</v>
      </c>
      <c r="H417" s="55">
        <v>39236.9159482757</v>
      </c>
      <c r="I417" s="52"/>
      <c r="J417" s="64">
        <f t="shared" si="12"/>
        <v>1.18147895056536</v>
      </c>
      <c r="K417" s="65">
        <f t="shared" si="13"/>
        <v>6026.9159482757</v>
      </c>
      <c r="L417" s="66" t="s">
        <v>40</v>
      </c>
      <c r="M417" s="69" t="s">
        <v>633</v>
      </c>
      <c r="N417" s="37">
        <v>415</v>
      </c>
      <c r="O417" s="68">
        <f>SUMIFS(ZP!$F$2:$F$144,ZP!$G$2:$G$144,B417)</f>
        <v>0</v>
      </c>
    </row>
    <row r="418" s="37" customFormat="1" hidden="1" spans="1:15">
      <c r="A418" s="49" t="s">
        <v>36</v>
      </c>
      <c r="B418" s="50">
        <v>416</v>
      </c>
      <c r="C418" s="51" t="s">
        <v>634</v>
      </c>
      <c r="D418" s="52" t="s">
        <v>93</v>
      </c>
      <c r="E418" s="49" t="s">
        <v>39</v>
      </c>
      <c r="F418" s="53">
        <v>3321</v>
      </c>
      <c r="G418" s="54">
        <v>0</v>
      </c>
      <c r="H418" s="55">
        <v>0</v>
      </c>
      <c r="I418" s="52"/>
      <c r="J418" s="64">
        <f t="shared" si="12"/>
        <v>0</v>
      </c>
      <c r="K418" s="65">
        <f t="shared" si="13"/>
        <v>-3321</v>
      </c>
      <c r="L418" s="66" t="s">
        <v>53</v>
      </c>
      <c r="M418" s="69" t="s">
        <v>54</v>
      </c>
      <c r="N418" s="37">
        <v>416</v>
      </c>
      <c r="O418" s="68">
        <f>SUMIFS(ZP!$F$2:$F$144,ZP!$G$2:$G$144,B418)</f>
        <v>0</v>
      </c>
    </row>
    <row r="419" s="37" customFormat="1" ht="25.5" spans="1:15">
      <c r="A419" s="49" t="s">
        <v>36</v>
      </c>
      <c r="B419" s="50">
        <v>417</v>
      </c>
      <c r="C419" s="51" t="s">
        <v>635</v>
      </c>
      <c r="D419" s="52" t="s">
        <v>38</v>
      </c>
      <c r="E419" s="49" t="s">
        <v>39</v>
      </c>
      <c r="F419" s="53">
        <v>66420</v>
      </c>
      <c r="G419" s="54">
        <v>0</v>
      </c>
      <c r="H419" s="55">
        <v>69056.9720689653</v>
      </c>
      <c r="I419" s="52"/>
      <c r="J419" s="64">
        <f t="shared" si="12"/>
        <v>1.03970147649752</v>
      </c>
      <c r="K419" s="65">
        <f t="shared" si="13"/>
        <v>2636.9720689653</v>
      </c>
      <c r="L419" s="66" t="s">
        <v>40</v>
      </c>
      <c r="M419" s="69" t="s">
        <v>636</v>
      </c>
      <c r="N419" s="37">
        <v>417</v>
      </c>
      <c r="O419" s="68">
        <f>SUMIFS(ZP!$F$2:$F$144,ZP!$G$2:$G$144,B419)</f>
        <v>0</v>
      </c>
    </row>
    <row r="420" s="37" customFormat="1" ht="25.5" spans="1:15">
      <c r="A420" s="49" t="s">
        <v>36</v>
      </c>
      <c r="B420" s="50">
        <v>418</v>
      </c>
      <c r="C420" s="51" t="s">
        <v>590</v>
      </c>
      <c r="D420" s="52" t="s">
        <v>38</v>
      </c>
      <c r="E420" s="49" t="s">
        <v>39</v>
      </c>
      <c r="F420" s="53">
        <v>66420</v>
      </c>
      <c r="G420" s="54">
        <v>0</v>
      </c>
      <c r="H420" s="55">
        <v>18833.7196551724</v>
      </c>
      <c r="I420" s="52"/>
      <c r="J420" s="64">
        <f t="shared" si="12"/>
        <v>0.283554948135688</v>
      </c>
      <c r="K420" s="65">
        <f t="shared" si="13"/>
        <v>-47586.2803448276</v>
      </c>
      <c r="L420" s="66" t="s">
        <v>40</v>
      </c>
      <c r="M420" s="69" t="s">
        <v>637</v>
      </c>
      <c r="N420" s="37">
        <v>418</v>
      </c>
      <c r="O420" s="68">
        <f>SUMIFS(ZP!$F$2:$F$144,ZP!$G$2:$G$144,B420)</f>
        <v>0</v>
      </c>
    </row>
    <row r="421" s="37" customFormat="1" spans="1:15">
      <c r="A421" s="49" t="s">
        <v>36</v>
      </c>
      <c r="B421" s="50">
        <v>419</v>
      </c>
      <c r="C421" s="51" t="s">
        <v>638</v>
      </c>
      <c r="D421" s="52" t="s">
        <v>38</v>
      </c>
      <c r="E421" s="49" t="s">
        <v>39</v>
      </c>
      <c r="F421" s="53">
        <v>66420</v>
      </c>
      <c r="G421" s="54">
        <v>0</v>
      </c>
      <c r="H421" s="55">
        <v>18833.7196551724</v>
      </c>
      <c r="I421" s="52"/>
      <c r="J421" s="64">
        <f t="shared" si="12"/>
        <v>0.283554948135688</v>
      </c>
      <c r="K421" s="65">
        <f t="shared" si="13"/>
        <v>-47586.2803448276</v>
      </c>
      <c r="L421" s="66" t="s">
        <v>40</v>
      </c>
      <c r="M421" s="69" t="s">
        <v>639</v>
      </c>
      <c r="N421" s="37">
        <v>419</v>
      </c>
      <c r="O421" s="68">
        <f>SUMIFS(ZP!$F$2:$F$144,ZP!$G$2:$G$144,B421)</f>
        <v>0</v>
      </c>
    </row>
    <row r="422" s="37" customFormat="1" ht="25.5" spans="1:15">
      <c r="A422" s="49" t="s">
        <v>36</v>
      </c>
      <c r="B422" s="50">
        <v>420</v>
      </c>
      <c r="C422" s="51" t="s">
        <v>640</v>
      </c>
      <c r="D422" s="52" t="s">
        <v>38</v>
      </c>
      <c r="E422" s="49" t="s">
        <v>39</v>
      </c>
      <c r="F422" s="53">
        <v>66420</v>
      </c>
      <c r="G422" s="54">
        <v>0</v>
      </c>
      <c r="H422" s="55">
        <v>45514.8224999999</v>
      </c>
      <c r="I422" s="52"/>
      <c r="J422" s="64">
        <f t="shared" si="12"/>
        <v>0.685257791327912</v>
      </c>
      <c r="K422" s="65">
        <f t="shared" si="13"/>
        <v>-20905.1775000001</v>
      </c>
      <c r="L422" s="66" t="s">
        <v>40</v>
      </c>
      <c r="M422" s="69" t="s">
        <v>641</v>
      </c>
      <c r="N422" s="37">
        <v>420</v>
      </c>
      <c r="O422" s="68">
        <f>SUMIFS(ZP!$F$2:$F$144,ZP!$G$2:$G$144,B422)</f>
        <v>0</v>
      </c>
    </row>
    <row r="423" s="37" customFormat="1" hidden="1" spans="1:15">
      <c r="A423" s="49" t="s">
        <v>36</v>
      </c>
      <c r="B423" s="50">
        <v>421</v>
      </c>
      <c r="C423" s="51" t="s">
        <v>642</v>
      </c>
      <c r="D423" s="52" t="s">
        <v>93</v>
      </c>
      <c r="E423" s="49" t="s">
        <v>39</v>
      </c>
      <c r="F423" s="53">
        <v>3321</v>
      </c>
      <c r="G423" s="54">
        <v>0</v>
      </c>
      <c r="H423" s="55">
        <v>0</v>
      </c>
      <c r="I423" s="52"/>
      <c r="J423" s="64">
        <f t="shared" si="12"/>
        <v>0</v>
      </c>
      <c r="K423" s="65">
        <f t="shared" si="13"/>
        <v>-3321</v>
      </c>
      <c r="L423" s="66" t="s">
        <v>53</v>
      </c>
      <c r="M423" s="69" t="s">
        <v>54</v>
      </c>
      <c r="N423" s="37">
        <v>421</v>
      </c>
      <c r="O423" s="68">
        <f>SUMIFS(ZP!$F$2:$F$144,ZP!$G$2:$G$144,B423)</f>
        <v>0</v>
      </c>
    </row>
    <row r="424" s="37" customFormat="1" spans="1:15">
      <c r="A424" s="49" t="s">
        <v>36</v>
      </c>
      <c r="B424" s="50">
        <v>422</v>
      </c>
      <c r="C424" s="51" t="s">
        <v>598</v>
      </c>
      <c r="D424" s="52" t="s">
        <v>38</v>
      </c>
      <c r="E424" s="49" t="s">
        <v>39</v>
      </c>
      <c r="F424" s="53">
        <v>33210</v>
      </c>
      <c r="G424" s="54">
        <v>0</v>
      </c>
      <c r="H424" s="55">
        <v>32959.0093965516</v>
      </c>
      <c r="I424" s="52"/>
      <c r="J424" s="64">
        <f t="shared" si="12"/>
        <v>0.992442318474905</v>
      </c>
      <c r="K424" s="65">
        <f t="shared" si="13"/>
        <v>-250.990603448401</v>
      </c>
      <c r="L424" s="66" t="s">
        <v>40</v>
      </c>
      <c r="M424" s="67" t="s">
        <v>643</v>
      </c>
      <c r="N424" s="37">
        <v>422</v>
      </c>
      <c r="O424" s="68">
        <f>SUMIFS(ZP!$F$2:$F$144,ZP!$G$2:$G$144,B424)</f>
        <v>0</v>
      </c>
    </row>
    <row r="425" s="37" customFormat="1" ht="25.5" spans="1:15">
      <c r="A425" s="49" t="s">
        <v>36</v>
      </c>
      <c r="B425" s="50">
        <v>423</v>
      </c>
      <c r="C425" s="51" t="s">
        <v>644</v>
      </c>
      <c r="D425" s="52" t="s">
        <v>38</v>
      </c>
      <c r="E425" s="49" t="s">
        <v>39</v>
      </c>
      <c r="F425" s="53">
        <v>66420</v>
      </c>
      <c r="G425" s="54">
        <v>0</v>
      </c>
      <c r="H425" s="55">
        <v>50223.2524137929</v>
      </c>
      <c r="I425" s="52"/>
      <c r="J425" s="64">
        <f t="shared" si="12"/>
        <v>0.756146528361832</v>
      </c>
      <c r="K425" s="65">
        <f t="shared" si="13"/>
        <v>-16196.7475862071</v>
      </c>
      <c r="L425" s="66" t="s">
        <v>40</v>
      </c>
      <c r="M425" s="69" t="s">
        <v>645</v>
      </c>
      <c r="N425" s="37">
        <v>423</v>
      </c>
      <c r="O425" s="68">
        <f>SUMIFS(ZP!$F$2:$F$144,ZP!$G$2:$G$144,B425)</f>
        <v>0</v>
      </c>
    </row>
    <row r="426" s="37" customFormat="1" ht="38" spans="1:15">
      <c r="A426" s="49" t="s">
        <v>36</v>
      </c>
      <c r="B426" s="50">
        <v>424</v>
      </c>
      <c r="C426" s="51" t="s">
        <v>646</v>
      </c>
      <c r="D426" s="52" t="s">
        <v>38</v>
      </c>
      <c r="E426" s="49" t="s">
        <v>39</v>
      </c>
      <c r="F426" s="53">
        <v>66420</v>
      </c>
      <c r="G426" s="54">
        <v>0</v>
      </c>
      <c r="H426" s="55">
        <v>58070.6356034481</v>
      </c>
      <c r="I426" s="52"/>
      <c r="J426" s="64">
        <f t="shared" si="12"/>
        <v>0.874294423418369</v>
      </c>
      <c r="K426" s="65">
        <f t="shared" si="13"/>
        <v>-8349.3643965519</v>
      </c>
      <c r="L426" s="66" t="s">
        <v>40</v>
      </c>
      <c r="M426" s="69" t="s">
        <v>647</v>
      </c>
      <c r="N426" s="37">
        <v>424</v>
      </c>
      <c r="O426" s="68">
        <f>SUMIFS(ZP!$F$2:$F$144,ZP!$G$2:$G$144,B426)</f>
        <v>31389.5327586206</v>
      </c>
    </row>
    <row r="427" s="37" customFormat="1" hidden="1" spans="1:15">
      <c r="A427" s="49" t="s">
        <v>36</v>
      </c>
      <c r="B427" s="50">
        <v>425</v>
      </c>
      <c r="C427" s="51" t="s">
        <v>648</v>
      </c>
      <c r="D427" s="52" t="s">
        <v>93</v>
      </c>
      <c r="E427" s="49" t="s">
        <v>39</v>
      </c>
      <c r="F427" s="53">
        <v>6642</v>
      </c>
      <c r="G427" s="54">
        <v>0</v>
      </c>
      <c r="H427" s="55">
        <v>0</v>
      </c>
      <c r="I427" s="52"/>
      <c r="J427" s="64">
        <f t="shared" si="12"/>
        <v>0</v>
      </c>
      <c r="K427" s="65">
        <f t="shared" si="13"/>
        <v>-6642</v>
      </c>
      <c r="L427" s="66" t="s">
        <v>53</v>
      </c>
      <c r="M427" s="69" t="s">
        <v>54</v>
      </c>
      <c r="N427" s="37">
        <v>425</v>
      </c>
      <c r="O427" s="68">
        <f>SUMIFS(ZP!$F$2:$F$144,ZP!$G$2:$G$144,B427)</f>
        <v>0</v>
      </c>
    </row>
    <row r="428" s="37" customFormat="1" hidden="1" spans="1:15">
      <c r="A428" s="49" t="s">
        <v>36</v>
      </c>
      <c r="B428" s="50">
        <v>426</v>
      </c>
      <c r="C428" s="51" t="s">
        <v>649</v>
      </c>
      <c r="D428" s="52" t="s">
        <v>93</v>
      </c>
      <c r="E428" s="49" t="s">
        <v>39</v>
      </c>
      <c r="F428" s="53">
        <v>3321</v>
      </c>
      <c r="G428" s="54">
        <v>0</v>
      </c>
      <c r="H428" s="55">
        <v>0</v>
      </c>
      <c r="I428" s="52"/>
      <c r="J428" s="64">
        <f t="shared" si="12"/>
        <v>0</v>
      </c>
      <c r="K428" s="65">
        <f t="shared" si="13"/>
        <v>-3321</v>
      </c>
      <c r="L428" s="66" t="s">
        <v>53</v>
      </c>
      <c r="M428" s="69" t="s">
        <v>54</v>
      </c>
      <c r="N428" s="37">
        <v>426</v>
      </c>
      <c r="O428" s="68">
        <f>SUMIFS(ZP!$F$2:$F$144,ZP!$G$2:$G$144,B428)</f>
        <v>0</v>
      </c>
    </row>
    <row r="429" s="37" customFormat="1" hidden="1" spans="1:15">
      <c r="A429" s="49" t="s">
        <v>36</v>
      </c>
      <c r="B429" s="50">
        <v>427</v>
      </c>
      <c r="C429" s="51" t="s">
        <v>650</v>
      </c>
      <c r="D429" s="52" t="s">
        <v>93</v>
      </c>
      <c r="E429" s="49" t="s">
        <v>39</v>
      </c>
      <c r="F429" s="53">
        <v>3321</v>
      </c>
      <c r="G429" s="54">
        <v>0</v>
      </c>
      <c r="H429" s="55">
        <v>0</v>
      </c>
      <c r="I429" s="52"/>
      <c r="J429" s="64">
        <f t="shared" si="12"/>
        <v>0</v>
      </c>
      <c r="K429" s="65">
        <f t="shared" si="13"/>
        <v>-3321</v>
      </c>
      <c r="L429" s="66" t="s">
        <v>53</v>
      </c>
      <c r="M429" s="69" t="s">
        <v>54</v>
      </c>
      <c r="N429" s="37">
        <v>427</v>
      </c>
      <c r="O429" s="68">
        <f>SUMIFS(ZP!$F$2:$F$144,ZP!$G$2:$G$144,B429)</f>
        <v>0</v>
      </c>
    </row>
    <row r="430" s="37" customFormat="1" hidden="1" spans="1:15">
      <c r="A430" s="49" t="s">
        <v>36</v>
      </c>
      <c r="B430" s="50">
        <v>428</v>
      </c>
      <c r="C430" s="51" t="s">
        <v>651</v>
      </c>
      <c r="D430" s="52" t="s">
        <v>93</v>
      </c>
      <c r="E430" s="49" t="s">
        <v>39</v>
      </c>
      <c r="F430" s="53">
        <v>3321</v>
      </c>
      <c r="G430" s="54">
        <v>0</v>
      </c>
      <c r="H430" s="55">
        <v>0</v>
      </c>
      <c r="I430" s="52"/>
      <c r="J430" s="64">
        <f t="shared" si="12"/>
        <v>0</v>
      </c>
      <c r="K430" s="65">
        <f t="shared" si="13"/>
        <v>-3321</v>
      </c>
      <c r="L430" s="66" t="s">
        <v>53</v>
      </c>
      <c r="M430" s="69" t="s">
        <v>54</v>
      </c>
      <c r="N430" s="37">
        <v>428</v>
      </c>
      <c r="O430" s="68">
        <f>SUMIFS(ZP!$F$2:$F$144,ZP!$G$2:$G$144,B430)</f>
        <v>0</v>
      </c>
    </row>
    <row r="431" s="37" customFormat="1" hidden="1" spans="1:15">
      <c r="A431" s="49" t="s">
        <v>36</v>
      </c>
      <c r="B431" s="50">
        <v>429</v>
      </c>
      <c r="C431" s="51" t="s">
        <v>652</v>
      </c>
      <c r="D431" s="52" t="s">
        <v>93</v>
      </c>
      <c r="E431" s="49" t="s">
        <v>39</v>
      </c>
      <c r="F431" s="53">
        <v>3321</v>
      </c>
      <c r="G431" s="54">
        <v>0</v>
      </c>
      <c r="H431" s="55">
        <v>0</v>
      </c>
      <c r="I431" s="52"/>
      <c r="J431" s="64">
        <f t="shared" si="12"/>
        <v>0</v>
      </c>
      <c r="K431" s="65">
        <f t="shared" si="13"/>
        <v>-3321</v>
      </c>
      <c r="L431" s="66" t="s">
        <v>53</v>
      </c>
      <c r="M431" s="69" t="s">
        <v>54</v>
      </c>
      <c r="N431" s="37">
        <v>429</v>
      </c>
      <c r="O431" s="68">
        <f>SUMIFS(ZP!$F$2:$F$144,ZP!$G$2:$G$144,B431)</f>
        <v>0</v>
      </c>
    </row>
    <row r="432" s="37" customFormat="1" hidden="1" spans="1:15">
      <c r="A432" s="49" t="s">
        <v>36</v>
      </c>
      <c r="B432" s="50">
        <v>430</v>
      </c>
      <c r="C432" s="51" t="s">
        <v>653</v>
      </c>
      <c r="D432" s="52" t="s">
        <v>93</v>
      </c>
      <c r="E432" s="49" t="s">
        <v>39</v>
      </c>
      <c r="F432" s="53">
        <v>3321</v>
      </c>
      <c r="G432" s="54">
        <v>0</v>
      </c>
      <c r="H432" s="55">
        <v>0</v>
      </c>
      <c r="I432" s="52"/>
      <c r="J432" s="64">
        <f t="shared" si="12"/>
        <v>0</v>
      </c>
      <c r="K432" s="65">
        <f t="shared" si="13"/>
        <v>-3321</v>
      </c>
      <c r="L432" s="66" t="s">
        <v>53</v>
      </c>
      <c r="M432" s="69" t="s">
        <v>54</v>
      </c>
      <c r="N432" s="37">
        <v>430</v>
      </c>
      <c r="O432" s="68">
        <f>SUMIFS(ZP!$F$2:$F$144,ZP!$G$2:$G$144,B432)</f>
        <v>0</v>
      </c>
    </row>
    <row r="433" s="37" customFormat="1" hidden="1" spans="1:15">
      <c r="A433" s="49" t="s">
        <v>36</v>
      </c>
      <c r="B433" s="50">
        <v>431</v>
      </c>
      <c r="C433" s="51" t="s">
        <v>654</v>
      </c>
      <c r="D433" s="52" t="s">
        <v>93</v>
      </c>
      <c r="E433" s="49" t="s">
        <v>39</v>
      </c>
      <c r="F433" s="53">
        <v>3321</v>
      </c>
      <c r="G433" s="54">
        <v>0</v>
      </c>
      <c r="H433" s="55">
        <v>0</v>
      </c>
      <c r="I433" s="52"/>
      <c r="J433" s="64">
        <f t="shared" si="12"/>
        <v>0</v>
      </c>
      <c r="K433" s="65">
        <f t="shared" si="13"/>
        <v>-3321</v>
      </c>
      <c r="L433" s="66" t="s">
        <v>53</v>
      </c>
      <c r="M433" s="69" t="s">
        <v>54</v>
      </c>
      <c r="N433" s="37">
        <v>431</v>
      </c>
      <c r="O433" s="68">
        <f>SUMIFS(ZP!$F$2:$F$144,ZP!$G$2:$G$144,B433)</f>
        <v>0</v>
      </c>
    </row>
    <row r="434" s="37" customFormat="1" hidden="1" spans="1:15">
      <c r="A434" s="49" t="s">
        <v>36</v>
      </c>
      <c r="B434" s="50">
        <v>432</v>
      </c>
      <c r="C434" s="51" t="s">
        <v>655</v>
      </c>
      <c r="D434" s="52" t="s">
        <v>93</v>
      </c>
      <c r="E434" s="49" t="s">
        <v>39</v>
      </c>
      <c r="F434" s="53">
        <v>3321</v>
      </c>
      <c r="G434" s="54">
        <v>0</v>
      </c>
      <c r="H434" s="55">
        <v>0</v>
      </c>
      <c r="I434" s="52"/>
      <c r="J434" s="64">
        <f t="shared" si="12"/>
        <v>0</v>
      </c>
      <c r="K434" s="65">
        <f t="shared" si="13"/>
        <v>-3321</v>
      </c>
      <c r="L434" s="66" t="s">
        <v>53</v>
      </c>
      <c r="M434" s="69" t="s">
        <v>54</v>
      </c>
      <c r="N434" s="37">
        <v>432</v>
      </c>
      <c r="O434" s="68">
        <f>SUMIFS(ZP!$F$2:$F$144,ZP!$G$2:$G$144,B434)</f>
        <v>0</v>
      </c>
    </row>
    <row r="435" s="37" customFormat="1" hidden="1" spans="1:15">
      <c r="A435" s="49" t="s">
        <v>36</v>
      </c>
      <c r="B435" s="73" t="s">
        <v>656</v>
      </c>
      <c r="C435" s="51" t="s">
        <v>657</v>
      </c>
      <c r="D435" s="49" t="s">
        <v>38</v>
      </c>
      <c r="E435" s="49" t="s">
        <v>39</v>
      </c>
      <c r="F435" s="53">
        <v>33210</v>
      </c>
      <c r="G435" s="54">
        <v>0</v>
      </c>
      <c r="H435" s="55">
        <v>0</v>
      </c>
      <c r="I435" s="52"/>
      <c r="J435" s="64">
        <f t="shared" si="12"/>
        <v>0</v>
      </c>
      <c r="K435" s="65">
        <f t="shared" si="13"/>
        <v>-33210</v>
      </c>
      <c r="L435" s="66" t="s">
        <v>53</v>
      </c>
      <c r="M435" s="69" t="s">
        <v>54</v>
      </c>
      <c r="N435" s="37">
        <v>433</v>
      </c>
      <c r="O435" s="68">
        <f>SUMIFS(ZP!$F$2:$F$144,ZP!$G$2:$G$144,B435)</f>
        <v>0</v>
      </c>
    </row>
    <row r="436" s="37" customFormat="1" ht="26" hidden="1" spans="1:15">
      <c r="A436" s="49" t="s">
        <v>36</v>
      </c>
      <c r="B436" s="73" t="s">
        <v>658</v>
      </c>
      <c r="C436" s="51" t="s">
        <v>659</v>
      </c>
      <c r="D436" s="49" t="s">
        <v>38</v>
      </c>
      <c r="E436" s="49" t="s">
        <v>39</v>
      </c>
      <c r="F436" s="53">
        <v>66420</v>
      </c>
      <c r="G436" s="54">
        <v>0</v>
      </c>
      <c r="H436" s="55">
        <v>75334.8786206894</v>
      </c>
      <c r="I436" s="52"/>
      <c r="J436" s="64">
        <f t="shared" si="12"/>
        <v>1.13421979254275</v>
      </c>
      <c r="K436" s="65">
        <f t="shared" si="13"/>
        <v>8914.8786206894</v>
      </c>
      <c r="L436" s="66" t="s">
        <v>104</v>
      </c>
      <c r="M436" s="67" t="s">
        <v>660</v>
      </c>
      <c r="N436" s="37">
        <v>434</v>
      </c>
      <c r="O436" s="68">
        <f>SUMIFS(ZP!$F$2:$F$144,ZP!$G$2:$G$144,B436)</f>
        <v>0</v>
      </c>
    </row>
    <row r="437" s="37" customFormat="1" ht="26" hidden="1" spans="1:15">
      <c r="A437" s="49" t="s">
        <v>36</v>
      </c>
      <c r="B437" s="73" t="s">
        <v>661</v>
      </c>
      <c r="C437" s="51" t="s">
        <v>662</v>
      </c>
      <c r="D437" s="49" t="s">
        <v>38</v>
      </c>
      <c r="E437" s="49" t="s">
        <v>39</v>
      </c>
      <c r="F437" s="53">
        <v>66420</v>
      </c>
      <c r="G437" s="54">
        <v>0</v>
      </c>
      <c r="H437" s="55">
        <v>54931.682327586</v>
      </c>
      <c r="I437" s="52"/>
      <c r="J437" s="64">
        <f t="shared" si="12"/>
        <v>0.827035265395754</v>
      </c>
      <c r="K437" s="65">
        <f t="shared" si="13"/>
        <v>-11488.317672414</v>
      </c>
      <c r="L437" s="66" t="s">
        <v>104</v>
      </c>
      <c r="M437" s="67" t="s">
        <v>663</v>
      </c>
      <c r="N437" s="37">
        <v>435</v>
      </c>
      <c r="O437" s="68">
        <f>SUMIFS(ZP!$F$2:$F$144,ZP!$G$2:$G$144,B437)</f>
        <v>0</v>
      </c>
    </row>
    <row r="438" s="37" customFormat="1" ht="26" hidden="1" spans="1:15">
      <c r="A438" s="49" t="s">
        <v>36</v>
      </c>
      <c r="B438" s="73" t="s">
        <v>664</v>
      </c>
      <c r="C438" s="51" t="s">
        <v>665</v>
      </c>
      <c r="D438" s="49" t="s">
        <v>38</v>
      </c>
      <c r="E438" s="49" t="s">
        <v>39</v>
      </c>
      <c r="F438" s="53">
        <v>66420</v>
      </c>
      <c r="G438" s="54">
        <v>0</v>
      </c>
      <c r="H438" s="55">
        <v>59640.1122413791</v>
      </c>
      <c r="I438" s="52"/>
      <c r="J438" s="64">
        <f t="shared" si="12"/>
        <v>0.897924002429676</v>
      </c>
      <c r="K438" s="65">
        <f t="shared" si="13"/>
        <v>-6779.8877586209</v>
      </c>
      <c r="L438" s="66" t="s">
        <v>104</v>
      </c>
      <c r="M438" s="67" t="s">
        <v>666</v>
      </c>
      <c r="N438" s="37">
        <v>436</v>
      </c>
      <c r="O438" s="68">
        <f>SUMIFS(ZP!$F$2:$F$144,ZP!$G$2:$G$144,B438)</f>
        <v>7847.38318965515</v>
      </c>
    </row>
    <row r="439" s="37" customFormat="1" ht="26" hidden="1" spans="1:15">
      <c r="A439" s="49" t="s">
        <v>36</v>
      </c>
      <c r="B439" s="73" t="s">
        <v>667</v>
      </c>
      <c r="C439" s="51" t="s">
        <v>668</v>
      </c>
      <c r="D439" s="49" t="s">
        <v>38</v>
      </c>
      <c r="E439" s="49" t="s">
        <v>39</v>
      </c>
      <c r="F439" s="53">
        <v>66420</v>
      </c>
      <c r="G439" s="54">
        <v>0</v>
      </c>
      <c r="H439" s="55">
        <v>65918.0187931032</v>
      </c>
      <c r="I439" s="52"/>
      <c r="J439" s="64">
        <f t="shared" si="12"/>
        <v>0.992442318474905</v>
      </c>
      <c r="K439" s="65">
        <f t="shared" si="13"/>
        <v>-501.981206896802</v>
      </c>
      <c r="L439" s="66" t="s">
        <v>104</v>
      </c>
      <c r="M439" s="67" t="s">
        <v>669</v>
      </c>
      <c r="N439" s="37">
        <v>437</v>
      </c>
      <c r="O439" s="68">
        <f>SUMIFS(ZP!$F$2:$F$144,ZP!$G$2:$G$144,B439)</f>
        <v>23542.1495689655</v>
      </c>
    </row>
    <row r="440" s="37" customFormat="1" hidden="1" spans="1:15">
      <c r="A440" s="49" t="s">
        <v>36</v>
      </c>
      <c r="B440" s="73" t="s">
        <v>670</v>
      </c>
      <c r="C440" s="51" t="s">
        <v>671</v>
      </c>
      <c r="D440" s="49" t="s">
        <v>38</v>
      </c>
      <c r="E440" s="49" t="s">
        <v>39</v>
      </c>
      <c r="F440" s="53">
        <v>66420</v>
      </c>
      <c r="G440" s="54">
        <v>0</v>
      </c>
      <c r="H440" s="55">
        <v>0</v>
      </c>
      <c r="I440" s="52"/>
      <c r="J440" s="64">
        <f t="shared" si="12"/>
        <v>0</v>
      </c>
      <c r="K440" s="65">
        <f t="shared" si="13"/>
        <v>-66420</v>
      </c>
      <c r="L440" s="66" t="s">
        <v>53</v>
      </c>
      <c r="M440" s="69" t="s">
        <v>54</v>
      </c>
      <c r="N440" s="37">
        <v>438</v>
      </c>
      <c r="O440" s="68">
        <f>SUMIFS(ZP!$F$2:$F$144,ZP!$G$2:$G$144,B440)</f>
        <v>0</v>
      </c>
    </row>
    <row r="441" s="37" customFormat="1" ht="26" spans="1:15">
      <c r="A441" s="49" t="s">
        <v>36</v>
      </c>
      <c r="B441" s="73" t="s">
        <v>672</v>
      </c>
      <c r="C441" s="51" t="s">
        <v>673</v>
      </c>
      <c r="D441" s="49" t="s">
        <v>38</v>
      </c>
      <c r="E441" s="49" t="s">
        <v>39</v>
      </c>
      <c r="F441" s="53">
        <v>132820.464705882</v>
      </c>
      <c r="G441" s="54">
        <v>0</v>
      </c>
      <c r="H441" s="55">
        <v>51792.729051724</v>
      </c>
      <c r="I441" s="52"/>
      <c r="J441" s="64">
        <f t="shared" si="12"/>
        <v>0.38994539859813</v>
      </c>
      <c r="K441" s="65">
        <f t="shared" si="13"/>
        <v>-81027.735654158</v>
      </c>
      <c r="L441" s="66" t="s">
        <v>40</v>
      </c>
      <c r="M441" s="67" t="s">
        <v>674</v>
      </c>
      <c r="N441" s="37">
        <v>439</v>
      </c>
      <c r="O441" s="68">
        <f>SUMIFS(ZP!$F$2:$F$144,ZP!$G$2:$G$144,B441)</f>
        <v>0</v>
      </c>
    </row>
    <row r="442" s="37" customFormat="1" spans="1:15">
      <c r="A442" s="49" t="s">
        <v>36</v>
      </c>
      <c r="B442" s="73" t="s">
        <v>675</v>
      </c>
      <c r="C442" s="51" t="s">
        <v>676</v>
      </c>
      <c r="D442" s="49" t="s">
        <v>38</v>
      </c>
      <c r="E442" s="49" t="s">
        <v>39</v>
      </c>
      <c r="F442" s="53">
        <v>66420</v>
      </c>
      <c r="G442" s="54">
        <v>0</v>
      </c>
      <c r="H442" s="55">
        <v>25111.6262068965</v>
      </c>
      <c r="I442" s="52"/>
      <c r="J442" s="64">
        <f t="shared" si="12"/>
        <v>0.378073264180917</v>
      </c>
      <c r="K442" s="65">
        <f t="shared" si="13"/>
        <v>-41308.3737931035</v>
      </c>
      <c r="L442" s="66" t="s">
        <v>40</v>
      </c>
      <c r="M442" s="67" t="s">
        <v>677</v>
      </c>
      <c r="N442" s="37">
        <v>440</v>
      </c>
      <c r="O442" s="68">
        <f>SUMIFS(ZP!$F$2:$F$144,ZP!$G$2:$G$144,B442)</f>
        <v>0</v>
      </c>
    </row>
    <row r="443" s="37" customFormat="1" hidden="1" spans="1:15">
      <c r="A443" s="49" t="s">
        <v>36</v>
      </c>
      <c r="B443" s="73" t="s">
        <v>678</v>
      </c>
      <c r="C443" s="51" t="s">
        <v>679</v>
      </c>
      <c r="D443" s="49" t="s">
        <v>38</v>
      </c>
      <c r="E443" s="49" t="s">
        <v>39</v>
      </c>
      <c r="F443" s="53">
        <v>132820.464705882</v>
      </c>
      <c r="G443" s="54">
        <v>0</v>
      </c>
      <c r="H443" s="55">
        <v>0</v>
      </c>
      <c r="I443" s="52"/>
      <c r="J443" s="64">
        <f t="shared" si="12"/>
        <v>0</v>
      </c>
      <c r="K443" s="65">
        <f t="shared" si="13"/>
        <v>-132820.464705882</v>
      </c>
      <c r="L443" s="66" t="s">
        <v>53</v>
      </c>
      <c r="M443" s="69" t="s">
        <v>54</v>
      </c>
      <c r="N443" s="37">
        <v>441</v>
      </c>
      <c r="O443" s="68">
        <f>SUMIFS(ZP!$F$2:$F$144,ZP!$G$2:$G$144,B443)</f>
        <v>0</v>
      </c>
    </row>
    <row r="444" s="37" customFormat="1" spans="1:13">
      <c r="A444" s="49" t="s">
        <v>36</v>
      </c>
      <c r="B444" s="51" t="s">
        <v>680</v>
      </c>
      <c r="C444" s="51" t="s">
        <v>681</v>
      </c>
      <c r="D444" s="49" t="s">
        <v>38</v>
      </c>
      <c r="E444" s="49" t="s">
        <v>39</v>
      </c>
      <c r="F444" s="53">
        <v>33210</v>
      </c>
      <c r="G444" s="54">
        <v>0</v>
      </c>
      <c r="H444" s="55">
        <v>43945.3458620688</v>
      </c>
      <c r="I444" s="52"/>
      <c r="J444" s="64">
        <f t="shared" si="12"/>
        <v>1.32325642463321</v>
      </c>
      <c r="K444" s="65">
        <f t="shared" si="13"/>
        <v>10735.3458620688</v>
      </c>
      <c r="L444" s="66" t="s">
        <v>40</v>
      </c>
      <c r="M444" s="67" t="s">
        <v>682</v>
      </c>
    </row>
    <row r="445" s="37" customFormat="1" spans="1:13">
      <c r="A445" s="49" t="s">
        <v>36</v>
      </c>
      <c r="B445" s="51" t="s">
        <v>683</v>
      </c>
      <c r="C445" s="51" t="s">
        <v>684</v>
      </c>
      <c r="D445" s="49" t="s">
        <v>38</v>
      </c>
      <c r="E445" s="49" t="s">
        <v>39</v>
      </c>
      <c r="F445" s="53">
        <v>66420.0000000001</v>
      </c>
      <c r="G445" s="54">
        <v>0</v>
      </c>
      <c r="H445" s="55">
        <v>7847.38318965515</v>
      </c>
      <c r="I445" s="52"/>
      <c r="J445" s="64">
        <f t="shared" si="12"/>
        <v>0.118147895056536</v>
      </c>
      <c r="K445" s="65">
        <f t="shared" si="13"/>
        <v>-58572.616810345</v>
      </c>
      <c r="L445" s="66" t="s">
        <v>40</v>
      </c>
      <c r="M445" s="67" t="s">
        <v>685</v>
      </c>
    </row>
    <row r="446" s="37" customFormat="1" spans="1:13">
      <c r="A446" s="49" t="s">
        <v>36</v>
      </c>
      <c r="B446" s="51" t="s">
        <v>686</v>
      </c>
      <c r="C446" s="51" t="s">
        <v>687</v>
      </c>
      <c r="D446" s="49" t="s">
        <v>38</v>
      </c>
      <c r="E446" s="49" t="s">
        <v>39</v>
      </c>
      <c r="F446" s="53">
        <v>99630.0000000001</v>
      </c>
      <c r="G446" s="54">
        <v>0</v>
      </c>
      <c r="H446" s="55">
        <v>7847.38318965515</v>
      </c>
      <c r="I446" s="52"/>
      <c r="J446" s="64">
        <f t="shared" si="12"/>
        <v>0.0787652633710242</v>
      </c>
      <c r="K446" s="65">
        <f t="shared" si="13"/>
        <v>-91782.6168103449</v>
      </c>
      <c r="L446" s="66" t="s">
        <v>40</v>
      </c>
      <c r="M446" s="67" t="s">
        <v>688</v>
      </c>
    </row>
    <row r="447" s="37" customFormat="1" spans="1:13">
      <c r="A447" s="49" t="s">
        <v>36</v>
      </c>
      <c r="B447" s="51" t="s">
        <v>689</v>
      </c>
      <c r="C447" s="51" t="s">
        <v>690</v>
      </c>
      <c r="D447" s="49" t="s">
        <v>38</v>
      </c>
      <c r="E447" s="49" t="s">
        <v>39</v>
      </c>
      <c r="F447" s="53">
        <v>99630.0000000001</v>
      </c>
      <c r="G447" s="54">
        <v>0</v>
      </c>
      <c r="H447" s="55">
        <v>47084.2991379309</v>
      </c>
      <c r="I447" s="52"/>
      <c r="J447" s="64">
        <f t="shared" si="12"/>
        <v>0.472591580226145</v>
      </c>
      <c r="K447" s="65">
        <f t="shared" si="13"/>
        <v>-52545.7008620692</v>
      </c>
      <c r="L447" s="66" t="s">
        <v>40</v>
      </c>
      <c r="M447" s="67" t="s">
        <v>691</v>
      </c>
    </row>
    <row r="448" s="37" customFormat="1" ht="39" spans="1:13">
      <c r="A448" s="49" t="s">
        <v>36</v>
      </c>
      <c r="B448" s="51" t="s">
        <v>692</v>
      </c>
      <c r="C448" s="51" t="s">
        <v>693</v>
      </c>
      <c r="D448" s="49" t="s">
        <v>38</v>
      </c>
      <c r="E448" s="49" t="s">
        <v>39</v>
      </c>
      <c r="F448" s="53">
        <v>99630.0000000001</v>
      </c>
      <c r="G448" s="54">
        <v>0</v>
      </c>
      <c r="H448" s="55">
        <v>102015.981465517</v>
      </c>
      <c r="I448" s="52"/>
      <c r="J448" s="64">
        <f t="shared" si="12"/>
        <v>1.02394842382332</v>
      </c>
      <c r="K448" s="65">
        <f t="shared" si="13"/>
        <v>2385.9814655169</v>
      </c>
      <c r="L448" s="66" t="s">
        <v>40</v>
      </c>
      <c r="M448" s="67" t="s">
        <v>694</v>
      </c>
    </row>
    <row r="449" s="37" customFormat="1" hidden="1" spans="1:13">
      <c r="A449" s="49" t="s">
        <v>36</v>
      </c>
      <c r="B449" s="51" t="s">
        <v>695</v>
      </c>
      <c r="C449" s="51" t="s">
        <v>696</v>
      </c>
      <c r="D449" s="49" t="s">
        <v>38</v>
      </c>
      <c r="E449" s="49" t="s">
        <v>39</v>
      </c>
      <c r="F449" s="53">
        <v>99630.0000000001</v>
      </c>
      <c r="G449" s="54">
        <v>0</v>
      </c>
      <c r="H449" s="55">
        <v>0</v>
      </c>
      <c r="I449" s="52"/>
      <c r="J449" s="64">
        <f t="shared" si="12"/>
        <v>0</v>
      </c>
      <c r="K449" s="65">
        <f t="shared" si="13"/>
        <v>-99630.0000000001</v>
      </c>
      <c r="L449" s="66" t="s">
        <v>53</v>
      </c>
      <c r="M449" s="69" t="s">
        <v>54</v>
      </c>
    </row>
    <row r="450" s="37" customFormat="1" hidden="1" spans="1:13">
      <c r="A450" s="49" t="s">
        <v>36</v>
      </c>
      <c r="B450" s="51" t="s">
        <v>697</v>
      </c>
      <c r="C450" s="51" t="s">
        <v>698</v>
      </c>
      <c r="D450" s="49" t="s">
        <v>38</v>
      </c>
      <c r="E450" s="49" t="s">
        <v>39</v>
      </c>
      <c r="F450" s="53">
        <f>66420*0.5</f>
        <v>33210</v>
      </c>
      <c r="G450" s="54">
        <v>0</v>
      </c>
      <c r="H450" s="55">
        <v>0</v>
      </c>
      <c r="I450" s="52"/>
      <c r="J450" s="64">
        <f t="shared" si="12"/>
        <v>0</v>
      </c>
      <c r="K450" s="65">
        <f t="shared" si="13"/>
        <v>-33210</v>
      </c>
      <c r="L450" s="66" t="s">
        <v>53</v>
      </c>
      <c r="M450" s="69" t="s">
        <v>54</v>
      </c>
    </row>
    <row r="451" s="37" customFormat="1" spans="1:13">
      <c r="A451" s="49" t="s">
        <v>36</v>
      </c>
      <c r="B451" s="51" t="s">
        <v>699</v>
      </c>
      <c r="C451" s="51" t="s">
        <v>700</v>
      </c>
      <c r="D451" s="49" t="s">
        <v>38</v>
      </c>
      <c r="E451" s="49" t="s">
        <v>39</v>
      </c>
      <c r="F451" s="53">
        <v>99630</v>
      </c>
      <c r="G451" s="54">
        <v>0</v>
      </c>
      <c r="H451" s="55">
        <v>6277.90655172412</v>
      </c>
      <c r="I451" s="52"/>
      <c r="J451" s="64">
        <f t="shared" si="12"/>
        <v>0.0630122106968194</v>
      </c>
      <c r="K451" s="65">
        <f t="shared" si="13"/>
        <v>-93352.0934482759</v>
      </c>
      <c r="L451" s="66" t="s">
        <v>40</v>
      </c>
      <c r="M451" s="67" t="s">
        <v>701</v>
      </c>
    </row>
    <row r="452" s="37" customFormat="1" spans="1:13">
      <c r="A452" s="49" t="s">
        <v>36</v>
      </c>
      <c r="B452" s="51" t="s">
        <v>702</v>
      </c>
      <c r="C452" s="51" t="s">
        <v>703</v>
      </c>
      <c r="D452" s="49" t="s">
        <v>38</v>
      </c>
      <c r="E452" s="49" t="s">
        <v>39</v>
      </c>
      <c r="F452" s="53">
        <f>99630*0.3</f>
        <v>29889</v>
      </c>
      <c r="G452" s="54">
        <v>0</v>
      </c>
      <c r="H452" s="55">
        <v>50223.2524137929</v>
      </c>
      <c r="I452" s="52"/>
      <c r="J452" s="64">
        <f t="shared" ref="J452:J470" si="14">H452/F452</f>
        <v>1.68032561858185</v>
      </c>
      <c r="K452" s="65">
        <f t="shared" ref="K452:K470" si="15">H452-F452</f>
        <v>20334.2524137929</v>
      </c>
      <c r="L452" s="66" t="s">
        <v>40</v>
      </c>
      <c r="M452" s="67" t="s">
        <v>704</v>
      </c>
    </row>
    <row r="453" s="37" customFormat="1" hidden="1" spans="1:13">
      <c r="A453" s="49" t="s">
        <v>36</v>
      </c>
      <c r="B453" s="74" t="s">
        <v>705</v>
      </c>
      <c r="C453" s="51" t="s">
        <v>706</v>
      </c>
      <c r="D453" s="49" t="s">
        <v>38</v>
      </c>
      <c r="E453" s="49" t="s">
        <v>707</v>
      </c>
      <c r="F453" s="52"/>
      <c r="G453" s="54">
        <v>0</v>
      </c>
      <c r="H453" s="55">
        <v>28250.5794827585</v>
      </c>
      <c r="I453" s="52"/>
      <c r="J453" s="64" t="e">
        <f t="shared" si="14"/>
        <v>#DIV/0!</v>
      </c>
      <c r="K453" s="65">
        <f t="shared" si="15"/>
        <v>28250.5794827585</v>
      </c>
      <c r="L453" s="66" t="s">
        <v>104</v>
      </c>
      <c r="M453" s="67" t="s">
        <v>708</v>
      </c>
    </row>
    <row r="454" s="37" customFormat="1" ht="312" hidden="1" spans="1:13">
      <c r="A454" s="49" t="s">
        <v>36</v>
      </c>
      <c r="B454" s="74" t="s">
        <v>705</v>
      </c>
      <c r="C454" s="51" t="s">
        <v>709</v>
      </c>
      <c r="D454" s="49" t="s">
        <v>38</v>
      </c>
      <c r="E454" s="49" t="s">
        <v>707</v>
      </c>
      <c r="F454" s="52"/>
      <c r="G454" s="54">
        <v>0</v>
      </c>
      <c r="H454" s="55">
        <v>1057827.25396551</v>
      </c>
      <c r="I454" s="52"/>
      <c r="J454" s="64" t="e">
        <f t="shared" si="14"/>
        <v>#DIV/0!</v>
      </c>
      <c r="K454" s="65">
        <f t="shared" si="15"/>
        <v>1057827.25396551</v>
      </c>
      <c r="L454" s="66" t="s">
        <v>104</v>
      </c>
      <c r="M454" s="67" t="s">
        <v>710</v>
      </c>
    </row>
    <row r="455" s="37" customFormat="1" hidden="1" spans="1:13">
      <c r="A455" s="49" t="s">
        <v>36</v>
      </c>
      <c r="B455" s="74" t="s">
        <v>705</v>
      </c>
      <c r="C455" s="51" t="s">
        <v>711</v>
      </c>
      <c r="D455" s="49" t="s">
        <v>38</v>
      </c>
      <c r="E455" s="49" t="s">
        <v>707</v>
      </c>
      <c r="F455" s="52"/>
      <c r="G455" s="54">
        <v>0</v>
      </c>
      <c r="H455" s="55">
        <v>14125.2897413793</v>
      </c>
      <c r="I455" s="52"/>
      <c r="J455" s="64" t="e">
        <f t="shared" si="14"/>
        <v>#DIV/0!</v>
      </c>
      <c r="K455" s="65">
        <f t="shared" si="15"/>
        <v>14125.2897413793</v>
      </c>
      <c r="L455" s="66" t="s">
        <v>104</v>
      </c>
      <c r="M455" s="67" t="s">
        <v>712</v>
      </c>
    </row>
    <row r="456" s="37" customFormat="1" ht="26" hidden="1" spans="1:13">
      <c r="A456" s="49" t="s">
        <v>36</v>
      </c>
      <c r="B456" s="74" t="s">
        <v>705</v>
      </c>
      <c r="C456" s="51" t="s">
        <v>713</v>
      </c>
      <c r="D456" s="49" t="s">
        <v>38</v>
      </c>
      <c r="E456" s="49" t="s">
        <v>707</v>
      </c>
      <c r="F456" s="52"/>
      <c r="G456" s="54">
        <v>0</v>
      </c>
      <c r="H456" s="55">
        <v>50223.2524137929</v>
      </c>
      <c r="I456" s="52"/>
      <c r="J456" s="64" t="e">
        <f t="shared" si="14"/>
        <v>#DIV/0!</v>
      </c>
      <c r="K456" s="65">
        <f t="shared" si="15"/>
        <v>50223.2524137929</v>
      </c>
      <c r="L456" s="66" t="s">
        <v>104</v>
      </c>
      <c r="M456" s="67" t="s">
        <v>714</v>
      </c>
    </row>
    <row r="457" s="37" customFormat="1" hidden="1" spans="1:13">
      <c r="A457" s="49" t="s">
        <v>36</v>
      </c>
      <c r="B457" s="74" t="s">
        <v>705</v>
      </c>
      <c r="C457" s="51" t="s">
        <v>715</v>
      </c>
      <c r="D457" s="49" t="s">
        <v>38</v>
      </c>
      <c r="E457" s="49" t="s">
        <v>707</v>
      </c>
      <c r="F457" s="52"/>
      <c r="G457" s="54">
        <v>0</v>
      </c>
      <c r="H457" s="55">
        <v>37667.4393103447</v>
      </c>
      <c r="I457" s="52"/>
      <c r="J457" s="64" t="e">
        <f t="shared" si="14"/>
        <v>#DIV/0!</v>
      </c>
      <c r="K457" s="65">
        <f t="shared" si="15"/>
        <v>37667.4393103447</v>
      </c>
      <c r="L457" s="66" t="s">
        <v>104</v>
      </c>
      <c r="M457" s="67" t="s">
        <v>716</v>
      </c>
    </row>
    <row r="458" s="37" customFormat="1" hidden="1" spans="1:13">
      <c r="A458" s="49" t="s">
        <v>36</v>
      </c>
      <c r="B458" s="74" t="s">
        <v>705</v>
      </c>
      <c r="C458" s="51" t="s">
        <v>717</v>
      </c>
      <c r="D458" s="49" t="s">
        <v>38</v>
      </c>
      <c r="E458" s="49" t="s">
        <v>707</v>
      </c>
      <c r="F458" s="52"/>
      <c r="G458" s="54">
        <v>0</v>
      </c>
      <c r="H458" s="55">
        <v>12555.8131034482</v>
      </c>
      <c r="I458" s="52"/>
      <c r="J458" s="64" t="e">
        <f t="shared" si="14"/>
        <v>#DIV/0!</v>
      </c>
      <c r="K458" s="65">
        <f t="shared" si="15"/>
        <v>12555.8131034482</v>
      </c>
      <c r="L458" s="66" t="s">
        <v>104</v>
      </c>
      <c r="M458" s="67" t="s">
        <v>718</v>
      </c>
    </row>
    <row r="459" s="37" customFormat="1" ht="26" hidden="1" spans="1:13">
      <c r="A459" s="49" t="s">
        <v>36</v>
      </c>
      <c r="B459" s="74" t="s">
        <v>705</v>
      </c>
      <c r="C459" s="51" t="s">
        <v>719</v>
      </c>
      <c r="D459" s="49" t="s">
        <v>38</v>
      </c>
      <c r="E459" s="49" t="s">
        <v>707</v>
      </c>
      <c r="F459" s="52"/>
      <c r="G459" s="54">
        <v>0</v>
      </c>
      <c r="H459" s="55">
        <v>64348.5421551722</v>
      </c>
      <c r="I459" s="52"/>
      <c r="J459" s="64" t="e">
        <f t="shared" si="14"/>
        <v>#DIV/0!</v>
      </c>
      <c r="K459" s="65">
        <f t="shared" si="15"/>
        <v>64348.5421551722</v>
      </c>
      <c r="L459" s="66" t="s">
        <v>104</v>
      </c>
      <c r="M459" s="67" t="s">
        <v>720</v>
      </c>
    </row>
    <row r="460" s="37" customFormat="1" hidden="1" spans="1:13">
      <c r="A460" s="49" t="s">
        <v>36</v>
      </c>
      <c r="B460" s="74" t="s">
        <v>705</v>
      </c>
      <c r="C460" s="51" t="s">
        <v>721</v>
      </c>
      <c r="D460" s="49" t="s">
        <v>38</v>
      </c>
      <c r="E460" s="49" t="s">
        <v>707</v>
      </c>
      <c r="F460" s="52"/>
      <c r="G460" s="54">
        <v>0</v>
      </c>
      <c r="H460" s="55">
        <v>18833.7196551724</v>
      </c>
      <c r="I460" s="52"/>
      <c r="J460" s="64" t="e">
        <f t="shared" si="14"/>
        <v>#DIV/0!</v>
      </c>
      <c r="K460" s="65">
        <f t="shared" si="15"/>
        <v>18833.7196551724</v>
      </c>
      <c r="L460" s="66" t="s">
        <v>104</v>
      </c>
      <c r="M460" s="67" t="s">
        <v>722</v>
      </c>
    </row>
    <row r="461" s="37" customFormat="1" hidden="1" spans="1:13">
      <c r="A461" s="49" t="s">
        <v>36</v>
      </c>
      <c r="B461" s="74" t="s">
        <v>705</v>
      </c>
      <c r="C461" s="51" t="s">
        <v>723</v>
      </c>
      <c r="D461" s="49" t="s">
        <v>38</v>
      </c>
      <c r="E461" s="49" t="s">
        <v>707</v>
      </c>
      <c r="F461" s="52"/>
      <c r="G461" s="54">
        <v>0</v>
      </c>
      <c r="H461" s="55">
        <v>10986.3364655172</v>
      </c>
      <c r="I461" s="52"/>
      <c r="J461" s="64" t="e">
        <f t="shared" si="14"/>
        <v>#DIV/0!</v>
      </c>
      <c r="K461" s="65">
        <f t="shared" si="15"/>
        <v>10986.3364655172</v>
      </c>
      <c r="L461" s="66" t="s">
        <v>104</v>
      </c>
      <c r="M461" s="67" t="s">
        <v>724</v>
      </c>
    </row>
    <row r="462" s="37" customFormat="1" ht="39" hidden="1" spans="1:13">
      <c r="A462" s="49" t="s">
        <v>36</v>
      </c>
      <c r="B462" s="74" t="s">
        <v>705</v>
      </c>
      <c r="C462" s="51" t="s">
        <v>725</v>
      </c>
      <c r="D462" s="49" t="s">
        <v>38</v>
      </c>
      <c r="E462" s="49" t="s">
        <v>707</v>
      </c>
      <c r="F462" s="52"/>
      <c r="G462" s="54">
        <v>0</v>
      </c>
      <c r="H462" s="55">
        <v>119280.224482758</v>
      </c>
      <c r="I462" s="52"/>
      <c r="J462" s="64" t="e">
        <f t="shared" si="14"/>
        <v>#DIV/0!</v>
      </c>
      <c r="K462" s="65">
        <f t="shared" si="15"/>
        <v>119280.224482758</v>
      </c>
      <c r="L462" s="66" t="s">
        <v>104</v>
      </c>
      <c r="M462" s="67" t="s">
        <v>726</v>
      </c>
    </row>
    <row r="463" s="37" customFormat="1" hidden="1" spans="1:13">
      <c r="A463" s="49" t="s">
        <v>36</v>
      </c>
      <c r="B463" s="74" t="s">
        <v>705</v>
      </c>
      <c r="C463" s="51" t="s">
        <v>727</v>
      </c>
      <c r="D463" s="49" t="s">
        <v>38</v>
      </c>
      <c r="E463" s="49" t="s">
        <v>707</v>
      </c>
      <c r="F463" s="52"/>
      <c r="G463" s="54">
        <v>0</v>
      </c>
      <c r="H463" s="55">
        <v>10986.3364655172</v>
      </c>
      <c r="I463" s="52"/>
      <c r="J463" s="64" t="e">
        <f t="shared" si="14"/>
        <v>#DIV/0!</v>
      </c>
      <c r="K463" s="65">
        <f t="shared" si="15"/>
        <v>10986.3364655172</v>
      </c>
      <c r="L463" s="66" t="s">
        <v>104</v>
      </c>
      <c r="M463" s="67" t="s">
        <v>728</v>
      </c>
    </row>
    <row r="464" s="37" customFormat="1" hidden="1" spans="1:13">
      <c r="A464" s="49" t="s">
        <v>36</v>
      </c>
      <c r="B464" s="74" t="s">
        <v>705</v>
      </c>
      <c r="C464" s="51" t="s">
        <v>729</v>
      </c>
      <c r="D464" s="49" t="s">
        <v>38</v>
      </c>
      <c r="E464" s="49" t="s">
        <v>707</v>
      </c>
      <c r="F464" s="52"/>
      <c r="G464" s="54">
        <v>0</v>
      </c>
      <c r="H464" s="55">
        <v>20403.1962931034</v>
      </c>
      <c r="I464" s="52"/>
      <c r="J464" s="64" t="e">
        <f t="shared" si="14"/>
        <v>#DIV/0!</v>
      </c>
      <c r="K464" s="65">
        <f t="shared" si="15"/>
        <v>20403.1962931034</v>
      </c>
      <c r="L464" s="66" t="s">
        <v>104</v>
      </c>
      <c r="M464" s="67" t="s">
        <v>730</v>
      </c>
    </row>
    <row r="465" s="37" customFormat="1" hidden="1" spans="1:13">
      <c r="A465" s="49" t="s">
        <v>36</v>
      </c>
      <c r="B465" s="74" t="s">
        <v>705</v>
      </c>
      <c r="C465" s="51" t="s">
        <v>731</v>
      </c>
      <c r="D465" s="49" t="s">
        <v>38</v>
      </c>
      <c r="E465" s="49" t="s">
        <v>707</v>
      </c>
      <c r="F465" s="52"/>
      <c r="G465" s="54">
        <v>0</v>
      </c>
      <c r="H465" s="55">
        <v>25111.6262068965</v>
      </c>
      <c r="I465" s="52"/>
      <c r="J465" s="64" t="e">
        <f t="shared" si="14"/>
        <v>#DIV/0!</v>
      </c>
      <c r="K465" s="65">
        <f t="shared" si="15"/>
        <v>25111.6262068965</v>
      </c>
      <c r="L465" s="66" t="s">
        <v>104</v>
      </c>
      <c r="M465" s="67" t="s">
        <v>732</v>
      </c>
    </row>
    <row r="466" s="37" customFormat="1" ht="39" hidden="1" spans="1:13">
      <c r="A466" s="49" t="s">
        <v>36</v>
      </c>
      <c r="B466" s="74" t="s">
        <v>705</v>
      </c>
      <c r="C466" s="51" t="s">
        <v>733</v>
      </c>
      <c r="D466" s="49" t="s">
        <v>38</v>
      </c>
      <c r="E466" s="49" t="s">
        <v>707</v>
      </c>
      <c r="F466" s="52"/>
      <c r="G466" s="54">
        <v>0</v>
      </c>
      <c r="H466" s="55">
        <v>102015.981465517</v>
      </c>
      <c r="I466" s="52"/>
      <c r="J466" s="64" t="e">
        <f t="shared" si="14"/>
        <v>#DIV/0!</v>
      </c>
      <c r="K466" s="65">
        <f t="shared" si="15"/>
        <v>102015.981465517</v>
      </c>
      <c r="L466" s="66" t="s">
        <v>104</v>
      </c>
      <c r="M466" s="67" t="s">
        <v>734</v>
      </c>
    </row>
    <row r="467" s="37" customFormat="1" hidden="1" spans="1:13">
      <c r="A467" s="49" t="s">
        <v>36</v>
      </c>
      <c r="B467" s="74" t="s">
        <v>705</v>
      </c>
      <c r="C467" s="51" t="s">
        <v>735</v>
      </c>
      <c r="D467" s="49" t="s">
        <v>38</v>
      </c>
      <c r="E467" s="49" t="s">
        <v>707</v>
      </c>
      <c r="F467" s="52"/>
      <c r="G467" s="54">
        <v>0</v>
      </c>
      <c r="H467" s="55">
        <v>53362.205689655</v>
      </c>
      <c r="I467" s="52"/>
      <c r="J467" s="64" t="e">
        <f t="shared" si="14"/>
        <v>#DIV/0!</v>
      </c>
      <c r="K467" s="65">
        <f t="shared" si="15"/>
        <v>53362.205689655</v>
      </c>
      <c r="L467" s="66" t="s">
        <v>104</v>
      </c>
      <c r="M467" s="67" t="s">
        <v>736</v>
      </c>
    </row>
    <row r="468" s="37" customFormat="1" hidden="1" spans="1:13">
      <c r="A468" s="49" t="s">
        <v>36</v>
      </c>
      <c r="B468" s="74" t="s">
        <v>705</v>
      </c>
      <c r="C468" s="51" t="s">
        <v>737</v>
      </c>
      <c r="D468" s="49" t="s">
        <v>38</v>
      </c>
      <c r="E468" s="49" t="s">
        <v>707</v>
      </c>
      <c r="F468" s="52"/>
      <c r="G468" s="54">
        <v>0</v>
      </c>
      <c r="H468" s="55">
        <v>32959.0093965516</v>
      </c>
      <c r="I468" s="52"/>
      <c r="J468" s="64" t="e">
        <f t="shared" si="14"/>
        <v>#DIV/0!</v>
      </c>
      <c r="K468" s="65">
        <f t="shared" si="15"/>
        <v>32959.0093965516</v>
      </c>
      <c r="L468" s="66" t="s">
        <v>104</v>
      </c>
      <c r="M468" s="67" t="s">
        <v>738</v>
      </c>
    </row>
    <row r="469" s="37" customFormat="1" hidden="1" spans="1:13">
      <c r="A469" s="49" t="s">
        <v>36</v>
      </c>
      <c r="B469" s="74" t="s">
        <v>705</v>
      </c>
      <c r="C469" s="51" t="s">
        <v>739</v>
      </c>
      <c r="D469" s="49" t="s">
        <v>38</v>
      </c>
      <c r="E469" s="49" t="s">
        <v>707</v>
      </c>
      <c r="F469" s="52"/>
      <c r="G469" s="54">
        <v>0</v>
      </c>
      <c r="H469" s="55">
        <v>7847.38318965515</v>
      </c>
      <c r="I469" s="52"/>
      <c r="J469" s="64" t="e">
        <f t="shared" si="14"/>
        <v>#DIV/0!</v>
      </c>
      <c r="K469" s="65">
        <f t="shared" si="15"/>
        <v>7847.38318965515</v>
      </c>
      <c r="L469" s="66" t="s">
        <v>104</v>
      </c>
      <c r="M469" s="67" t="s">
        <v>740</v>
      </c>
    </row>
    <row r="470" s="37" customFormat="1" hidden="1" spans="1:13">
      <c r="A470" s="49" t="s">
        <v>36</v>
      </c>
      <c r="B470" s="74" t="s">
        <v>705</v>
      </c>
      <c r="C470" s="51" t="s">
        <v>741</v>
      </c>
      <c r="D470" s="49" t="s">
        <v>38</v>
      </c>
      <c r="E470" s="49" t="s">
        <v>707</v>
      </c>
      <c r="F470" s="52"/>
      <c r="G470" s="54">
        <v>0</v>
      </c>
      <c r="H470" s="55">
        <v>25111.6262068965</v>
      </c>
      <c r="I470" s="52"/>
      <c r="J470" s="64" t="e">
        <f t="shared" si="14"/>
        <v>#DIV/0!</v>
      </c>
      <c r="K470" s="65">
        <f t="shared" si="15"/>
        <v>25111.6262068965</v>
      </c>
      <c r="L470" s="66" t="s">
        <v>104</v>
      </c>
      <c r="M470" s="67" t="s">
        <v>742</v>
      </c>
    </row>
  </sheetData>
  <autoFilter ref="A2:M470">
    <filterColumn colId="11">
      <customFilters>
        <customFilter operator="equal" val="决裁费用"/>
      </customFilters>
    </filterColumn>
    <extLst/>
  </autoFilter>
  <mergeCells count="2">
    <mergeCell ref="F1:G1"/>
    <mergeCell ref="H1:I1"/>
  </mergeCell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4"/>
  <sheetViews>
    <sheetView workbookViewId="0">
      <selection activeCell="A9" sqref="$A9:$XFD9"/>
    </sheetView>
  </sheetViews>
  <sheetFormatPr defaultColWidth="7.36153846153846" defaultRowHeight="14.5"/>
  <cols>
    <col min="1" max="1" width="4.5" style="17" customWidth="1"/>
    <col min="2" max="2" width="9.51538461538462" style="18" customWidth="1"/>
    <col min="3" max="3" width="7.56923076923077" style="19" customWidth="1"/>
    <col min="4" max="4" width="34.6769230769231" style="18" customWidth="1"/>
    <col min="5" max="5" width="75.7846153846154" style="17" customWidth="1"/>
    <col min="6" max="6" width="7.36153846153846" style="17"/>
    <col min="7" max="7" width="6.54615384615385" style="20"/>
    <col min="8" max="8" width="14.5230769230769" style="20" customWidth="1"/>
    <col min="9" max="9" width="9.61538461538461" style="20"/>
    <col min="10" max="16384" width="7.36153846153846" style="17"/>
  </cols>
  <sheetData>
    <row r="1" s="17" customFormat="1" spans="1:13">
      <c r="A1" s="21" t="s">
        <v>23</v>
      </c>
      <c r="B1" s="21" t="s">
        <v>743</v>
      </c>
      <c r="C1" s="22" t="s">
        <v>744</v>
      </c>
      <c r="D1" s="23" t="s">
        <v>745</v>
      </c>
      <c r="E1" s="23" t="s">
        <v>746</v>
      </c>
      <c r="F1" s="23" t="s">
        <v>747</v>
      </c>
      <c r="G1" s="20"/>
      <c r="H1" s="20"/>
      <c r="I1" s="20"/>
      <c r="J1" s="23" t="s">
        <v>748</v>
      </c>
      <c r="K1" s="23" t="s">
        <v>749</v>
      </c>
      <c r="L1" s="23" t="s">
        <v>750</v>
      </c>
      <c r="M1" s="23" t="s">
        <v>751</v>
      </c>
    </row>
    <row r="2" s="17" customFormat="1" ht="16.5" spans="1:13">
      <c r="A2" s="24" t="s">
        <v>752</v>
      </c>
      <c r="B2" s="25">
        <v>3</v>
      </c>
      <c r="C2" s="25" t="s">
        <v>753</v>
      </c>
      <c r="D2" s="26" t="s">
        <v>42</v>
      </c>
      <c r="E2" s="27" t="s">
        <v>754</v>
      </c>
      <c r="F2" s="28">
        <v>7847.38318965515</v>
      </c>
      <c r="G2" s="29">
        <v>2</v>
      </c>
      <c r="H2" s="29" t="s">
        <v>42</v>
      </c>
      <c r="I2" s="29">
        <v>0.999770700931549</v>
      </c>
      <c r="J2" s="24"/>
      <c r="K2" s="24"/>
      <c r="L2" s="24"/>
      <c r="M2" s="24"/>
    </row>
    <row r="3" s="17" customFormat="1" ht="16.5" spans="1:13">
      <c r="A3" s="24" t="s">
        <v>755</v>
      </c>
      <c r="B3" s="25">
        <v>4</v>
      </c>
      <c r="C3" s="25" t="str">
        <f t="shared" ref="C3:C8" si="0">C2</f>
        <v>客户</v>
      </c>
      <c r="D3" s="26" t="str">
        <f>D2</f>
        <v>查询客户信息</v>
      </c>
      <c r="E3" s="27" t="s">
        <v>756</v>
      </c>
      <c r="F3" s="28">
        <v>7847.38318965515</v>
      </c>
      <c r="G3" s="29">
        <v>2</v>
      </c>
      <c r="H3" s="29" t="s">
        <v>42</v>
      </c>
      <c r="I3" s="29">
        <v>0.999770700931549</v>
      </c>
      <c r="J3" s="24"/>
      <c r="K3" s="24"/>
      <c r="L3" s="24"/>
      <c r="M3" s="24"/>
    </row>
    <row r="4" s="17" customFormat="1" ht="16.5" spans="1:13">
      <c r="A4" s="24" t="s">
        <v>757</v>
      </c>
      <c r="B4" s="25">
        <v>6</v>
      </c>
      <c r="C4" s="25" t="e">
        <f>#REF!</f>
        <v>#REF!</v>
      </c>
      <c r="D4" s="26"/>
      <c r="E4" s="27" t="s">
        <v>758</v>
      </c>
      <c r="F4" s="28">
        <v>7847.38318965515</v>
      </c>
      <c r="G4" s="29">
        <v>36</v>
      </c>
      <c r="H4" s="29" t="s">
        <v>101</v>
      </c>
      <c r="I4" s="29">
        <v>0.829562306404114</v>
      </c>
      <c r="J4" s="24"/>
      <c r="K4" s="24"/>
      <c r="L4" s="24"/>
      <c r="M4" s="24"/>
    </row>
    <row r="5" s="17" customFormat="1" ht="16.5" spans="1:13">
      <c r="A5" s="24" t="s">
        <v>759</v>
      </c>
      <c r="B5" s="25"/>
      <c r="C5" s="25" t="e">
        <f>#REF!</f>
        <v>#REF!</v>
      </c>
      <c r="D5" s="26"/>
      <c r="E5" s="27" t="s">
        <v>760</v>
      </c>
      <c r="F5" s="28">
        <v>7847.38318965515</v>
      </c>
      <c r="G5" s="29">
        <v>36</v>
      </c>
      <c r="H5" s="29" t="s">
        <v>101</v>
      </c>
      <c r="I5" s="29">
        <v>0.829562306404114</v>
      </c>
      <c r="J5" s="24"/>
      <c r="K5" s="24"/>
      <c r="L5" s="24"/>
      <c r="M5" s="24"/>
    </row>
    <row r="6" s="17" customFormat="1" ht="16.5" spans="1:13">
      <c r="A6" s="24" t="s">
        <v>761</v>
      </c>
      <c r="B6" s="25">
        <v>10</v>
      </c>
      <c r="C6" s="25" t="e">
        <f>#REF!</f>
        <v>#REF!</v>
      </c>
      <c r="D6" s="26"/>
      <c r="E6" s="27" t="s">
        <v>762</v>
      </c>
      <c r="F6" s="28">
        <v>7847.38318965515</v>
      </c>
      <c r="G6" s="29">
        <v>36</v>
      </c>
      <c r="H6" s="29" t="s">
        <v>101</v>
      </c>
      <c r="I6" s="29">
        <v>0.829562306404114</v>
      </c>
      <c r="J6" s="24"/>
      <c r="K6" s="24"/>
      <c r="L6" s="24"/>
      <c r="M6" s="24"/>
    </row>
    <row r="7" s="17" customFormat="1" ht="16.5" spans="1:13">
      <c r="A7" s="24" t="s">
        <v>763</v>
      </c>
      <c r="B7" s="25">
        <v>11</v>
      </c>
      <c r="C7" s="25" t="e">
        <f t="shared" si="0"/>
        <v>#REF!</v>
      </c>
      <c r="D7" s="26"/>
      <c r="E7" s="27" t="s">
        <v>764</v>
      </c>
      <c r="F7" s="28">
        <v>7847.38318965515</v>
      </c>
      <c r="G7" s="29">
        <v>36</v>
      </c>
      <c r="H7" s="29" t="s">
        <v>101</v>
      </c>
      <c r="I7" s="29">
        <v>0.829562306404114</v>
      </c>
      <c r="J7" s="24"/>
      <c r="K7" s="24"/>
      <c r="L7" s="24"/>
      <c r="M7" s="24"/>
    </row>
    <row r="8" s="17" customFormat="1" ht="16.5" spans="1:13">
      <c r="A8" s="24" t="s">
        <v>765</v>
      </c>
      <c r="B8" s="25">
        <v>12</v>
      </c>
      <c r="C8" s="25" t="e">
        <f t="shared" si="0"/>
        <v>#REF!</v>
      </c>
      <c r="D8" s="26" t="s">
        <v>83</v>
      </c>
      <c r="E8" s="27" t="s">
        <v>766</v>
      </c>
      <c r="F8" s="28">
        <v>7847.38318965515</v>
      </c>
      <c r="G8" s="29">
        <v>24</v>
      </c>
      <c r="H8" s="29" t="s">
        <v>83</v>
      </c>
      <c r="I8" s="29">
        <v>0.999962568283081</v>
      </c>
      <c r="J8" s="24"/>
      <c r="K8" s="24"/>
      <c r="L8" s="24"/>
      <c r="M8" s="24"/>
    </row>
    <row r="9" s="17" customFormat="1" ht="16.5" spans="1:13">
      <c r="A9" s="24" t="s">
        <v>767</v>
      </c>
      <c r="B9" s="25">
        <v>30</v>
      </c>
      <c r="C9" s="25" t="e">
        <f>#REF!</f>
        <v>#REF!</v>
      </c>
      <c r="D9" s="26" t="s">
        <v>768</v>
      </c>
      <c r="E9" s="27" t="s">
        <v>769</v>
      </c>
      <c r="F9" s="28">
        <v>7847.38318965515</v>
      </c>
      <c r="G9" s="29">
        <v>1</v>
      </c>
      <c r="H9" s="29" t="s">
        <v>37</v>
      </c>
      <c r="I9" s="29">
        <v>0.0263460911810398</v>
      </c>
      <c r="J9" s="24"/>
      <c r="K9" s="24"/>
      <c r="L9" s="24"/>
      <c r="M9" s="24"/>
    </row>
    <row r="10" s="17" customFormat="1" ht="16.5" spans="1:13">
      <c r="A10" s="24" t="s">
        <v>770</v>
      </c>
      <c r="B10" s="25">
        <v>51</v>
      </c>
      <c r="C10" s="25" t="e">
        <f>#REF!</f>
        <v>#REF!</v>
      </c>
      <c r="D10" s="26"/>
      <c r="E10" s="30" t="s">
        <v>771</v>
      </c>
      <c r="F10" s="28">
        <v>7847.38318965515</v>
      </c>
      <c r="G10" s="29">
        <v>36</v>
      </c>
      <c r="H10" s="29" t="s">
        <v>101</v>
      </c>
      <c r="I10" s="29">
        <v>0.829562306404114</v>
      </c>
      <c r="J10" s="24"/>
      <c r="K10" s="24"/>
      <c r="L10" s="24"/>
      <c r="M10" s="24"/>
    </row>
    <row r="11" s="17" customFormat="1" ht="16.5" spans="1:13">
      <c r="A11" s="24" t="s">
        <v>772</v>
      </c>
      <c r="B11" s="25">
        <v>55</v>
      </c>
      <c r="C11" s="25" t="e">
        <f>C10</f>
        <v>#REF!</v>
      </c>
      <c r="D11" s="26" t="s">
        <v>61</v>
      </c>
      <c r="E11" s="30" t="s">
        <v>773</v>
      </c>
      <c r="F11" s="28">
        <v>7847.38318965515</v>
      </c>
      <c r="G11" s="29">
        <v>11</v>
      </c>
      <c r="H11" s="29" t="s">
        <v>61</v>
      </c>
      <c r="I11" s="29">
        <v>0.999452412128448</v>
      </c>
      <c r="J11" s="24"/>
      <c r="K11" s="24"/>
      <c r="L11" s="24"/>
      <c r="M11" s="24"/>
    </row>
    <row r="12" s="17" customFormat="1" ht="16.5" spans="1:13">
      <c r="A12" s="24" t="s">
        <v>774</v>
      </c>
      <c r="B12" s="25">
        <v>57</v>
      </c>
      <c r="C12" s="25" t="e">
        <f>#REF!</f>
        <v>#REF!</v>
      </c>
      <c r="D12" s="26" t="s">
        <v>63</v>
      </c>
      <c r="E12" s="30" t="s">
        <v>775</v>
      </c>
      <c r="F12" s="28">
        <v>7847.38318965515</v>
      </c>
      <c r="G12" s="29">
        <v>12</v>
      </c>
      <c r="H12" s="29" t="s">
        <v>63</v>
      </c>
      <c r="I12" s="29">
        <v>0.999902963638306</v>
      </c>
      <c r="J12" s="24"/>
      <c r="K12" s="24"/>
      <c r="L12" s="24"/>
      <c r="M12" s="24"/>
    </row>
    <row r="13" s="17" customFormat="1" ht="16.5" spans="1:13">
      <c r="A13" s="24" t="s">
        <v>776</v>
      </c>
      <c r="B13" s="25">
        <v>64</v>
      </c>
      <c r="C13" s="25" t="e">
        <f>#REF!</f>
        <v>#REF!</v>
      </c>
      <c r="D13" s="26" t="s">
        <v>777</v>
      </c>
      <c r="E13" s="30" t="s">
        <v>778</v>
      </c>
      <c r="F13" s="28">
        <v>7847.38318965515</v>
      </c>
      <c r="G13" s="29">
        <v>5</v>
      </c>
      <c r="H13" s="29" t="s">
        <v>48</v>
      </c>
      <c r="I13" s="29">
        <v>0.96142840385437</v>
      </c>
      <c r="J13" s="24"/>
      <c r="K13" s="24"/>
      <c r="L13" s="24"/>
      <c r="M13" s="24"/>
    </row>
    <row r="14" s="17" customFormat="1" ht="16.5" spans="1:13">
      <c r="A14" s="24" t="s">
        <v>779</v>
      </c>
      <c r="B14" s="25">
        <v>72</v>
      </c>
      <c r="C14" s="25" t="e">
        <f>#REF!</f>
        <v>#REF!</v>
      </c>
      <c r="D14" s="26" t="s">
        <v>81</v>
      </c>
      <c r="E14" s="30" t="s">
        <v>780</v>
      </c>
      <c r="F14" s="28">
        <v>7847.38318965515</v>
      </c>
      <c r="G14" s="29">
        <v>23</v>
      </c>
      <c r="H14" s="29" t="s">
        <v>81</v>
      </c>
      <c r="I14" s="29">
        <v>0.999890804290771</v>
      </c>
      <c r="J14" s="24"/>
      <c r="K14" s="24"/>
      <c r="L14" s="24"/>
      <c r="M14" s="24"/>
    </row>
    <row r="15" s="17" customFormat="1" ht="16.5" spans="1:13">
      <c r="A15" s="24" t="s">
        <v>781</v>
      </c>
      <c r="B15" s="25">
        <v>73</v>
      </c>
      <c r="C15" s="25" t="e">
        <f t="shared" ref="C15:C21" si="1">C14</f>
        <v>#REF!</v>
      </c>
      <c r="D15" s="26" t="s">
        <v>87</v>
      </c>
      <c r="E15" s="30" t="s">
        <v>782</v>
      </c>
      <c r="F15" s="28">
        <v>7847.38318965515</v>
      </c>
      <c r="G15" s="29">
        <v>26</v>
      </c>
      <c r="H15" s="29" t="s">
        <v>87</v>
      </c>
      <c r="I15" s="29">
        <v>0.999974727630615</v>
      </c>
      <c r="J15" s="24"/>
      <c r="K15" s="24"/>
      <c r="L15" s="24"/>
      <c r="M15" s="24"/>
    </row>
    <row r="16" s="17" customFormat="1" ht="16.5" spans="1:13">
      <c r="A16" s="24" t="s">
        <v>783</v>
      </c>
      <c r="B16" s="25">
        <v>75</v>
      </c>
      <c r="C16" s="25" t="e">
        <f>#REF!</f>
        <v>#REF!</v>
      </c>
      <c r="D16" s="26" t="s">
        <v>784</v>
      </c>
      <c r="E16" s="30" t="s">
        <v>785</v>
      </c>
      <c r="F16" s="28">
        <v>7847.38318965515</v>
      </c>
      <c r="G16" s="29">
        <v>25</v>
      </c>
      <c r="H16" s="29" t="s">
        <v>85</v>
      </c>
      <c r="I16" s="29">
        <v>0.0462757535278797</v>
      </c>
      <c r="J16" s="24"/>
      <c r="K16" s="24"/>
      <c r="L16" s="24"/>
      <c r="M16" s="24"/>
    </row>
    <row r="17" s="17" customFormat="1" ht="16.5" spans="1:13">
      <c r="A17" s="24" t="s">
        <v>786</v>
      </c>
      <c r="B17" s="25">
        <v>79</v>
      </c>
      <c r="C17" s="25" t="e">
        <f>#REF!</f>
        <v>#REF!</v>
      </c>
      <c r="D17" s="26" t="s">
        <v>787</v>
      </c>
      <c r="E17" s="30" t="s">
        <v>788</v>
      </c>
      <c r="F17" s="28">
        <v>7847.38318965515</v>
      </c>
      <c r="G17" s="29">
        <v>142</v>
      </c>
      <c r="H17" s="29" t="s">
        <v>259</v>
      </c>
      <c r="I17" s="29">
        <v>0.519709348678589</v>
      </c>
      <c r="J17" s="24"/>
      <c r="K17" s="24"/>
      <c r="L17" s="24"/>
      <c r="M17" s="24"/>
    </row>
    <row r="18" s="17" customFormat="1" ht="16.5" spans="1:13">
      <c r="A18" s="24" t="s">
        <v>789</v>
      </c>
      <c r="B18" s="25">
        <v>89</v>
      </c>
      <c r="C18" s="25" t="e">
        <f>#REF!</f>
        <v>#REF!</v>
      </c>
      <c r="D18" s="26" t="s">
        <v>48</v>
      </c>
      <c r="E18" s="30" t="s">
        <v>790</v>
      </c>
      <c r="F18" s="28">
        <v>7847.38318965515</v>
      </c>
      <c r="G18" s="29">
        <v>5</v>
      </c>
      <c r="H18" s="29" t="s">
        <v>48</v>
      </c>
      <c r="I18" s="29">
        <v>0.998648345470428</v>
      </c>
      <c r="J18" s="24"/>
      <c r="K18" s="24"/>
      <c r="L18" s="24"/>
      <c r="M18" s="24"/>
    </row>
    <row r="19" s="17" customFormat="1" ht="16.5" spans="1:13">
      <c r="A19" s="24" t="s">
        <v>791</v>
      </c>
      <c r="B19" s="25">
        <v>94</v>
      </c>
      <c r="C19" s="25" t="e">
        <f t="shared" si="1"/>
        <v>#REF!</v>
      </c>
      <c r="D19" s="26" t="s">
        <v>77</v>
      </c>
      <c r="E19" s="30" t="s">
        <v>792</v>
      </c>
      <c r="F19" s="28">
        <v>6277.90655172412</v>
      </c>
      <c r="G19" s="29">
        <v>21</v>
      </c>
      <c r="H19" s="29" t="s">
        <v>77</v>
      </c>
      <c r="I19" s="29">
        <v>0.99578320980072</v>
      </c>
      <c r="J19" s="24"/>
      <c r="K19" s="24"/>
      <c r="L19" s="24"/>
      <c r="M19" s="24"/>
    </row>
    <row r="20" s="17" customFormat="1" ht="16.5" spans="1:13">
      <c r="A20" s="24" t="s">
        <v>793</v>
      </c>
      <c r="B20" s="25">
        <v>95</v>
      </c>
      <c r="C20" s="25" t="e">
        <f t="shared" si="1"/>
        <v>#REF!</v>
      </c>
      <c r="D20" s="26" t="str">
        <f>D19</f>
        <v>三包</v>
      </c>
      <c r="E20" s="30" t="s">
        <v>794</v>
      </c>
      <c r="F20" s="28">
        <v>7847.38318965515</v>
      </c>
      <c r="G20" s="29">
        <v>21</v>
      </c>
      <c r="H20" s="29" t="s">
        <v>77</v>
      </c>
      <c r="I20" s="29">
        <v>0.99578320980072</v>
      </c>
      <c r="J20" s="24"/>
      <c r="K20" s="24"/>
      <c r="L20" s="24"/>
      <c r="M20" s="24"/>
    </row>
    <row r="21" s="17" customFormat="1" ht="16.5" spans="1:13">
      <c r="A21" s="24" t="s">
        <v>795</v>
      </c>
      <c r="B21" s="25">
        <v>96</v>
      </c>
      <c r="C21" s="25" t="e">
        <f t="shared" si="1"/>
        <v>#REF!</v>
      </c>
      <c r="D21" s="26" t="s">
        <v>796</v>
      </c>
      <c r="E21" s="30" t="s">
        <v>797</v>
      </c>
      <c r="F21" s="28">
        <v>7847.38318965515</v>
      </c>
      <c r="G21" s="29">
        <v>31</v>
      </c>
      <c r="H21" s="29" t="s">
        <v>94</v>
      </c>
      <c r="I21" s="29">
        <v>0.268788754940033</v>
      </c>
      <c r="J21" s="24"/>
      <c r="K21" s="24"/>
      <c r="L21" s="24"/>
      <c r="M21" s="24"/>
    </row>
    <row r="22" s="17" customFormat="1" ht="16.5" spans="1:13">
      <c r="A22" s="24" t="s">
        <v>798</v>
      </c>
      <c r="B22" s="25">
        <v>98</v>
      </c>
      <c r="C22" s="25" t="e">
        <f>#REF!</f>
        <v>#REF!</v>
      </c>
      <c r="D22" s="26"/>
      <c r="E22" s="30" t="s">
        <v>799</v>
      </c>
      <c r="F22" s="28">
        <v>7847.38318965515</v>
      </c>
      <c r="G22" s="29">
        <v>36</v>
      </c>
      <c r="H22" s="29" t="s">
        <v>101</v>
      </c>
      <c r="I22" s="29">
        <v>0.829562306404114</v>
      </c>
      <c r="J22" s="24"/>
      <c r="K22" s="24"/>
      <c r="L22" s="24"/>
      <c r="M22" s="24"/>
    </row>
    <row r="23" s="17" customFormat="1" ht="16.5" spans="1:13">
      <c r="A23" s="24" t="s">
        <v>800</v>
      </c>
      <c r="B23" s="25">
        <v>123</v>
      </c>
      <c r="C23" s="25" t="e">
        <f>#REF!</f>
        <v>#REF!</v>
      </c>
      <c r="D23" s="26" t="s">
        <v>711</v>
      </c>
      <c r="E23" s="30" t="s">
        <v>801</v>
      </c>
      <c r="F23" s="28">
        <v>7847.38318965515</v>
      </c>
      <c r="G23" s="29">
        <v>31</v>
      </c>
      <c r="H23" s="29" t="s">
        <v>94</v>
      </c>
      <c r="I23" s="29">
        <v>0.984825909137726</v>
      </c>
      <c r="J23" s="24"/>
      <c r="K23" s="24"/>
      <c r="L23" s="24"/>
      <c r="M23" s="24"/>
    </row>
    <row r="24" s="17" customFormat="1" ht="16.5" spans="1:13">
      <c r="A24" s="24" t="s">
        <v>802</v>
      </c>
      <c r="B24" s="25">
        <v>125</v>
      </c>
      <c r="C24" s="25" t="e">
        <f>#REF!</f>
        <v>#REF!</v>
      </c>
      <c r="D24" s="26" t="s">
        <v>107</v>
      </c>
      <c r="E24" s="30" t="s">
        <v>803</v>
      </c>
      <c r="F24" s="28">
        <v>7847.38318965515</v>
      </c>
      <c r="G24" s="29">
        <v>39</v>
      </c>
      <c r="H24" s="29" t="s">
        <v>107</v>
      </c>
      <c r="I24" s="29">
        <v>0.999640226364136</v>
      </c>
      <c r="J24" s="24"/>
      <c r="K24" s="24"/>
      <c r="L24" s="24"/>
      <c r="M24" s="24"/>
    </row>
    <row r="25" s="17" customFormat="1" ht="16.5" spans="1:13">
      <c r="A25" s="24" t="s">
        <v>804</v>
      </c>
      <c r="B25" s="25">
        <v>129</v>
      </c>
      <c r="C25" s="25" t="s">
        <v>805</v>
      </c>
      <c r="D25" s="26" t="s">
        <v>806</v>
      </c>
      <c r="E25" s="30" t="s">
        <v>807</v>
      </c>
      <c r="F25" s="28">
        <v>7847.38318965515</v>
      </c>
      <c r="G25" s="29">
        <v>44</v>
      </c>
      <c r="H25" s="29" t="s">
        <v>117</v>
      </c>
      <c r="I25" s="29">
        <v>0.346802473068237</v>
      </c>
      <c r="J25" s="24"/>
      <c r="K25" s="24"/>
      <c r="L25" s="24"/>
      <c r="M25" s="24"/>
    </row>
    <row r="26" s="17" customFormat="1" ht="16.5" spans="1:13">
      <c r="A26" s="24" t="s">
        <v>808</v>
      </c>
      <c r="B26" s="25">
        <v>130</v>
      </c>
      <c r="C26" s="25" t="str">
        <f t="shared" ref="C26:C34" si="2">C25</f>
        <v>预约</v>
      </c>
      <c r="D26" s="26" t="s">
        <v>809</v>
      </c>
      <c r="E26" s="30" t="s">
        <v>810</v>
      </c>
      <c r="F26" s="28">
        <v>7847.38318965515</v>
      </c>
      <c r="G26" s="29">
        <v>213</v>
      </c>
      <c r="H26" s="29" t="s">
        <v>389</v>
      </c>
      <c r="I26" s="29">
        <v>0.823630392551422</v>
      </c>
      <c r="J26" s="24"/>
      <c r="K26" s="24"/>
      <c r="L26" s="24"/>
      <c r="M26" s="24"/>
    </row>
    <row r="27" s="17" customFormat="1" ht="16.5" spans="1:13">
      <c r="A27" s="24" t="s">
        <v>811</v>
      </c>
      <c r="B27" s="25">
        <v>131</v>
      </c>
      <c r="C27" s="25" t="str">
        <f t="shared" si="2"/>
        <v>预约</v>
      </c>
      <c r="D27" s="26" t="str">
        <f t="shared" ref="D27:D31" si="3">D26</f>
        <v>预约查询</v>
      </c>
      <c r="E27" s="30" t="s">
        <v>812</v>
      </c>
      <c r="F27" s="28">
        <v>6277.90655172412</v>
      </c>
      <c r="G27" s="29">
        <v>213</v>
      </c>
      <c r="H27" s="29" t="s">
        <v>389</v>
      </c>
      <c r="I27" s="29">
        <v>0.823630392551422</v>
      </c>
      <c r="J27" s="24"/>
      <c r="K27" s="24"/>
      <c r="L27" s="24"/>
      <c r="M27" s="24"/>
    </row>
    <row r="28" s="17" customFormat="1" ht="16.5" spans="1:13">
      <c r="A28" s="24" t="s">
        <v>813</v>
      </c>
      <c r="B28" s="25">
        <v>138</v>
      </c>
      <c r="C28" s="25" t="e">
        <f>#REF!</f>
        <v>#REF!</v>
      </c>
      <c r="D28" s="26"/>
      <c r="E28" s="30" t="s">
        <v>814</v>
      </c>
      <c r="F28" s="28">
        <v>6277.90655172412</v>
      </c>
      <c r="G28" s="29">
        <v>36</v>
      </c>
      <c r="H28" s="29" t="s">
        <v>101</v>
      </c>
      <c r="I28" s="29">
        <v>0.829562306404114</v>
      </c>
      <c r="J28" s="24"/>
      <c r="K28" s="24"/>
      <c r="L28" s="24"/>
      <c r="M28" s="24"/>
    </row>
    <row r="29" s="17" customFormat="1" ht="16.5" spans="1:13">
      <c r="A29" s="24" t="s">
        <v>815</v>
      </c>
      <c r="B29" s="25">
        <v>142</v>
      </c>
      <c r="C29" s="25" t="e">
        <f t="shared" si="2"/>
        <v>#REF!</v>
      </c>
      <c r="D29" s="26" t="s">
        <v>816</v>
      </c>
      <c r="E29" s="30" t="s">
        <v>817</v>
      </c>
      <c r="F29" s="28">
        <v>7847.38318965515</v>
      </c>
      <c r="G29" s="29">
        <v>108</v>
      </c>
      <c r="H29" s="29" t="s">
        <v>201</v>
      </c>
      <c r="I29" s="29">
        <v>0.0536981597542763</v>
      </c>
      <c r="J29" s="24"/>
      <c r="K29" s="24"/>
      <c r="L29" s="24"/>
      <c r="M29" s="24"/>
    </row>
    <row r="30" s="17" customFormat="1" ht="16.5" spans="1:13">
      <c r="A30" s="24" t="s">
        <v>818</v>
      </c>
      <c r="B30" s="25">
        <v>143</v>
      </c>
      <c r="C30" s="25" t="e">
        <f t="shared" si="2"/>
        <v>#REF!</v>
      </c>
      <c r="D30" s="26" t="str">
        <f t="shared" si="3"/>
        <v>取消准备</v>
      </c>
      <c r="E30" s="30" t="s">
        <v>819</v>
      </c>
      <c r="F30" s="28">
        <v>7847.38318965515</v>
      </c>
      <c r="G30" s="29">
        <v>108</v>
      </c>
      <c r="H30" s="29" t="s">
        <v>201</v>
      </c>
      <c r="I30" s="29">
        <v>0.0536981597542763</v>
      </c>
      <c r="J30" s="24"/>
      <c r="K30" s="24"/>
      <c r="L30" s="24"/>
      <c r="M30" s="24"/>
    </row>
    <row r="31" s="17" customFormat="1" ht="16.5" spans="1:13">
      <c r="A31" s="24" t="s">
        <v>820</v>
      </c>
      <c r="B31" s="25">
        <v>144</v>
      </c>
      <c r="C31" s="25" t="e">
        <f t="shared" si="2"/>
        <v>#REF!</v>
      </c>
      <c r="D31" s="26" t="str">
        <f t="shared" si="3"/>
        <v>取消准备</v>
      </c>
      <c r="E31" s="30" t="s">
        <v>821</v>
      </c>
      <c r="F31" s="28">
        <v>7847.38318965515</v>
      </c>
      <c r="G31" s="29">
        <v>108</v>
      </c>
      <c r="H31" s="29" t="s">
        <v>201</v>
      </c>
      <c r="I31" s="29">
        <v>0.0536981597542763</v>
      </c>
      <c r="J31" s="24"/>
      <c r="K31" s="24"/>
      <c r="L31" s="24"/>
      <c r="M31" s="24"/>
    </row>
    <row r="32" s="17" customFormat="1" ht="16.5" spans="1:13">
      <c r="A32" s="24" t="s">
        <v>822</v>
      </c>
      <c r="B32" s="25">
        <v>158</v>
      </c>
      <c r="C32" s="25" t="e">
        <f t="shared" si="2"/>
        <v>#REF!</v>
      </c>
      <c r="D32" s="26" t="s">
        <v>823</v>
      </c>
      <c r="E32" s="30" t="s">
        <v>824</v>
      </c>
      <c r="F32" s="28">
        <v>7847.38318965515</v>
      </c>
      <c r="G32" s="29">
        <v>212</v>
      </c>
      <c r="H32" s="29" t="s">
        <v>387</v>
      </c>
      <c r="I32" s="29">
        <v>0.0387687832117081</v>
      </c>
      <c r="J32" s="24"/>
      <c r="K32" s="24"/>
      <c r="L32" s="24"/>
      <c r="M32" s="24"/>
    </row>
    <row r="33" s="17" customFormat="1" ht="16.5" spans="1:13">
      <c r="A33" s="24" t="s">
        <v>825</v>
      </c>
      <c r="B33" s="25">
        <v>159</v>
      </c>
      <c r="C33" s="25" t="e">
        <f t="shared" si="2"/>
        <v>#REF!</v>
      </c>
      <c r="D33" s="26" t="str">
        <f>D32</f>
        <v>技术情报一览</v>
      </c>
      <c r="E33" s="30" t="s">
        <v>826</v>
      </c>
      <c r="F33" s="28">
        <v>7847.38318965515</v>
      </c>
      <c r="G33" s="29">
        <v>212</v>
      </c>
      <c r="H33" s="29" t="s">
        <v>387</v>
      </c>
      <c r="I33" s="29">
        <v>0.0387687832117081</v>
      </c>
      <c r="J33" s="24"/>
      <c r="K33" s="24"/>
      <c r="L33" s="24"/>
      <c r="M33" s="24"/>
    </row>
    <row r="34" s="17" customFormat="1" ht="16.5" spans="1:13">
      <c r="A34" s="24" t="s">
        <v>827</v>
      </c>
      <c r="B34" s="25">
        <v>161</v>
      </c>
      <c r="C34" s="25" t="e">
        <f t="shared" si="2"/>
        <v>#REF!</v>
      </c>
      <c r="D34" s="26" t="s">
        <v>828</v>
      </c>
      <c r="E34" s="30" t="s">
        <v>829</v>
      </c>
      <c r="F34" s="28">
        <v>7847.38318965515</v>
      </c>
      <c r="G34" s="29">
        <v>304</v>
      </c>
      <c r="H34" s="29" t="s">
        <v>487</v>
      </c>
      <c r="I34" s="29">
        <v>0.00468185124918818</v>
      </c>
      <c r="J34" s="24"/>
      <c r="K34" s="24"/>
      <c r="L34" s="24"/>
      <c r="M34" s="24"/>
    </row>
    <row r="35" s="17" customFormat="1" ht="16.5" spans="1:13">
      <c r="A35" s="24" t="s">
        <v>830</v>
      </c>
      <c r="B35" s="25">
        <v>163</v>
      </c>
      <c r="C35" s="25" t="e">
        <f>#REF!</f>
        <v>#REF!</v>
      </c>
      <c r="D35" s="26" t="s">
        <v>831</v>
      </c>
      <c r="E35" s="27" t="s">
        <v>832</v>
      </c>
      <c r="F35" s="28">
        <v>7847.38318965515</v>
      </c>
      <c r="G35" s="29">
        <v>21</v>
      </c>
      <c r="H35" s="29" t="s">
        <v>77</v>
      </c>
      <c r="I35" s="29">
        <v>0.466536819934845</v>
      </c>
      <c r="J35" s="24"/>
      <c r="K35" s="24"/>
      <c r="L35" s="24"/>
      <c r="M35" s="24"/>
    </row>
    <row r="36" s="17" customFormat="1" ht="16.5" spans="1:13">
      <c r="A36" s="24" t="s">
        <v>833</v>
      </c>
      <c r="B36" s="25">
        <v>166</v>
      </c>
      <c r="C36" s="25" t="e">
        <f>#REF!</f>
        <v>#REF!</v>
      </c>
      <c r="D36" s="26" t="s">
        <v>834</v>
      </c>
      <c r="E36" s="27" t="s">
        <v>835</v>
      </c>
      <c r="F36" s="28">
        <v>7847.38318965515</v>
      </c>
      <c r="G36" s="29">
        <v>217</v>
      </c>
      <c r="H36" s="29" t="s">
        <v>397</v>
      </c>
      <c r="I36" s="29">
        <v>0.195476040244102</v>
      </c>
      <c r="J36" s="24"/>
      <c r="K36" s="24"/>
      <c r="L36" s="24"/>
      <c r="M36" s="24"/>
    </row>
    <row r="37" s="17" customFormat="1" ht="16.5" spans="1:13">
      <c r="A37" s="24" t="s">
        <v>836</v>
      </c>
      <c r="B37" s="25">
        <v>167</v>
      </c>
      <c r="C37" s="25" t="e">
        <f t="shared" ref="C37:C39" si="4">C36</f>
        <v>#REF!</v>
      </c>
      <c r="D37" s="26" t="str">
        <f t="shared" ref="D37:D41" si="5">D36</f>
        <v>技术资料详细</v>
      </c>
      <c r="E37" s="27" t="s">
        <v>837</v>
      </c>
      <c r="F37" s="28">
        <v>7847.38318965515</v>
      </c>
      <c r="G37" s="29">
        <v>217</v>
      </c>
      <c r="H37" s="29" t="s">
        <v>397</v>
      </c>
      <c r="I37" s="29">
        <v>0.195476040244102</v>
      </c>
      <c r="J37" s="24"/>
      <c r="K37" s="24"/>
      <c r="L37" s="24"/>
      <c r="M37" s="24"/>
    </row>
    <row r="38" s="17" customFormat="1" ht="16.5" spans="1:13">
      <c r="A38" s="24" t="s">
        <v>838</v>
      </c>
      <c r="B38" s="25">
        <v>173</v>
      </c>
      <c r="C38" s="25" t="e">
        <f t="shared" si="4"/>
        <v>#REF!</v>
      </c>
      <c r="D38" s="26" t="s">
        <v>839</v>
      </c>
      <c r="E38" s="30" t="s">
        <v>840</v>
      </c>
      <c r="F38" s="28">
        <v>7847.38318965515</v>
      </c>
      <c r="G38" s="29">
        <v>123</v>
      </c>
      <c r="H38" s="29" t="s">
        <v>229</v>
      </c>
      <c r="I38" s="29">
        <v>0.00742088397964835</v>
      </c>
      <c r="J38" s="24"/>
      <c r="K38" s="24"/>
      <c r="L38" s="24"/>
      <c r="M38" s="24"/>
    </row>
    <row r="39" s="17" customFormat="1" ht="16.5" spans="1:13">
      <c r="A39" s="24" t="s">
        <v>841</v>
      </c>
      <c r="B39" s="25">
        <v>174</v>
      </c>
      <c r="C39" s="25" t="e">
        <f t="shared" si="4"/>
        <v>#REF!</v>
      </c>
      <c r="D39" s="26" t="str">
        <f t="shared" si="5"/>
        <v>预约接待与随到接待</v>
      </c>
      <c r="E39" s="30" t="s">
        <v>842</v>
      </c>
      <c r="F39" s="28">
        <v>7847.38318965515</v>
      </c>
      <c r="G39" s="29">
        <v>123</v>
      </c>
      <c r="H39" s="29" t="s">
        <v>229</v>
      </c>
      <c r="I39" s="29">
        <v>0.00742088397964835</v>
      </c>
      <c r="J39" s="24"/>
      <c r="K39" s="24"/>
      <c r="L39" s="24"/>
      <c r="M39" s="24"/>
    </row>
    <row r="40" s="17" customFormat="1" ht="16.5" spans="1:13">
      <c r="A40" s="24" t="s">
        <v>843</v>
      </c>
      <c r="B40" s="25">
        <v>301</v>
      </c>
      <c r="C40" s="25" t="s">
        <v>844</v>
      </c>
      <c r="D40" s="26" t="s">
        <v>845</v>
      </c>
      <c r="E40" s="30" t="s">
        <v>846</v>
      </c>
      <c r="F40" s="28">
        <v>7847.38318965515</v>
      </c>
      <c r="G40" s="29">
        <v>98</v>
      </c>
      <c r="H40" s="29" t="s">
        <v>183</v>
      </c>
      <c r="I40" s="29">
        <v>0.635191261768341</v>
      </c>
      <c r="J40" s="24"/>
      <c r="K40" s="24"/>
      <c r="L40" s="24"/>
      <c r="M40" s="24"/>
    </row>
    <row r="41" s="17" customFormat="1" ht="16.5" spans="1:13">
      <c r="A41" s="24" t="s">
        <v>847</v>
      </c>
      <c r="B41" s="25">
        <v>302</v>
      </c>
      <c r="C41" s="25" t="s">
        <v>844</v>
      </c>
      <c r="D41" s="26" t="str">
        <f t="shared" si="5"/>
        <v>工单预览-零件出库单</v>
      </c>
      <c r="E41" s="30" t="s">
        <v>848</v>
      </c>
      <c r="F41" s="28">
        <v>6277.90655172412</v>
      </c>
      <c r="G41" s="29">
        <v>98</v>
      </c>
      <c r="H41" s="29" t="s">
        <v>183</v>
      </c>
      <c r="I41" s="29">
        <v>0.635191261768341</v>
      </c>
      <c r="J41" s="24"/>
      <c r="K41" s="24"/>
      <c r="L41" s="24"/>
      <c r="M41" s="24"/>
    </row>
    <row r="42" s="17" customFormat="1" ht="16.5" spans="1:13">
      <c r="A42" s="24" t="s">
        <v>849</v>
      </c>
      <c r="B42" s="25">
        <v>321</v>
      </c>
      <c r="C42" s="25" t="s">
        <v>844</v>
      </c>
      <c r="D42" s="26" t="s">
        <v>850</v>
      </c>
      <c r="E42" s="30" t="s">
        <v>828</v>
      </c>
      <c r="F42" s="28">
        <v>7847.38318965515</v>
      </c>
      <c r="G42" s="29">
        <v>333</v>
      </c>
      <c r="H42" s="29" t="s">
        <v>391</v>
      </c>
      <c r="I42" s="29">
        <v>0.390757620334625</v>
      </c>
      <c r="J42" s="24"/>
      <c r="K42" s="24"/>
      <c r="L42" s="24"/>
      <c r="M42" s="24"/>
    </row>
    <row r="43" s="17" customFormat="1" ht="16.5" spans="1:13">
      <c r="A43" s="24" t="s">
        <v>851</v>
      </c>
      <c r="B43" s="25">
        <v>332</v>
      </c>
      <c r="C43" s="25" t="s">
        <v>844</v>
      </c>
      <c r="D43" s="26" t="s">
        <v>77</v>
      </c>
      <c r="E43" s="30" t="s">
        <v>852</v>
      </c>
      <c r="F43" s="28">
        <v>7847.38318965515</v>
      </c>
      <c r="G43" s="29">
        <v>21</v>
      </c>
      <c r="H43" s="29" t="s">
        <v>77</v>
      </c>
      <c r="I43" s="29">
        <v>0.217023506760597</v>
      </c>
      <c r="J43" s="24"/>
      <c r="K43" s="24"/>
      <c r="L43" s="24"/>
      <c r="M43" s="24"/>
    </row>
    <row r="44" s="17" customFormat="1" ht="16.5" spans="1:13">
      <c r="A44" s="24" t="s">
        <v>853</v>
      </c>
      <c r="B44" s="25">
        <v>339</v>
      </c>
      <c r="C44" s="25" t="s">
        <v>844</v>
      </c>
      <c r="D44" s="26"/>
      <c r="E44" s="30" t="s">
        <v>854</v>
      </c>
      <c r="F44" s="28">
        <v>6277.90655172412</v>
      </c>
      <c r="G44" s="29">
        <v>95</v>
      </c>
      <c r="H44" s="29" t="s">
        <v>177</v>
      </c>
      <c r="I44" s="29">
        <v>0.856814205646515</v>
      </c>
      <c r="J44" s="24"/>
      <c r="K44" s="24"/>
      <c r="L44" s="24"/>
      <c r="M44" s="24"/>
    </row>
    <row r="45" s="17" customFormat="1" ht="16.5" spans="1:13">
      <c r="A45" s="24" t="s">
        <v>855</v>
      </c>
      <c r="B45" s="25">
        <v>508</v>
      </c>
      <c r="C45" s="25" t="s">
        <v>844</v>
      </c>
      <c r="D45" s="26" t="s">
        <v>856</v>
      </c>
      <c r="E45" s="30" t="s">
        <v>857</v>
      </c>
      <c r="F45" s="28">
        <v>7847.38318965515</v>
      </c>
      <c r="G45" s="29">
        <v>163</v>
      </c>
      <c r="H45" s="29" t="s">
        <v>290</v>
      </c>
      <c r="I45" s="29">
        <v>0.28016659617424</v>
      </c>
      <c r="J45" s="24"/>
      <c r="K45" s="24"/>
      <c r="L45" s="24"/>
      <c r="M45" s="24"/>
    </row>
    <row r="46" s="17" customFormat="1" ht="16.5" spans="1:13">
      <c r="A46" s="24" t="s">
        <v>858</v>
      </c>
      <c r="B46" s="25">
        <v>509</v>
      </c>
      <c r="C46" s="25" t="s">
        <v>844</v>
      </c>
      <c r="D46" s="31" t="str">
        <f>D45</f>
        <v>估算结算</v>
      </c>
      <c r="E46" s="32" t="s">
        <v>859</v>
      </c>
      <c r="F46" s="28">
        <v>7847.38318965515</v>
      </c>
      <c r="G46" s="29">
        <v>163</v>
      </c>
      <c r="H46" s="29" t="s">
        <v>290</v>
      </c>
      <c r="I46" s="29">
        <v>0.28016659617424</v>
      </c>
      <c r="J46" s="24"/>
      <c r="K46" s="24"/>
      <c r="L46" s="24"/>
      <c r="M46" s="24"/>
    </row>
    <row r="47" s="17" customFormat="1" ht="16.5" spans="1:13">
      <c r="A47" s="24" t="s">
        <v>860</v>
      </c>
      <c r="B47" s="25">
        <v>510</v>
      </c>
      <c r="C47" s="25" t="s">
        <v>844</v>
      </c>
      <c r="D47" s="31" t="str">
        <f>D46</f>
        <v>估算结算</v>
      </c>
      <c r="E47" s="32" t="s">
        <v>861</v>
      </c>
      <c r="F47" s="28">
        <v>7847.38318965515</v>
      </c>
      <c r="G47" s="29">
        <v>163</v>
      </c>
      <c r="H47" s="29" t="s">
        <v>290</v>
      </c>
      <c r="I47" s="29">
        <v>0.28016659617424</v>
      </c>
      <c r="J47" s="24"/>
      <c r="K47" s="24"/>
      <c r="L47" s="24"/>
      <c r="M47" s="24"/>
    </row>
    <row r="48" s="17" customFormat="1" ht="16.5" spans="1:13">
      <c r="A48" s="24" t="s">
        <v>862</v>
      </c>
      <c r="B48" s="25">
        <v>568</v>
      </c>
      <c r="C48" s="25" t="s">
        <v>844</v>
      </c>
      <c r="D48" s="26" t="s">
        <v>706</v>
      </c>
      <c r="E48" s="30" t="s">
        <v>863</v>
      </c>
      <c r="F48" s="28">
        <v>7847.38318965515</v>
      </c>
      <c r="G48" s="29" t="s">
        <v>667</v>
      </c>
      <c r="H48" s="29" t="s">
        <v>668</v>
      </c>
      <c r="I48" s="29">
        <v>0.364736348390579</v>
      </c>
      <c r="J48" s="24"/>
      <c r="K48" s="24"/>
      <c r="L48" s="24"/>
      <c r="M48" s="24"/>
    </row>
    <row r="49" s="17" customFormat="1" ht="16.5" spans="1:13">
      <c r="A49" s="24" t="s">
        <v>864</v>
      </c>
      <c r="B49" s="25">
        <v>573</v>
      </c>
      <c r="C49" s="25" t="s">
        <v>844</v>
      </c>
      <c r="D49" s="26" t="s">
        <v>865</v>
      </c>
      <c r="E49" s="27" t="s">
        <v>866</v>
      </c>
      <c r="F49" s="28">
        <v>7847.38318965515</v>
      </c>
      <c r="G49" s="29" t="s">
        <v>667</v>
      </c>
      <c r="H49" s="29" t="s">
        <v>668</v>
      </c>
      <c r="I49" s="29">
        <v>0.0463449582457542</v>
      </c>
      <c r="J49" s="24"/>
      <c r="K49" s="24"/>
      <c r="L49" s="24"/>
      <c r="M49" s="24"/>
    </row>
    <row r="50" s="17" customFormat="1" ht="16.5" spans="1:13">
      <c r="A50" s="24" t="s">
        <v>867</v>
      </c>
      <c r="B50" s="25">
        <v>600</v>
      </c>
      <c r="C50" s="25" t="s">
        <v>868</v>
      </c>
      <c r="D50" s="26" t="s">
        <v>312</v>
      </c>
      <c r="E50" s="27" t="s">
        <v>869</v>
      </c>
      <c r="F50" s="28">
        <v>7847.38318965515</v>
      </c>
      <c r="G50" s="29">
        <v>174</v>
      </c>
      <c r="H50" s="29" t="s">
        <v>312</v>
      </c>
      <c r="I50" s="29">
        <v>0.35567307472229</v>
      </c>
      <c r="J50" s="24"/>
      <c r="K50" s="24"/>
      <c r="L50" s="24"/>
      <c r="M50" s="24"/>
    </row>
    <row r="51" s="17" customFormat="1" ht="16.5" spans="1:13">
      <c r="A51" s="24" t="s">
        <v>870</v>
      </c>
      <c r="B51" s="25">
        <v>686</v>
      </c>
      <c r="C51" s="25" t="s">
        <v>871</v>
      </c>
      <c r="D51" s="26" t="s">
        <v>872</v>
      </c>
      <c r="E51" s="30" t="s">
        <v>873</v>
      </c>
      <c r="F51" s="28">
        <v>7847.38318965515</v>
      </c>
      <c r="G51" s="29">
        <v>351</v>
      </c>
      <c r="H51" s="29" t="s">
        <v>563</v>
      </c>
      <c r="I51" s="29">
        <v>0.00047586701111868</v>
      </c>
      <c r="J51" s="24"/>
      <c r="K51" s="24"/>
      <c r="L51" s="24"/>
      <c r="M51" s="24"/>
    </row>
    <row r="52" s="17" customFormat="1" ht="16.5" spans="1:13">
      <c r="A52" s="24" t="s">
        <v>874</v>
      </c>
      <c r="B52" s="25"/>
      <c r="C52" s="25" t="s">
        <v>753</v>
      </c>
      <c r="D52" s="33" t="s">
        <v>875</v>
      </c>
      <c r="E52" s="33" t="s">
        <v>876</v>
      </c>
      <c r="F52" s="28">
        <v>7847.38318965515</v>
      </c>
      <c r="G52" s="29">
        <v>121</v>
      </c>
      <c r="H52" s="29" t="s">
        <v>225</v>
      </c>
      <c r="I52" s="29">
        <v>0.0719797611236572</v>
      </c>
      <c r="J52" s="24"/>
      <c r="K52" s="24"/>
      <c r="L52" s="24"/>
      <c r="M52" s="24"/>
    </row>
    <row r="53" s="17" customFormat="1" ht="16.5" spans="1:13">
      <c r="A53" s="24" t="s">
        <v>877</v>
      </c>
      <c r="B53" s="25"/>
      <c r="C53" s="25" t="s">
        <v>753</v>
      </c>
      <c r="D53" s="33" t="s">
        <v>878</v>
      </c>
      <c r="E53" s="33" t="s">
        <v>879</v>
      </c>
      <c r="F53" s="28">
        <v>7847.38318965515</v>
      </c>
      <c r="G53" s="29">
        <v>13</v>
      </c>
      <c r="H53" s="29" t="s">
        <v>64</v>
      </c>
      <c r="I53" s="29">
        <v>0.16606879234314</v>
      </c>
      <c r="J53" s="24"/>
      <c r="K53" s="24"/>
      <c r="L53" s="24"/>
      <c r="M53" s="24"/>
    </row>
    <row r="54" s="17" customFormat="1" ht="16.5" spans="1:13">
      <c r="A54" s="24" t="s">
        <v>880</v>
      </c>
      <c r="B54" s="25"/>
      <c r="C54" s="25" t="s">
        <v>753</v>
      </c>
      <c r="D54" s="33" t="s">
        <v>881</v>
      </c>
      <c r="E54" s="33" t="s">
        <v>882</v>
      </c>
      <c r="F54" s="28">
        <v>7847.38318965515</v>
      </c>
      <c r="G54" s="29">
        <v>1</v>
      </c>
      <c r="H54" s="29" t="s">
        <v>37</v>
      </c>
      <c r="I54" s="29">
        <v>0.00125639070756733</v>
      </c>
      <c r="J54" s="24"/>
      <c r="K54" s="24"/>
      <c r="L54" s="24"/>
      <c r="M54" s="24"/>
    </row>
    <row r="55" s="17" customFormat="1" ht="16.5" spans="1:13">
      <c r="A55" s="24" t="s">
        <v>883</v>
      </c>
      <c r="B55" s="25"/>
      <c r="C55" s="25" t="s">
        <v>753</v>
      </c>
      <c r="D55" s="33" t="s">
        <v>884</v>
      </c>
      <c r="E55" s="33" t="s">
        <v>885</v>
      </c>
      <c r="F55" s="28">
        <v>7847.38318965515</v>
      </c>
      <c r="G55" s="29">
        <v>1</v>
      </c>
      <c r="H55" s="29" t="s">
        <v>37</v>
      </c>
      <c r="I55" s="29">
        <v>0.000869548413902521</v>
      </c>
      <c r="J55" s="24"/>
      <c r="K55" s="24"/>
      <c r="L55" s="24"/>
      <c r="M55" s="24"/>
    </row>
    <row r="56" s="17" customFormat="1" ht="16.5" spans="1:13">
      <c r="A56" s="24" t="s">
        <v>886</v>
      </c>
      <c r="B56" s="25"/>
      <c r="C56" s="25" t="s">
        <v>753</v>
      </c>
      <c r="D56" s="33" t="s">
        <v>887</v>
      </c>
      <c r="E56" s="33" t="s">
        <v>888</v>
      </c>
      <c r="F56" s="28">
        <v>7847.38318965515</v>
      </c>
      <c r="G56" s="29">
        <v>2</v>
      </c>
      <c r="H56" s="29" t="s">
        <v>42</v>
      </c>
      <c r="I56" s="29">
        <v>0.020856961607933</v>
      </c>
      <c r="J56" s="24"/>
      <c r="K56" s="24"/>
      <c r="L56" s="24"/>
      <c r="M56" s="24"/>
    </row>
    <row r="57" s="17" customFormat="1" ht="16.5" spans="1:13">
      <c r="A57" s="24" t="s">
        <v>889</v>
      </c>
      <c r="B57" s="25"/>
      <c r="C57" s="25" t="s">
        <v>753</v>
      </c>
      <c r="D57" s="33" t="s">
        <v>890</v>
      </c>
      <c r="E57" s="33" t="s">
        <v>891</v>
      </c>
      <c r="F57" s="28">
        <v>7847.38318965515</v>
      </c>
      <c r="G57" s="29">
        <v>13</v>
      </c>
      <c r="H57" s="29" t="s">
        <v>64</v>
      </c>
      <c r="I57" s="29">
        <v>0.995836853981018</v>
      </c>
      <c r="J57" s="24"/>
      <c r="K57" s="24"/>
      <c r="L57" s="24"/>
      <c r="M57" s="24"/>
    </row>
    <row r="58" s="17" customFormat="1" ht="16.5" spans="1:13">
      <c r="A58" s="24" t="s">
        <v>892</v>
      </c>
      <c r="B58" s="25"/>
      <c r="C58" s="25" t="s">
        <v>753</v>
      </c>
      <c r="D58" s="33" t="s">
        <v>893</v>
      </c>
      <c r="E58" s="33" t="s">
        <v>894</v>
      </c>
      <c r="F58" s="28">
        <v>7847.38318965515</v>
      </c>
      <c r="G58" s="29">
        <v>1</v>
      </c>
      <c r="H58" s="29" t="s">
        <v>37</v>
      </c>
      <c r="I58" s="29">
        <v>0.0102377003058791</v>
      </c>
      <c r="J58" s="24"/>
      <c r="K58" s="24"/>
      <c r="L58" s="24"/>
      <c r="M58" s="24"/>
    </row>
    <row r="59" s="17" customFormat="1" ht="16.5" spans="1:13">
      <c r="A59" s="24" t="s">
        <v>895</v>
      </c>
      <c r="B59" s="25"/>
      <c r="C59" s="25" t="s">
        <v>753</v>
      </c>
      <c r="D59" s="33" t="s">
        <v>896</v>
      </c>
      <c r="E59" s="33" t="s">
        <v>897</v>
      </c>
      <c r="F59" s="28">
        <v>7847.38318965515</v>
      </c>
      <c r="G59" s="29">
        <v>149</v>
      </c>
      <c r="H59" s="29" t="s">
        <v>269</v>
      </c>
      <c r="I59" s="29">
        <v>0.0113421594724059</v>
      </c>
      <c r="J59" s="24"/>
      <c r="K59" s="24"/>
      <c r="L59" s="24"/>
      <c r="M59" s="24"/>
    </row>
    <row r="60" s="17" customFormat="1" ht="16.5" spans="1:13">
      <c r="A60" s="24" t="s">
        <v>898</v>
      </c>
      <c r="B60" s="25"/>
      <c r="C60" s="25" t="s">
        <v>753</v>
      </c>
      <c r="D60" s="33" t="s">
        <v>899</v>
      </c>
      <c r="E60" s="33" t="s">
        <v>900</v>
      </c>
      <c r="F60" s="28">
        <v>7847.38318965515</v>
      </c>
      <c r="G60" s="29">
        <v>2</v>
      </c>
      <c r="H60" s="29" t="s">
        <v>42</v>
      </c>
      <c r="I60" s="29">
        <v>0.0562921278178692</v>
      </c>
      <c r="J60" s="24"/>
      <c r="K60" s="24"/>
      <c r="L60" s="24"/>
      <c r="M60" s="24"/>
    </row>
    <row r="61" s="17" customFormat="1" ht="16.5" spans="1:13">
      <c r="A61" s="24" t="s">
        <v>901</v>
      </c>
      <c r="B61" s="25"/>
      <c r="C61" s="25" t="s">
        <v>753</v>
      </c>
      <c r="D61" s="33" t="s">
        <v>902</v>
      </c>
      <c r="E61" s="33" t="s">
        <v>902</v>
      </c>
      <c r="F61" s="28">
        <v>7847.38318965515</v>
      </c>
      <c r="G61" s="29">
        <v>297</v>
      </c>
      <c r="H61" s="29" t="s">
        <v>481</v>
      </c>
      <c r="I61" s="29">
        <v>0.00577955553308129</v>
      </c>
      <c r="J61" s="24"/>
      <c r="K61" s="24"/>
      <c r="L61" s="24"/>
      <c r="M61" s="24"/>
    </row>
    <row r="62" s="17" customFormat="1" ht="16.5" spans="1:13">
      <c r="A62" s="24" t="s">
        <v>903</v>
      </c>
      <c r="B62" s="25"/>
      <c r="C62" s="25" t="s">
        <v>753</v>
      </c>
      <c r="D62" s="33" t="s">
        <v>904</v>
      </c>
      <c r="E62" s="33" t="s">
        <v>905</v>
      </c>
      <c r="F62" s="28">
        <v>7847.38318965515</v>
      </c>
      <c r="G62" s="29">
        <v>204</v>
      </c>
      <c r="H62" s="29" t="s">
        <v>371</v>
      </c>
      <c r="I62" s="29">
        <v>0.0598782002925873</v>
      </c>
      <c r="J62" s="24"/>
      <c r="K62" s="24"/>
      <c r="L62" s="24"/>
      <c r="M62" s="24"/>
    </row>
    <row r="63" s="17" customFormat="1" ht="16.5" spans="1:13">
      <c r="A63" s="24" t="s">
        <v>906</v>
      </c>
      <c r="B63" s="25"/>
      <c r="C63" s="25" t="s">
        <v>753</v>
      </c>
      <c r="D63" s="26" t="s">
        <v>907</v>
      </c>
      <c r="E63" s="26" t="s">
        <v>908</v>
      </c>
      <c r="F63" s="28">
        <v>7847.38318965515</v>
      </c>
      <c r="G63" s="29">
        <v>2</v>
      </c>
      <c r="H63" s="29" t="s">
        <v>42</v>
      </c>
      <c r="I63" s="29">
        <v>0.74870377779007</v>
      </c>
      <c r="J63" s="24"/>
      <c r="K63" s="24"/>
      <c r="L63" s="24"/>
      <c r="M63" s="24"/>
    </row>
    <row r="64" s="17" customFormat="1" ht="16.5" spans="1:13">
      <c r="A64" s="24" t="s">
        <v>909</v>
      </c>
      <c r="B64" s="25"/>
      <c r="C64" s="25" t="str">
        <f t="shared" ref="C64:C72" si="6">C63</f>
        <v>客户</v>
      </c>
      <c r="D64" s="26" t="s">
        <v>910</v>
      </c>
      <c r="E64" s="26" t="s">
        <v>911</v>
      </c>
      <c r="F64" s="28">
        <v>7847.38318965515</v>
      </c>
      <c r="G64" s="29">
        <v>2</v>
      </c>
      <c r="H64" s="29" t="s">
        <v>42</v>
      </c>
      <c r="I64" s="29">
        <v>0.978217720985413</v>
      </c>
      <c r="J64" s="24"/>
      <c r="K64" s="24"/>
      <c r="L64" s="24"/>
      <c r="M64" s="24"/>
    </row>
    <row r="65" s="17" customFormat="1" ht="16.5" spans="1:13">
      <c r="A65" s="24" t="s">
        <v>912</v>
      </c>
      <c r="B65" s="25"/>
      <c r="C65" s="25" t="str">
        <f t="shared" si="6"/>
        <v>客户</v>
      </c>
      <c r="D65" s="26" t="s">
        <v>913</v>
      </c>
      <c r="E65" s="26" t="s">
        <v>914</v>
      </c>
      <c r="F65" s="28">
        <v>7847.38318965515</v>
      </c>
      <c r="G65" s="29">
        <v>15</v>
      </c>
      <c r="H65" s="29" t="s">
        <v>68</v>
      </c>
      <c r="I65" s="29">
        <v>0.987312257289886</v>
      </c>
      <c r="J65" s="24"/>
      <c r="K65" s="24"/>
      <c r="L65" s="24"/>
      <c r="M65" s="24"/>
    </row>
    <row r="66" s="17" customFormat="1" ht="16.5" spans="1:13">
      <c r="A66" s="24" t="s">
        <v>915</v>
      </c>
      <c r="B66" s="25"/>
      <c r="C66" s="25" t="s">
        <v>916</v>
      </c>
      <c r="D66" s="26" t="s">
        <v>917</v>
      </c>
      <c r="E66" s="26" t="s">
        <v>918</v>
      </c>
      <c r="F66" s="28">
        <v>7847.38318965515</v>
      </c>
      <c r="G66" s="29" t="s">
        <v>664</v>
      </c>
      <c r="H66" s="29" t="s">
        <v>665</v>
      </c>
      <c r="I66" s="29">
        <v>0.0189884845167398</v>
      </c>
      <c r="J66" s="24"/>
      <c r="K66" s="24"/>
      <c r="L66" s="24"/>
      <c r="M66" s="24"/>
    </row>
    <row r="67" s="17" customFormat="1" ht="16.5" spans="1:13">
      <c r="A67" s="24" t="s">
        <v>919</v>
      </c>
      <c r="B67" s="25"/>
      <c r="C67" s="25" t="s">
        <v>844</v>
      </c>
      <c r="D67" s="26" t="s">
        <v>920</v>
      </c>
      <c r="E67" s="26" t="s">
        <v>921</v>
      </c>
      <c r="F67" s="28">
        <v>7847.38318965515</v>
      </c>
      <c r="G67" s="29">
        <v>87</v>
      </c>
      <c r="H67" s="29" t="s">
        <v>164</v>
      </c>
      <c r="I67" s="29">
        <v>0.722171545028687</v>
      </c>
      <c r="J67" s="24"/>
      <c r="K67" s="24"/>
      <c r="L67" s="24"/>
      <c r="M67" s="24"/>
    </row>
    <row r="68" s="17" customFormat="1" ht="16.5" spans="1:13">
      <c r="A68" s="24" t="s">
        <v>922</v>
      </c>
      <c r="B68" s="25"/>
      <c r="C68" s="25" t="str">
        <f t="shared" si="6"/>
        <v>工单</v>
      </c>
      <c r="D68" s="26" t="s">
        <v>923</v>
      </c>
      <c r="E68" s="26" t="s">
        <v>924</v>
      </c>
      <c r="F68" s="28">
        <v>6277.90655172412</v>
      </c>
      <c r="G68" s="29">
        <v>2</v>
      </c>
      <c r="H68" s="29" t="s">
        <v>42</v>
      </c>
      <c r="I68" s="29">
        <v>0.857313811779022</v>
      </c>
      <c r="J68" s="24"/>
      <c r="K68" s="24"/>
      <c r="L68" s="24"/>
      <c r="M68" s="24"/>
    </row>
    <row r="69" s="17" customFormat="1" ht="16.5" spans="1:13">
      <c r="A69" s="24" t="s">
        <v>925</v>
      </c>
      <c r="B69" s="25"/>
      <c r="C69" s="25" t="str">
        <f t="shared" si="6"/>
        <v>工单</v>
      </c>
      <c r="D69" s="26" t="s">
        <v>926</v>
      </c>
      <c r="E69" s="26" t="s">
        <v>927</v>
      </c>
      <c r="F69" s="28">
        <v>6277.90655172412</v>
      </c>
      <c r="G69" s="29">
        <v>101</v>
      </c>
      <c r="H69" s="29" t="s">
        <v>189</v>
      </c>
      <c r="I69" s="29">
        <v>0.0804624333977699</v>
      </c>
      <c r="J69" s="24"/>
      <c r="K69" s="24"/>
      <c r="L69" s="24"/>
      <c r="M69" s="24"/>
    </row>
    <row r="70" s="17" customFormat="1" ht="16.5" spans="1:13">
      <c r="A70" s="24" t="s">
        <v>928</v>
      </c>
      <c r="B70" s="25"/>
      <c r="C70" s="25" t="str">
        <f t="shared" si="6"/>
        <v>工单</v>
      </c>
      <c r="D70" s="30" t="s">
        <v>929</v>
      </c>
      <c r="E70" s="30" t="s">
        <v>930</v>
      </c>
      <c r="F70" s="28">
        <v>6277.90655172412</v>
      </c>
      <c r="G70" s="29">
        <v>333</v>
      </c>
      <c r="H70" s="29" t="s">
        <v>391</v>
      </c>
      <c r="I70" s="29">
        <v>0.927887916564941</v>
      </c>
      <c r="J70" s="24"/>
      <c r="K70" s="24"/>
      <c r="L70" s="24"/>
      <c r="M70" s="24"/>
    </row>
    <row r="71" s="17" customFormat="1" ht="16.5" spans="1:13">
      <c r="A71" s="24" t="s">
        <v>931</v>
      </c>
      <c r="B71" s="25"/>
      <c r="C71" s="25" t="str">
        <f t="shared" si="6"/>
        <v>工单</v>
      </c>
      <c r="D71" s="30" t="s">
        <v>932</v>
      </c>
      <c r="E71" s="30" t="s">
        <v>933</v>
      </c>
      <c r="F71" s="28">
        <v>6277.90655172412</v>
      </c>
      <c r="G71" s="29">
        <v>333</v>
      </c>
      <c r="H71" s="29" t="s">
        <v>391</v>
      </c>
      <c r="I71" s="29">
        <v>0.316831052303314</v>
      </c>
      <c r="J71" s="24"/>
      <c r="K71" s="24"/>
      <c r="L71" s="24"/>
      <c r="M71" s="24"/>
    </row>
    <row r="72" s="17" customFormat="1" ht="16.5" spans="1:13">
      <c r="A72" s="24" t="s">
        <v>934</v>
      </c>
      <c r="B72" s="25"/>
      <c r="C72" s="25" t="str">
        <f t="shared" si="6"/>
        <v>工单</v>
      </c>
      <c r="D72" s="34" t="s">
        <v>935</v>
      </c>
      <c r="E72" s="30" t="s">
        <v>936</v>
      </c>
      <c r="F72" s="28">
        <v>6277.90655172412</v>
      </c>
      <c r="G72" s="29">
        <v>101</v>
      </c>
      <c r="H72" s="29" t="s">
        <v>189</v>
      </c>
      <c r="I72" s="29">
        <v>0.941526770591736</v>
      </c>
      <c r="J72" s="24"/>
      <c r="K72" s="24"/>
      <c r="L72" s="24"/>
      <c r="M72" s="24"/>
    </row>
    <row r="73" s="17" customFormat="1" ht="16.5" spans="1:13">
      <c r="A73" s="24" t="s">
        <v>937</v>
      </c>
      <c r="B73" s="25"/>
      <c r="C73" s="25" t="s">
        <v>916</v>
      </c>
      <c r="D73" s="30" t="s">
        <v>938</v>
      </c>
      <c r="E73" s="30" t="s">
        <v>939</v>
      </c>
      <c r="F73" s="28">
        <v>6277.90655172412</v>
      </c>
      <c r="G73" s="29">
        <v>101</v>
      </c>
      <c r="H73" s="29" t="s">
        <v>189</v>
      </c>
      <c r="I73" s="29">
        <v>0.254197716712952</v>
      </c>
      <c r="J73" s="24"/>
      <c r="K73" s="24"/>
      <c r="L73" s="24"/>
      <c r="M73" s="24"/>
    </row>
    <row r="74" s="17" customFormat="1" ht="16.5" spans="1:13">
      <c r="A74" s="24" t="s">
        <v>940</v>
      </c>
      <c r="B74" s="25"/>
      <c r="C74" s="25" t="s">
        <v>844</v>
      </c>
      <c r="D74" s="30" t="s">
        <v>941</v>
      </c>
      <c r="E74" s="30" t="s">
        <v>942</v>
      </c>
      <c r="F74" s="28">
        <v>7847.38318965515</v>
      </c>
      <c r="G74" s="29">
        <v>329</v>
      </c>
      <c r="H74" s="29" t="s">
        <v>525</v>
      </c>
      <c r="I74" s="29">
        <v>0.449011832475662</v>
      </c>
      <c r="J74" s="24"/>
      <c r="K74" s="24"/>
      <c r="L74" s="24"/>
      <c r="M74" s="24"/>
    </row>
    <row r="75" s="17" customFormat="1" ht="16.5" spans="1:13">
      <c r="A75" s="24" t="s">
        <v>943</v>
      </c>
      <c r="B75" s="25"/>
      <c r="C75" s="25" t="s">
        <v>916</v>
      </c>
      <c r="D75" s="26" t="s">
        <v>944</v>
      </c>
      <c r="E75" s="26" t="s">
        <v>945</v>
      </c>
      <c r="F75" s="28">
        <v>7847.38318965515</v>
      </c>
      <c r="G75" s="29">
        <v>324</v>
      </c>
      <c r="H75" s="29" t="s">
        <v>516</v>
      </c>
      <c r="I75" s="29">
        <v>0.288240075111389</v>
      </c>
      <c r="J75" s="24"/>
      <c r="K75" s="24"/>
      <c r="L75" s="24"/>
      <c r="M75" s="24"/>
    </row>
    <row r="76" s="17" customFormat="1" ht="16.5" spans="1:13">
      <c r="A76" s="24" t="s">
        <v>946</v>
      </c>
      <c r="B76" s="25"/>
      <c r="C76" s="25" t="s">
        <v>916</v>
      </c>
      <c r="D76" s="26" t="s">
        <v>947</v>
      </c>
      <c r="E76" s="26" t="s">
        <v>948</v>
      </c>
      <c r="F76" s="28">
        <v>7847.38318965515</v>
      </c>
      <c r="G76" s="29">
        <v>324</v>
      </c>
      <c r="H76" s="29" t="s">
        <v>516</v>
      </c>
      <c r="I76" s="29">
        <v>0.0098205367103219</v>
      </c>
      <c r="J76" s="24"/>
      <c r="K76" s="24"/>
      <c r="L76" s="24"/>
      <c r="M76" s="24"/>
    </row>
    <row r="77" s="17" customFormat="1" ht="16.5" spans="1:13">
      <c r="A77" s="24" t="s">
        <v>949</v>
      </c>
      <c r="B77" s="25"/>
      <c r="C77" s="25" t="s">
        <v>916</v>
      </c>
      <c r="D77" s="26" t="s">
        <v>516</v>
      </c>
      <c r="E77" s="26" t="s">
        <v>950</v>
      </c>
      <c r="F77" s="28">
        <v>7847.38318965515</v>
      </c>
      <c r="G77" s="29">
        <v>324</v>
      </c>
      <c r="H77" s="29" t="s">
        <v>516</v>
      </c>
      <c r="I77" s="29">
        <v>0.985462069511414</v>
      </c>
      <c r="J77" s="24"/>
      <c r="K77" s="24"/>
      <c r="L77" s="24"/>
      <c r="M77" s="24"/>
    </row>
    <row r="78" s="17" customFormat="1" ht="16.5" spans="1:13">
      <c r="A78" s="24" t="s">
        <v>951</v>
      </c>
      <c r="B78" s="25"/>
      <c r="C78" s="25" t="s">
        <v>916</v>
      </c>
      <c r="D78" s="26" t="str">
        <f>D77</f>
        <v>工位信息</v>
      </c>
      <c r="E78" s="26" t="s">
        <v>952</v>
      </c>
      <c r="F78" s="28">
        <v>6277.90655172412</v>
      </c>
      <c r="G78" s="29">
        <v>324</v>
      </c>
      <c r="H78" s="29" t="s">
        <v>516</v>
      </c>
      <c r="I78" s="29">
        <v>0.985462069511414</v>
      </c>
      <c r="J78" s="24"/>
      <c r="K78" s="24"/>
      <c r="L78" s="24"/>
      <c r="M78" s="24"/>
    </row>
    <row r="79" s="17" customFormat="1" ht="16.5" spans="1:13">
      <c r="A79" s="24" t="s">
        <v>953</v>
      </c>
      <c r="B79" s="25"/>
      <c r="C79" s="25" t="s">
        <v>753</v>
      </c>
      <c r="D79" s="26" t="s">
        <v>954</v>
      </c>
      <c r="E79" s="26" t="s">
        <v>955</v>
      </c>
      <c r="F79" s="28">
        <v>7847.38318965515</v>
      </c>
      <c r="G79" s="29">
        <v>2</v>
      </c>
      <c r="H79" s="29" t="s">
        <v>42</v>
      </c>
      <c r="I79" s="29">
        <v>0.970797419548035</v>
      </c>
      <c r="J79" s="24"/>
      <c r="K79" s="24"/>
      <c r="L79" s="24"/>
      <c r="M79" s="24"/>
    </row>
    <row r="80" s="17" customFormat="1" ht="16.5" spans="1:13">
      <c r="A80" s="24" t="s">
        <v>956</v>
      </c>
      <c r="B80" s="25"/>
      <c r="C80" s="25" t="s">
        <v>844</v>
      </c>
      <c r="D80" s="30" t="s">
        <v>957</v>
      </c>
      <c r="E80" s="30" t="s">
        <v>958</v>
      </c>
      <c r="F80" s="28">
        <v>7847.38318965515</v>
      </c>
      <c r="G80" s="29">
        <v>35</v>
      </c>
      <c r="H80" s="29" t="s">
        <v>99</v>
      </c>
      <c r="I80" s="29">
        <v>0.792117595672607</v>
      </c>
      <c r="J80" s="24"/>
      <c r="K80" s="24"/>
      <c r="L80" s="24"/>
      <c r="M80" s="24"/>
    </row>
    <row r="81" s="17" customFormat="1" ht="16.5" spans="1:13">
      <c r="A81" s="24" t="s">
        <v>959</v>
      </c>
      <c r="B81" s="25"/>
      <c r="C81" s="25" t="str">
        <f t="shared" ref="C81:C84" si="7">C80</f>
        <v>工单</v>
      </c>
      <c r="D81" s="26" t="s">
        <v>960</v>
      </c>
      <c r="E81" s="26" t="s">
        <v>961</v>
      </c>
      <c r="F81" s="28">
        <v>7847.38318965515</v>
      </c>
      <c r="G81" s="29">
        <v>35</v>
      </c>
      <c r="H81" s="29" t="s">
        <v>99</v>
      </c>
      <c r="I81" s="29">
        <v>0.907741606235504</v>
      </c>
      <c r="J81" s="24"/>
      <c r="K81" s="24"/>
      <c r="L81" s="24"/>
      <c r="M81" s="24"/>
    </row>
    <row r="82" s="17" customFormat="1" ht="16.5" spans="1:13">
      <c r="A82" s="24" t="s">
        <v>962</v>
      </c>
      <c r="B82" s="25"/>
      <c r="C82" s="25" t="str">
        <f t="shared" si="7"/>
        <v>工单</v>
      </c>
      <c r="D82" s="26" t="s">
        <v>963</v>
      </c>
      <c r="E82" s="26" t="s">
        <v>964</v>
      </c>
      <c r="F82" s="28">
        <v>7847.38318965515</v>
      </c>
      <c r="G82" s="29">
        <v>16</v>
      </c>
      <c r="H82" s="29" t="s">
        <v>70</v>
      </c>
      <c r="I82" s="29">
        <v>0.611660480499268</v>
      </c>
      <c r="J82" s="24"/>
      <c r="K82" s="24"/>
      <c r="L82" s="24"/>
      <c r="M82" s="24"/>
    </row>
    <row r="83" s="17" customFormat="1" ht="16.5" spans="1:13">
      <c r="A83" s="24" t="s">
        <v>965</v>
      </c>
      <c r="B83" s="25"/>
      <c r="C83" s="25" t="str">
        <f t="shared" si="7"/>
        <v>工单</v>
      </c>
      <c r="D83" s="26" t="s">
        <v>966</v>
      </c>
      <c r="E83" s="26" t="s">
        <v>967</v>
      </c>
      <c r="F83" s="28">
        <v>7847.38318965515</v>
      </c>
      <c r="G83" s="29" t="s">
        <v>667</v>
      </c>
      <c r="H83" s="29" t="s">
        <v>668</v>
      </c>
      <c r="I83" s="29">
        <v>0.162752196192741</v>
      </c>
      <c r="J83" s="24"/>
      <c r="K83" s="24"/>
      <c r="L83" s="24"/>
      <c r="M83" s="24"/>
    </row>
    <row r="84" s="17" customFormat="1" ht="16.5" spans="1:13">
      <c r="A84" s="24" t="s">
        <v>968</v>
      </c>
      <c r="B84" s="25"/>
      <c r="C84" s="25" t="str">
        <f t="shared" si="7"/>
        <v>工单</v>
      </c>
      <c r="D84" s="26" t="s">
        <v>969</v>
      </c>
      <c r="E84" s="26" t="s">
        <v>970</v>
      </c>
      <c r="F84" s="28">
        <v>7847.38318965515</v>
      </c>
      <c r="G84" s="29">
        <v>101</v>
      </c>
      <c r="H84" s="29" t="s">
        <v>189</v>
      </c>
      <c r="I84" s="29">
        <v>0.966779768466949</v>
      </c>
      <c r="J84" s="24"/>
      <c r="K84" s="24"/>
      <c r="L84" s="24"/>
      <c r="M84" s="24"/>
    </row>
    <row r="85" s="17" customFormat="1" ht="16.5" spans="1:13">
      <c r="A85" s="24" t="s">
        <v>971</v>
      </c>
      <c r="B85" s="25"/>
      <c r="C85" s="35" t="s">
        <v>972</v>
      </c>
      <c r="D85" s="33" t="s">
        <v>973</v>
      </c>
      <c r="E85" s="33" t="s">
        <v>973</v>
      </c>
      <c r="F85" s="28">
        <v>7847.38318965515</v>
      </c>
      <c r="G85" s="29">
        <v>184</v>
      </c>
      <c r="H85" s="29" t="s">
        <v>332</v>
      </c>
      <c r="I85" s="29">
        <v>0.0550313666462898</v>
      </c>
      <c r="J85" s="24"/>
      <c r="K85" s="24"/>
      <c r="L85" s="24"/>
      <c r="M85" s="24"/>
    </row>
    <row r="86" s="17" customFormat="1" ht="16.5" spans="1:13">
      <c r="A86" s="24" t="s">
        <v>974</v>
      </c>
      <c r="B86" s="25"/>
      <c r="C86" s="35" t="str">
        <f t="shared" ref="C86:C103" si="8">C85</f>
        <v>基础</v>
      </c>
      <c r="D86" s="33" t="s">
        <v>975</v>
      </c>
      <c r="E86" s="33" t="s">
        <v>975</v>
      </c>
      <c r="F86" s="28">
        <v>7847.38318965515</v>
      </c>
      <c r="G86" s="29">
        <v>184</v>
      </c>
      <c r="H86" s="29" t="s">
        <v>332</v>
      </c>
      <c r="I86" s="29">
        <v>0.0390777923166752</v>
      </c>
      <c r="J86" s="24"/>
      <c r="K86" s="24"/>
      <c r="L86" s="24"/>
      <c r="M86" s="24"/>
    </row>
    <row r="87" s="17" customFormat="1" ht="16.5" spans="1:13">
      <c r="A87" s="24" t="s">
        <v>976</v>
      </c>
      <c r="B87" s="25"/>
      <c r="C87" s="35" t="str">
        <f t="shared" si="8"/>
        <v>基础</v>
      </c>
      <c r="D87" s="33" t="str">
        <f t="shared" ref="D87:D90" si="9">D86</f>
        <v>零件种类信息</v>
      </c>
      <c r="E87" s="33" t="s">
        <v>977</v>
      </c>
      <c r="F87" s="28">
        <v>6277.90655172412</v>
      </c>
      <c r="G87" s="29">
        <v>184</v>
      </c>
      <c r="H87" s="29" t="s">
        <v>332</v>
      </c>
      <c r="I87" s="29">
        <v>0.0390777923166752</v>
      </c>
      <c r="J87" s="24"/>
      <c r="K87" s="24"/>
      <c r="L87" s="24"/>
      <c r="M87" s="24"/>
    </row>
    <row r="88" s="17" customFormat="1" ht="16.5" spans="1:13">
      <c r="A88" s="24" t="s">
        <v>978</v>
      </c>
      <c r="B88" s="25"/>
      <c r="C88" s="35" t="str">
        <f t="shared" si="8"/>
        <v>基础</v>
      </c>
      <c r="D88" s="33" t="s">
        <v>979</v>
      </c>
      <c r="E88" s="33" t="s">
        <v>979</v>
      </c>
      <c r="F88" s="28">
        <v>7847.38318965515</v>
      </c>
      <c r="G88" s="29">
        <v>188</v>
      </c>
      <c r="H88" s="29" t="s">
        <v>340</v>
      </c>
      <c r="I88" s="29">
        <v>0.054845318198204</v>
      </c>
      <c r="J88" s="24"/>
      <c r="K88" s="24"/>
      <c r="L88" s="24"/>
      <c r="M88" s="24"/>
    </row>
    <row r="89" s="17" customFormat="1" ht="16.5" spans="1:13">
      <c r="A89" s="24" t="s">
        <v>980</v>
      </c>
      <c r="B89" s="25"/>
      <c r="C89" s="35" t="str">
        <f t="shared" si="8"/>
        <v>基础</v>
      </c>
      <c r="D89" s="33" t="str">
        <f t="shared" si="9"/>
        <v>零件主文件详情</v>
      </c>
      <c r="E89" s="33" t="s">
        <v>981</v>
      </c>
      <c r="F89" s="28">
        <v>7847.38318965515</v>
      </c>
      <c r="G89" s="29">
        <v>188</v>
      </c>
      <c r="H89" s="29" t="s">
        <v>340</v>
      </c>
      <c r="I89" s="29">
        <v>0.054845318198204</v>
      </c>
      <c r="J89" s="24"/>
      <c r="K89" s="24"/>
      <c r="L89" s="24"/>
      <c r="M89" s="24"/>
    </row>
    <row r="90" s="17" customFormat="1" ht="16.5" spans="1:13">
      <c r="A90" s="24" t="s">
        <v>982</v>
      </c>
      <c r="B90" s="25"/>
      <c r="C90" s="35" t="str">
        <f t="shared" si="8"/>
        <v>基础</v>
      </c>
      <c r="D90" s="33" t="str">
        <f t="shared" si="9"/>
        <v>零件主文件详情</v>
      </c>
      <c r="E90" s="33" t="s">
        <v>983</v>
      </c>
      <c r="F90" s="28">
        <v>6277.90655172412</v>
      </c>
      <c r="G90" s="29">
        <v>188</v>
      </c>
      <c r="H90" s="29" t="s">
        <v>340</v>
      </c>
      <c r="I90" s="29">
        <v>0.054845318198204</v>
      </c>
      <c r="J90" s="24"/>
      <c r="K90" s="24"/>
      <c r="L90" s="24"/>
      <c r="M90" s="24"/>
    </row>
    <row r="91" s="17" customFormat="1" ht="16.5" spans="1:13">
      <c r="A91" s="24" t="s">
        <v>984</v>
      </c>
      <c r="B91" s="25"/>
      <c r="C91" s="35" t="str">
        <f t="shared" si="8"/>
        <v>基础</v>
      </c>
      <c r="D91" s="33" t="s">
        <v>985</v>
      </c>
      <c r="E91" s="33" t="s">
        <v>985</v>
      </c>
      <c r="F91" s="28">
        <v>7847.38318965515</v>
      </c>
      <c r="G91" s="29">
        <v>184</v>
      </c>
      <c r="H91" s="29" t="s">
        <v>332</v>
      </c>
      <c r="I91" s="29">
        <v>0.505210041999817</v>
      </c>
      <c r="J91" s="24"/>
      <c r="K91" s="24"/>
      <c r="L91" s="24"/>
      <c r="M91" s="24"/>
    </row>
    <row r="92" s="17" customFormat="1" ht="16.5" spans="1:13">
      <c r="A92" s="24" t="s">
        <v>986</v>
      </c>
      <c r="B92" s="25"/>
      <c r="C92" s="35" t="str">
        <f t="shared" si="8"/>
        <v>基础</v>
      </c>
      <c r="D92" s="33" t="s">
        <v>987</v>
      </c>
      <c r="E92" s="33" t="s">
        <v>987</v>
      </c>
      <c r="F92" s="28">
        <v>7847.38318965515</v>
      </c>
      <c r="G92" s="29">
        <v>184</v>
      </c>
      <c r="H92" s="29" t="s">
        <v>332</v>
      </c>
      <c r="I92" s="29">
        <v>0.61485230922699</v>
      </c>
      <c r="J92" s="24"/>
      <c r="K92" s="24"/>
      <c r="L92" s="24"/>
      <c r="M92" s="24"/>
    </row>
    <row r="93" s="17" customFormat="1" ht="16.5" spans="1:13">
      <c r="A93" s="24" t="s">
        <v>988</v>
      </c>
      <c r="B93" s="25"/>
      <c r="C93" s="35" t="str">
        <f t="shared" si="8"/>
        <v>基础</v>
      </c>
      <c r="D93" s="33" t="str">
        <f t="shared" ref="D93:D97" si="10">D92</f>
        <v>查询精品零件档案列表</v>
      </c>
      <c r="E93" s="33" t="s">
        <v>989</v>
      </c>
      <c r="F93" s="28">
        <v>6277.90655172412</v>
      </c>
      <c r="G93" s="29">
        <v>184</v>
      </c>
      <c r="H93" s="29" t="s">
        <v>332</v>
      </c>
      <c r="I93" s="29">
        <v>0.61485230922699</v>
      </c>
      <c r="J93" s="24"/>
      <c r="K93" s="24"/>
      <c r="L93" s="24"/>
      <c r="M93" s="24"/>
    </row>
    <row r="94" s="17" customFormat="1" ht="16.5" spans="1:13">
      <c r="A94" s="24" t="s">
        <v>990</v>
      </c>
      <c r="B94" s="25"/>
      <c r="C94" s="35" t="str">
        <f t="shared" si="8"/>
        <v>基础</v>
      </c>
      <c r="D94" s="33" t="s">
        <v>991</v>
      </c>
      <c r="E94" s="33" t="s">
        <v>991</v>
      </c>
      <c r="F94" s="28">
        <v>7847.38318965515</v>
      </c>
      <c r="G94" s="29">
        <v>184</v>
      </c>
      <c r="H94" s="29" t="s">
        <v>332</v>
      </c>
      <c r="I94" s="29">
        <v>0.653896749019623</v>
      </c>
      <c r="J94" s="24"/>
      <c r="K94" s="24"/>
      <c r="L94" s="24"/>
      <c r="M94" s="24"/>
    </row>
    <row r="95" s="17" customFormat="1" ht="16.5" spans="1:13">
      <c r="A95" s="24" t="s">
        <v>992</v>
      </c>
      <c r="B95" s="25"/>
      <c r="C95" s="35" t="str">
        <f t="shared" si="8"/>
        <v>基础</v>
      </c>
      <c r="D95" s="33" t="str">
        <f t="shared" si="10"/>
        <v>零件在库信息</v>
      </c>
      <c r="E95" s="33" t="s">
        <v>993</v>
      </c>
      <c r="F95" s="28">
        <v>7847.38318965515</v>
      </c>
      <c r="G95" s="29">
        <v>184</v>
      </c>
      <c r="H95" s="29" t="s">
        <v>332</v>
      </c>
      <c r="I95" s="29">
        <v>0.653896749019623</v>
      </c>
      <c r="J95" s="24"/>
      <c r="K95" s="24"/>
      <c r="L95" s="24"/>
      <c r="M95" s="24"/>
    </row>
    <row r="96" s="17" customFormat="1" ht="16.5" spans="1:13">
      <c r="A96" s="24" t="s">
        <v>994</v>
      </c>
      <c r="B96" s="25"/>
      <c r="C96" s="35" t="str">
        <f t="shared" si="8"/>
        <v>基础</v>
      </c>
      <c r="D96" s="33" t="s">
        <v>995</v>
      </c>
      <c r="E96" s="33" t="s">
        <v>996</v>
      </c>
      <c r="F96" s="28">
        <v>7847.38318965515</v>
      </c>
      <c r="G96" s="29">
        <v>184</v>
      </c>
      <c r="H96" s="29" t="s">
        <v>332</v>
      </c>
      <c r="I96" s="29">
        <v>0.873814702033997</v>
      </c>
      <c r="J96" s="24"/>
      <c r="K96" s="24"/>
      <c r="L96" s="24"/>
      <c r="M96" s="24"/>
    </row>
    <row r="97" s="17" customFormat="1" ht="16.5" spans="1:13">
      <c r="A97" s="24" t="s">
        <v>997</v>
      </c>
      <c r="B97" s="25"/>
      <c r="C97" s="35" t="str">
        <f t="shared" si="8"/>
        <v>基础</v>
      </c>
      <c r="D97" s="33" t="str">
        <f t="shared" si="10"/>
        <v>查询零件品名列表</v>
      </c>
      <c r="E97" s="33" t="s">
        <v>998</v>
      </c>
      <c r="F97" s="28">
        <v>7847.38318965515</v>
      </c>
      <c r="G97" s="29">
        <v>184</v>
      </c>
      <c r="H97" s="29" t="s">
        <v>332</v>
      </c>
      <c r="I97" s="29">
        <v>0.873814702033997</v>
      </c>
      <c r="J97" s="24"/>
      <c r="K97" s="24"/>
      <c r="L97" s="24"/>
      <c r="M97" s="24"/>
    </row>
    <row r="98" s="17" customFormat="1" ht="16.5" spans="1:13">
      <c r="A98" s="24" t="s">
        <v>999</v>
      </c>
      <c r="B98" s="25"/>
      <c r="C98" s="35" t="str">
        <f t="shared" si="8"/>
        <v>基础</v>
      </c>
      <c r="D98" s="33" t="s">
        <v>1000</v>
      </c>
      <c r="E98" s="33" t="s">
        <v>1000</v>
      </c>
      <c r="F98" s="28">
        <v>7847.38318965515</v>
      </c>
      <c r="G98" s="29">
        <v>188</v>
      </c>
      <c r="H98" s="29" t="s">
        <v>340</v>
      </c>
      <c r="I98" s="29">
        <v>0.0126980785280466</v>
      </c>
      <c r="J98" s="24"/>
      <c r="K98" s="24"/>
      <c r="L98" s="24"/>
      <c r="M98" s="24"/>
    </row>
    <row r="99" s="17" customFormat="1" ht="16.5" spans="1:13">
      <c r="A99" s="24" t="s">
        <v>1001</v>
      </c>
      <c r="B99" s="25"/>
      <c r="C99" s="35" t="str">
        <f t="shared" si="8"/>
        <v>基础</v>
      </c>
      <c r="D99" s="33" t="str">
        <f>D98</f>
        <v>零件供应商信息</v>
      </c>
      <c r="E99" s="33" t="s">
        <v>1002</v>
      </c>
      <c r="F99" s="28">
        <v>7847.38318965515</v>
      </c>
      <c r="G99" s="29">
        <v>188</v>
      </c>
      <c r="H99" s="29" t="s">
        <v>340</v>
      </c>
      <c r="I99" s="29">
        <v>0.0126980785280466</v>
      </c>
      <c r="J99" s="24"/>
      <c r="K99" s="24"/>
      <c r="L99" s="24"/>
      <c r="M99" s="24"/>
    </row>
    <row r="100" s="17" customFormat="1" ht="16.5" spans="1:13">
      <c r="A100" s="24" t="s">
        <v>1003</v>
      </c>
      <c r="B100" s="25"/>
      <c r="C100" s="35" t="str">
        <f t="shared" si="8"/>
        <v>基础</v>
      </c>
      <c r="D100" s="33" t="s">
        <v>1004</v>
      </c>
      <c r="E100" s="33" t="s">
        <v>1004</v>
      </c>
      <c r="F100" s="28">
        <v>7847.38318965515</v>
      </c>
      <c r="G100" s="29">
        <v>188</v>
      </c>
      <c r="H100" s="29" t="s">
        <v>340</v>
      </c>
      <c r="I100" s="29">
        <v>0.00861169956624508</v>
      </c>
      <c r="J100" s="24"/>
      <c r="K100" s="24"/>
      <c r="L100" s="24"/>
      <c r="M100" s="24"/>
    </row>
    <row r="101" s="17" customFormat="1" ht="16.5" spans="1:13">
      <c r="A101" s="24" t="s">
        <v>1005</v>
      </c>
      <c r="B101" s="25"/>
      <c r="C101" s="35" t="str">
        <f t="shared" si="8"/>
        <v>基础</v>
      </c>
      <c r="D101" s="33" t="str">
        <f>D100</f>
        <v>零件系统替代关系信息</v>
      </c>
      <c r="E101" s="33" t="s">
        <v>1006</v>
      </c>
      <c r="F101" s="28">
        <v>7847.38318965515</v>
      </c>
      <c r="G101" s="29">
        <v>188</v>
      </c>
      <c r="H101" s="29" t="s">
        <v>340</v>
      </c>
      <c r="I101" s="29">
        <v>0.00861169956624508</v>
      </c>
      <c r="J101" s="24"/>
      <c r="K101" s="24"/>
      <c r="L101" s="24"/>
      <c r="M101" s="24"/>
    </row>
    <row r="102" s="17" customFormat="1" ht="16.5" spans="1:13">
      <c r="A102" s="24" t="s">
        <v>1007</v>
      </c>
      <c r="B102" s="25"/>
      <c r="C102" s="35" t="str">
        <f t="shared" si="8"/>
        <v>基础</v>
      </c>
      <c r="D102" s="33" t="s">
        <v>1008</v>
      </c>
      <c r="E102" s="33" t="s">
        <v>1008</v>
      </c>
      <c r="F102" s="28">
        <v>7847.38318965515</v>
      </c>
      <c r="G102" s="29">
        <v>245</v>
      </c>
      <c r="H102" s="29" t="s">
        <v>424</v>
      </c>
      <c r="I102" s="29">
        <v>0.000544407579582185</v>
      </c>
      <c r="J102" s="24"/>
      <c r="K102" s="24"/>
      <c r="L102" s="24"/>
      <c r="M102" s="24"/>
    </row>
    <row r="103" s="17" customFormat="1" ht="16.5" spans="1:13">
      <c r="A103" s="24" t="s">
        <v>1009</v>
      </c>
      <c r="B103" s="25"/>
      <c r="C103" s="35" t="str">
        <f t="shared" si="8"/>
        <v>基础</v>
      </c>
      <c r="D103" s="33" t="s">
        <v>1010</v>
      </c>
      <c r="E103" s="33" t="s">
        <v>1010</v>
      </c>
      <c r="F103" s="28">
        <v>7847.38318965515</v>
      </c>
      <c r="G103" s="29">
        <v>36</v>
      </c>
      <c r="H103" s="29" t="s">
        <v>101</v>
      </c>
      <c r="I103" s="29">
        <v>0.0123530765995383</v>
      </c>
      <c r="J103" s="24"/>
      <c r="K103" s="24"/>
      <c r="L103" s="24"/>
      <c r="M103" s="24"/>
    </row>
    <row r="104" s="17" customFormat="1" ht="16.5" spans="1:13">
      <c r="A104" s="24" t="s">
        <v>1011</v>
      </c>
      <c r="B104" s="25"/>
      <c r="C104" s="25" t="s">
        <v>844</v>
      </c>
      <c r="D104" s="30" t="s">
        <v>1012</v>
      </c>
      <c r="E104" s="30" t="s">
        <v>1013</v>
      </c>
      <c r="F104" s="28">
        <v>7847.38318965515</v>
      </c>
      <c r="G104" s="29">
        <v>214</v>
      </c>
      <c r="H104" s="29" t="s">
        <v>391</v>
      </c>
      <c r="I104" s="29">
        <v>0.685243964195251</v>
      </c>
      <c r="J104" s="24"/>
      <c r="K104" s="24"/>
      <c r="L104" s="24"/>
      <c r="M104" s="24"/>
    </row>
    <row r="105" s="17" customFormat="1" ht="16.5" spans="1:13">
      <c r="A105" s="24" t="s">
        <v>1014</v>
      </c>
      <c r="B105" s="25"/>
      <c r="C105" s="25" t="str">
        <f t="shared" ref="C105:C108" si="11">C104</f>
        <v>工单</v>
      </c>
      <c r="D105" s="30" t="s">
        <v>1015</v>
      </c>
      <c r="E105" s="30" t="s">
        <v>1015</v>
      </c>
      <c r="F105" s="28">
        <v>6277.90655172412</v>
      </c>
      <c r="G105" s="29">
        <v>293</v>
      </c>
      <c r="H105" s="29" t="s">
        <v>477</v>
      </c>
      <c r="I105" s="29">
        <v>0.00299453106708825</v>
      </c>
      <c r="J105" s="24"/>
      <c r="K105" s="24"/>
      <c r="L105" s="24"/>
      <c r="M105" s="24"/>
    </row>
    <row r="106" s="17" customFormat="1" ht="16.5" spans="1:13">
      <c r="A106" s="24" t="s">
        <v>1016</v>
      </c>
      <c r="B106" s="25"/>
      <c r="C106" s="25" t="str">
        <f t="shared" si="11"/>
        <v>工单</v>
      </c>
      <c r="D106" s="30" t="s">
        <v>1017</v>
      </c>
      <c r="E106" s="30" t="s">
        <v>1017</v>
      </c>
      <c r="F106" s="28">
        <v>6277.90655172412</v>
      </c>
      <c r="G106" s="29">
        <v>98</v>
      </c>
      <c r="H106" s="29" t="s">
        <v>183</v>
      </c>
      <c r="I106" s="29">
        <v>0.0146292457357049</v>
      </c>
      <c r="J106" s="24"/>
      <c r="K106" s="24"/>
      <c r="L106" s="24"/>
      <c r="M106" s="24"/>
    </row>
    <row r="107" s="17" customFormat="1" ht="16.5" spans="1:13">
      <c r="A107" s="24" t="s">
        <v>1018</v>
      </c>
      <c r="B107" s="25"/>
      <c r="C107" s="25" t="s">
        <v>972</v>
      </c>
      <c r="D107" s="30" t="s">
        <v>1019</v>
      </c>
      <c r="E107" s="30" t="s">
        <v>1020</v>
      </c>
      <c r="F107" s="28">
        <v>7847.38318965515</v>
      </c>
      <c r="G107" s="29">
        <v>279</v>
      </c>
      <c r="H107" s="29" t="s">
        <v>454</v>
      </c>
      <c r="I107" s="29">
        <v>0.985517859458923</v>
      </c>
      <c r="J107" s="24"/>
      <c r="K107" s="24"/>
      <c r="L107" s="24"/>
      <c r="M107" s="24"/>
    </row>
    <row r="108" s="17" customFormat="1" ht="16.5" spans="1:13">
      <c r="A108" s="24" t="s">
        <v>1021</v>
      </c>
      <c r="B108" s="25"/>
      <c r="C108" s="25" t="str">
        <f t="shared" si="11"/>
        <v>基础</v>
      </c>
      <c r="D108" s="30" t="s">
        <v>1022</v>
      </c>
      <c r="E108" s="30" t="s">
        <v>1023</v>
      </c>
      <c r="F108" s="28">
        <v>7847.38318965515</v>
      </c>
      <c r="G108" s="29">
        <v>206</v>
      </c>
      <c r="H108" s="29" t="s">
        <v>375</v>
      </c>
      <c r="I108" s="29">
        <v>0.548172473907471</v>
      </c>
      <c r="J108" s="24"/>
      <c r="K108" s="24"/>
      <c r="L108" s="24"/>
      <c r="M108" s="24"/>
    </row>
    <row r="109" s="17" customFormat="1" ht="16.5" spans="1:13">
      <c r="A109" s="24" t="s">
        <v>1024</v>
      </c>
      <c r="B109" s="25"/>
      <c r="C109" s="25" t="s">
        <v>844</v>
      </c>
      <c r="D109" s="30" t="s">
        <v>1025</v>
      </c>
      <c r="E109" s="30" t="s">
        <v>1026</v>
      </c>
      <c r="F109" s="28">
        <v>7847.38318965515</v>
      </c>
      <c r="G109" s="29">
        <v>413</v>
      </c>
      <c r="H109" s="29" t="s">
        <v>629</v>
      </c>
      <c r="I109" s="29">
        <v>0.53928554058075</v>
      </c>
      <c r="J109" s="24"/>
      <c r="K109" s="24"/>
      <c r="L109" s="24"/>
      <c r="M109" s="24"/>
    </row>
    <row r="110" s="17" customFormat="1" ht="16.5" spans="1:13">
      <c r="A110" s="24" t="s">
        <v>1027</v>
      </c>
      <c r="B110" s="25"/>
      <c r="C110" s="25" t="str">
        <f t="shared" ref="C110:C113" si="12">C109</f>
        <v>工单</v>
      </c>
      <c r="D110" s="30" t="s">
        <v>1028</v>
      </c>
      <c r="E110" s="30" t="s">
        <v>1029</v>
      </c>
      <c r="F110" s="28">
        <v>7847.38318965515</v>
      </c>
      <c r="G110" s="29">
        <v>101</v>
      </c>
      <c r="H110" s="29" t="s">
        <v>189</v>
      </c>
      <c r="I110" s="29">
        <v>0.980208873748779</v>
      </c>
      <c r="J110" s="24"/>
      <c r="K110" s="24"/>
      <c r="L110" s="24"/>
      <c r="M110" s="24"/>
    </row>
    <row r="111" s="17" customFormat="1" ht="16.5" spans="1:13">
      <c r="A111" s="24" t="s">
        <v>1030</v>
      </c>
      <c r="B111" s="25"/>
      <c r="C111" s="25" t="str">
        <f t="shared" si="12"/>
        <v>工单</v>
      </c>
      <c r="D111" s="30" t="s">
        <v>1031</v>
      </c>
      <c r="E111" s="30" t="s">
        <v>1032</v>
      </c>
      <c r="F111" s="28">
        <v>7847.38318965515</v>
      </c>
      <c r="G111" s="29">
        <v>333</v>
      </c>
      <c r="H111" s="29" t="s">
        <v>391</v>
      </c>
      <c r="I111" s="29">
        <v>0.118565946817398</v>
      </c>
      <c r="J111" s="24"/>
      <c r="K111" s="24"/>
      <c r="L111" s="24"/>
      <c r="M111" s="24"/>
    </row>
    <row r="112" s="17" customFormat="1" ht="16.5" spans="1:13">
      <c r="A112" s="24" t="s">
        <v>1033</v>
      </c>
      <c r="B112" s="25"/>
      <c r="C112" s="25" t="s">
        <v>868</v>
      </c>
      <c r="D112" s="30" t="s">
        <v>1034</v>
      </c>
      <c r="E112" s="30" t="s">
        <v>1035</v>
      </c>
      <c r="F112" s="28">
        <v>7847.38318965515</v>
      </c>
      <c r="G112" s="29">
        <v>412</v>
      </c>
      <c r="H112" s="29" t="s">
        <v>594</v>
      </c>
      <c r="I112" s="29">
        <v>0.00627485988661647</v>
      </c>
      <c r="J112" s="24"/>
      <c r="K112" s="24"/>
      <c r="L112" s="24"/>
      <c r="M112" s="24"/>
    </row>
    <row r="113" s="17" customFormat="1" ht="16.5" spans="1:13">
      <c r="A113" s="24" t="s">
        <v>1036</v>
      </c>
      <c r="B113" s="25"/>
      <c r="C113" s="25" t="str">
        <f t="shared" si="12"/>
        <v>交车</v>
      </c>
      <c r="D113" s="30" t="s">
        <v>1037</v>
      </c>
      <c r="E113" s="30" t="s">
        <v>1037</v>
      </c>
      <c r="F113" s="28">
        <v>6277.90655172412</v>
      </c>
      <c r="G113" s="29">
        <v>222</v>
      </c>
      <c r="H113" s="29" t="s">
        <v>405</v>
      </c>
      <c r="I113" s="29">
        <v>0.00809624139219522</v>
      </c>
      <c r="J113" s="24"/>
      <c r="K113" s="24"/>
      <c r="L113" s="24"/>
      <c r="M113" s="24"/>
    </row>
    <row r="114" s="17" customFormat="1" ht="16.5" spans="1:13">
      <c r="A114" s="24" t="s">
        <v>1038</v>
      </c>
      <c r="B114" s="25"/>
      <c r="C114" s="25" t="e">
        <f>#REF!</f>
        <v>#REF!</v>
      </c>
      <c r="D114" s="30" t="s">
        <v>1039</v>
      </c>
      <c r="E114" s="30" t="s">
        <v>1039</v>
      </c>
      <c r="F114" s="28">
        <v>6277.90655172412</v>
      </c>
      <c r="G114" s="29">
        <v>413</v>
      </c>
      <c r="H114" s="29" t="s">
        <v>629</v>
      </c>
      <c r="I114" s="29">
        <v>0.00558516662567854</v>
      </c>
      <c r="J114" s="24"/>
      <c r="K114" s="24"/>
      <c r="L114" s="24"/>
      <c r="M114" s="24"/>
    </row>
    <row r="115" s="17" customFormat="1" ht="16.5" spans="1:13">
      <c r="A115" s="24" t="s">
        <v>1040</v>
      </c>
      <c r="B115" s="25"/>
      <c r="C115" s="25" t="e">
        <f t="shared" ref="C115:C119" si="13">C114</f>
        <v>#REF!</v>
      </c>
      <c r="D115" s="30" t="s">
        <v>1041</v>
      </c>
      <c r="E115" s="30" t="s">
        <v>1042</v>
      </c>
      <c r="F115" s="28">
        <v>7847.38318965515</v>
      </c>
      <c r="G115" s="29">
        <v>302</v>
      </c>
      <c r="H115" s="29" t="s">
        <v>485</v>
      </c>
      <c r="I115" s="29">
        <v>0.0289778914302588</v>
      </c>
      <c r="J115" s="24"/>
      <c r="K115" s="24"/>
      <c r="L115" s="24"/>
      <c r="M115" s="24"/>
    </row>
    <row r="116" s="17" customFormat="1" ht="16.5" spans="1:13">
      <c r="A116" s="24" t="s">
        <v>1043</v>
      </c>
      <c r="B116" s="25"/>
      <c r="C116" s="35" t="s">
        <v>844</v>
      </c>
      <c r="D116" s="33" t="s">
        <v>1044</v>
      </c>
      <c r="E116" s="33" t="s">
        <v>1044</v>
      </c>
      <c r="F116" s="28">
        <v>7847.38318965515</v>
      </c>
      <c r="G116" s="29">
        <v>98</v>
      </c>
      <c r="H116" s="29" t="s">
        <v>183</v>
      </c>
      <c r="I116" s="29">
        <v>0.000890811847057194</v>
      </c>
      <c r="J116" s="24"/>
      <c r="K116" s="24"/>
      <c r="L116" s="24"/>
      <c r="M116" s="24"/>
    </row>
    <row r="117" s="17" customFormat="1" ht="16.5" spans="1:13">
      <c r="A117" s="24" t="s">
        <v>1045</v>
      </c>
      <c r="B117" s="25"/>
      <c r="C117" s="35" t="str">
        <f t="shared" si="13"/>
        <v>工单</v>
      </c>
      <c r="D117" s="33" t="s">
        <v>1046</v>
      </c>
      <c r="E117" s="33" t="s">
        <v>1046</v>
      </c>
      <c r="F117" s="28">
        <v>7847.38318965515</v>
      </c>
      <c r="G117" s="29">
        <v>412</v>
      </c>
      <c r="H117" s="29" t="s">
        <v>594</v>
      </c>
      <c r="I117" s="29">
        <v>0.0881773680448532</v>
      </c>
      <c r="J117" s="24"/>
      <c r="K117" s="24"/>
      <c r="L117" s="24"/>
      <c r="M117" s="24"/>
    </row>
    <row r="118" s="17" customFormat="1" ht="16.5" spans="1:13">
      <c r="A118" s="24" t="s">
        <v>1047</v>
      </c>
      <c r="B118" s="25"/>
      <c r="C118" s="35" t="s">
        <v>972</v>
      </c>
      <c r="D118" s="33" t="s">
        <v>1048</v>
      </c>
      <c r="E118" s="33" t="s">
        <v>1048</v>
      </c>
      <c r="F118" s="28">
        <v>7847.38318965515</v>
      </c>
      <c r="G118" s="29">
        <v>15</v>
      </c>
      <c r="H118" s="29" t="s">
        <v>68</v>
      </c>
      <c r="I118" s="29">
        <v>0.0806846767663956</v>
      </c>
      <c r="J118" s="24"/>
      <c r="K118" s="24"/>
      <c r="L118" s="24"/>
      <c r="M118" s="24"/>
    </row>
    <row r="119" s="17" customFormat="1" ht="16.5" spans="1:13">
      <c r="A119" s="24" t="s">
        <v>1049</v>
      </c>
      <c r="B119" s="25"/>
      <c r="C119" s="35" t="str">
        <f t="shared" si="13"/>
        <v>基础</v>
      </c>
      <c r="D119" s="36" t="str">
        <f>D118</f>
        <v>进口车主数据信息</v>
      </c>
      <c r="E119" s="33" t="s">
        <v>1050</v>
      </c>
      <c r="F119" s="28">
        <v>7847.38318965515</v>
      </c>
      <c r="G119" s="29">
        <v>15</v>
      </c>
      <c r="H119" s="29" t="s">
        <v>68</v>
      </c>
      <c r="I119" s="29">
        <v>0.0806846767663956</v>
      </c>
      <c r="J119" s="24"/>
      <c r="K119" s="24"/>
      <c r="L119" s="24"/>
      <c r="M119" s="24"/>
    </row>
    <row r="120" s="17" customFormat="1" ht="16.5" spans="1:13">
      <c r="A120" s="24" t="s">
        <v>1051</v>
      </c>
      <c r="B120" s="25"/>
      <c r="C120" s="35" t="e">
        <f>#REF!</f>
        <v>#REF!</v>
      </c>
      <c r="D120" s="33" t="e">
        <f>#REF!</f>
        <v>#REF!</v>
      </c>
      <c r="E120" s="33" t="s">
        <v>1052</v>
      </c>
      <c r="F120" s="28">
        <v>6277.90655172412</v>
      </c>
      <c r="G120" s="29">
        <v>218</v>
      </c>
      <c r="H120" s="29" t="s">
        <v>399</v>
      </c>
      <c r="I120" s="29">
        <v>0.0948385670781136</v>
      </c>
      <c r="J120" s="24"/>
      <c r="K120" s="24"/>
      <c r="L120" s="24"/>
      <c r="M120" s="24"/>
    </row>
    <row r="121" s="17" customFormat="1" ht="16.5" spans="1:13">
      <c r="A121" s="24" t="s">
        <v>1053</v>
      </c>
      <c r="B121" s="25"/>
      <c r="C121" s="35" t="e">
        <f t="shared" ref="C121:C124" si="14">C120</f>
        <v>#REF!</v>
      </c>
      <c r="D121" s="33" t="s">
        <v>1054</v>
      </c>
      <c r="E121" s="33" t="s">
        <v>1055</v>
      </c>
      <c r="F121" s="28">
        <v>7847.38318965515</v>
      </c>
      <c r="G121" s="29">
        <v>369</v>
      </c>
      <c r="H121" s="29" t="s">
        <v>590</v>
      </c>
      <c r="I121" s="29">
        <v>0.00291824783198535</v>
      </c>
      <c r="J121" s="24"/>
      <c r="K121" s="24"/>
      <c r="L121" s="24"/>
      <c r="M121" s="24"/>
    </row>
    <row r="122" s="17" customFormat="1" ht="16.5" spans="1:13">
      <c r="A122" s="24" t="s">
        <v>1056</v>
      </c>
      <c r="B122" s="25"/>
      <c r="C122" s="35" t="e">
        <f t="shared" si="14"/>
        <v>#REF!</v>
      </c>
      <c r="D122" s="33" t="s">
        <v>1057</v>
      </c>
      <c r="E122" s="33" t="s">
        <v>1058</v>
      </c>
      <c r="F122" s="28">
        <v>7847.38318965515</v>
      </c>
      <c r="G122" s="29">
        <v>13</v>
      </c>
      <c r="H122" s="29" t="s">
        <v>64</v>
      </c>
      <c r="I122" s="29">
        <v>0.750605225563049</v>
      </c>
      <c r="J122" s="24"/>
      <c r="K122" s="24"/>
      <c r="L122" s="24"/>
      <c r="M122" s="24"/>
    </row>
    <row r="123" s="17" customFormat="1" ht="16.5" spans="1:13">
      <c r="A123" s="24" t="s">
        <v>1059</v>
      </c>
      <c r="B123" s="25"/>
      <c r="C123" s="25" t="e">
        <f t="shared" si="14"/>
        <v>#REF!</v>
      </c>
      <c r="D123" s="30" t="s">
        <v>1060</v>
      </c>
      <c r="E123" s="30" t="s">
        <v>1061</v>
      </c>
      <c r="F123" s="28">
        <v>7847.38318965515</v>
      </c>
      <c r="G123" s="29">
        <v>242</v>
      </c>
      <c r="H123" s="29" t="s">
        <v>420</v>
      </c>
      <c r="I123" s="29">
        <v>0.212395027279854</v>
      </c>
      <c r="J123" s="24"/>
      <c r="K123" s="24"/>
      <c r="L123" s="24"/>
      <c r="M123" s="24"/>
    </row>
    <row r="124" s="17" customFormat="1" ht="16.5" spans="1:13">
      <c r="A124" s="24" t="s">
        <v>1062</v>
      </c>
      <c r="B124" s="25"/>
      <c r="C124" s="25" t="e">
        <f t="shared" si="14"/>
        <v>#REF!</v>
      </c>
      <c r="D124" s="30" t="str">
        <f>D123</f>
        <v>进口车车型主数据信息</v>
      </c>
      <c r="E124" s="30" t="s">
        <v>1063</v>
      </c>
      <c r="F124" s="28">
        <v>7847.38318965515</v>
      </c>
      <c r="G124" s="29">
        <v>242</v>
      </c>
      <c r="H124" s="29" t="s">
        <v>420</v>
      </c>
      <c r="I124" s="29">
        <v>0.212395027279854</v>
      </c>
      <c r="J124" s="24"/>
      <c r="K124" s="24"/>
      <c r="L124" s="24"/>
      <c r="M124" s="24"/>
    </row>
    <row r="125" s="17" customFormat="1" ht="16.5" spans="1:13">
      <c r="A125" s="24" t="s">
        <v>1064</v>
      </c>
      <c r="B125" s="25"/>
      <c r="C125" s="35" t="s">
        <v>844</v>
      </c>
      <c r="D125" s="33" t="s">
        <v>1065</v>
      </c>
      <c r="E125" s="33" t="s">
        <v>1065</v>
      </c>
      <c r="F125" s="28">
        <v>7847.38318965515</v>
      </c>
      <c r="G125" s="29">
        <v>333</v>
      </c>
      <c r="H125" s="29" t="s">
        <v>391</v>
      </c>
      <c r="I125" s="29">
        <v>0.0333280190825462</v>
      </c>
      <c r="J125" s="24"/>
      <c r="K125" s="24"/>
      <c r="L125" s="24"/>
      <c r="M125" s="24"/>
    </row>
    <row r="126" s="17" customFormat="1" ht="16.5" spans="1:13">
      <c r="A126" s="24" t="s">
        <v>1066</v>
      </c>
      <c r="B126" s="25"/>
      <c r="C126" s="35" t="str">
        <f t="shared" ref="C126:C132" si="15">C125</f>
        <v>工单</v>
      </c>
      <c r="D126" s="33" t="s">
        <v>1067</v>
      </c>
      <c r="E126" s="33" t="s">
        <v>1067</v>
      </c>
      <c r="F126" s="28">
        <v>7847.38318965515</v>
      </c>
      <c r="G126" s="29">
        <v>101</v>
      </c>
      <c r="H126" s="29" t="s">
        <v>189</v>
      </c>
      <c r="I126" s="29">
        <v>0.806017339229584</v>
      </c>
      <c r="J126" s="24"/>
      <c r="K126" s="24"/>
      <c r="L126" s="24"/>
      <c r="M126" s="24"/>
    </row>
    <row r="127" s="17" customFormat="1" ht="16.5" spans="1:13">
      <c r="A127" s="24" t="s">
        <v>1068</v>
      </c>
      <c r="B127" s="25"/>
      <c r="C127" s="35" t="e">
        <f>#REF!</f>
        <v>#REF!</v>
      </c>
      <c r="D127" s="33" t="s">
        <v>1069</v>
      </c>
      <c r="E127" s="33" t="s">
        <v>1069</v>
      </c>
      <c r="F127" s="28">
        <v>7847.38318965515</v>
      </c>
      <c r="G127" s="29">
        <v>160</v>
      </c>
      <c r="H127" s="29" t="s">
        <v>286</v>
      </c>
      <c r="I127" s="29">
        <v>0.00302833039313555</v>
      </c>
      <c r="J127" s="24"/>
      <c r="K127" s="24"/>
      <c r="L127" s="24"/>
      <c r="M127" s="24"/>
    </row>
    <row r="128" s="17" customFormat="1" ht="16.5" spans="1:13">
      <c r="A128" s="24" t="s">
        <v>1070</v>
      </c>
      <c r="B128" s="25"/>
      <c r="C128" s="35" t="e">
        <f t="shared" si="15"/>
        <v>#REF!</v>
      </c>
      <c r="D128" s="33" t="s">
        <v>1071</v>
      </c>
      <c r="E128" s="33" t="s">
        <v>1071</v>
      </c>
      <c r="F128" s="28">
        <v>7847.38318965515</v>
      </c>
      <c r="G128" s="29">
        <v>1</v>
      </c>
      <c r="H128" s="29" t="s">
        <v>37</v>
      </c>
      <c r="I128" s="29">
        <v>0.202159315347672</v>
      </c>
      <c r="J128" s="24"/>
      <c r="K128" s="24"/>
      <c r="L128" s="24"/>
      <c r="M128" s="24"/>
    </row>
    <row r="129" s="17" customFormat="1" ht="16.5" spans="1:13">
      <c r="A129" s="24" t="s">
        <v>1072</v>
      </c>
      <c r="B129" s="25"/>
      <c r="C129" s="35" t="e">
        <f t="shared" si="15"/>
        <v>#REF!</v>
      </c>
      <c r="D129" s="33" t="s">
        <v>1073</v>
      </c>
      <c r="E129" s="33" t="s">
        <v>1073</v>
      </c>
      <c r="F129" s="28">
        <v>7847.38318965515</v>
      </c>
      <c r="G129" s="29">
        <v>26</v>
      </c>
      <c r="H129" s="29" t="s">
        <v>87</v>
      </c>
      <c r="I129" s="29">
        <v>0.215201020240784</v>
      </c>
      <c r="J129" s="24"/>
      <c r="K129" s="24"/>
      <c r="L129" s="24"/>
      <c r="M129" s="24"/>
    </row>
    <row r="130" s="17" customFormat="1" ht="16.5" spans="1:13">
      <c r="A130" s="24" t="s">
        <v>1074</v>
      </c>
      <c r="B130" s="25"/>
      <c r="C130" s="35" t="e">
        <f t="shared" si="15"/>
        <v>#REF!</v>
      </c>
      <c r="D130" s="33" t="s">
        <v>1075</v>
      </c>
      <c r="E130" s="33" t="s">
        <v>1075</v>
      </c>
      <c r="F130" s="28">
        <v>7847.38318965515</v>
      </c>
      <c r="G130" s="29">
        <v>279</v>
      </c>
      <c r="H130" s="29" t="s">
        <v>454</v>
      </c>
      <c r="I130" s="29">
        <v>0.981579065322876</v>
      </c>
      <c r="J130" s="24"/>
      <c r="K130" s="24"/>
      <c r="L130" s="24"/>
      <c r="M130" s="24"/>
    </row>
    <row r="131" s="17" customFormat="1" ht="16.5" spans="1:13">
      <c r="A131" s="24" t="s">
        <v>1076</v>
      </c>
      <c r="B131" s="25"/>
      <c r="C131" s="35" t="e">
        <f t="shared" si="15"/>
        <v>#REF!</v>
      </c>
      <c r="D131" s="33" t="s">
        <v>1077</v>
      </c>
      <c r="E131" s="33" t="s">
        <v>1077</v>
      </c>
      <c r="F131" s="28">
        <v>7847.38318965515</v>
      </c>
      <c r="G131" s="29">
        <v>17</v>
      </c>
      <c r="H131" s="29" t="s">
        <v>72</v>
      </c>
      <c r="I131" s="29">
        <v>0.00134775950573385</v>
      </c>
      <c r="J131" s="24"/>
      <c r="K131" s="24"/>
      <c r="L131" s="24"/>
      <c r="M131" s="24"/>
    </row>
    <row r="132" s="17" customFormat="1" ht="16.5" spans="1:13">
      <c r="A132" s="24" t="s">
        <v>1078</v>
      </c>
      <c r="B132" s="25"/>
      <c r="C132" s="35" t="e">
        <f t="shared" si="15"/>
        <v>#REF!</v>
      </c>
      <c r="D132" s="33" t="s">
        <v>1079</v>
      </c>
      <c r="E132" s="33" t="s">
        <v>1079</v>
      </c>
      <c r="F132" s="28">
        <v>7847.38318965515</v>
      </c>
      <c r="G132" s="29">
        <v>367</v>
      </c>
      <c r="H132" s="29" t="s">
        <v>587</v>
      </c>
      <c r="I132" s="29">
        <v>0.0562266744673252</v>
      </c>
      <c r="J132" s="24"/>
      <c r="K132" s="24"/>
      <c r="L132" s="24"/>
      <c r="M132" s="24"/>
    </row>
    <row r="133" s="17" customFormat="1" ht="16.5" spans="1:13">
      <c r="A133" s="24" t="s">
        <v>1080</v>
      </c>
      <c r="B133" s="25"/>
      <c r="C133" s="35" t="s">
        <v>972</v>
      </c>
      <c r="D133" s="33" t="s">
        <v>1081</v>
      </c>
      <c r="E133" s="33" t="s">
        <v>1082</v>
      </c>
      <c r="F133" s="28">
        <v>7847.38318965515</v>
      </c>
      <c r="G133" s="29">
        <v>424</v>
      </c>
      <c r="H133" s="29" t="s">
        <v>646</v>
      </c>
      <c r="I133" s="29">
        <v>0.425478398799896</v>
      </c>
      <c r="J133" s="24"/>
      <c r="K133" s="24"/>
      <c r="L133" s="24"/>
      <c r="M133" s="24"/>
    </row>
    <row r="134" s="17" customFormat="1" ht="16.5" spans="1:13">
      <c r="A134" s="24" t="s">
        <v>1083</v>
      </c>
      <c r="B134" s="25"/>
      <c r="C134" s="35" t="str">
        <f t="shared" ref="C134:C136" si="16">C133</f>
        <v>基础</v>
      </c>
      <c r="D134" s="33" t="s">
        <v>1081</v>
      </c>
      <c r="E134" s="33" t="s">
        <v>1084</v>
      </c>
      <c r="F134" s="28">
        <v>7847.38318965515</v>
      </c>
      <c r="G134" s="29">
        <v>424</v>
      </c>
      <c r="H134" s="29" t="s">
        <v>646</v>
      </c>
      <c r="I134" s="29">
        <v>0.425478398799896</v>
      </c>
      <c r="J134" s="24"/>
      <c r="K134" s="24"/>
      <c r="L134" s="24"/>
      <c r="M134" s="24"/>
    </row>
    <row r="135" s="17" customFormat="1" ht="16.5" spans="1:13">
      <c r="A135" s="24" t="s">
        <v>1085</v>
      </c>
      <c r="B135" s="25"/>
      <c r="C135" s="35" t="str">
        <f t="shared" si="16"/>
        <v>基础</v>
      </c>
      <c r="D135" s="33" t="s">
        <v>1086</v>
      </c>
      <c r="E135" s="33" t="s">
        <v>1087</v>
      </c>
      <c r="F135" s="28">
        <v>7847.38318965515</v>
      </c>
      <c r="G135" s="29">
        <v>424</v>
      </c>
      <c r="H135" s="29" t="s">
        <v>646</v>
      </c>
      <c r="I135" s="29">
        <v>0.117541387677193</v>
      </c>
      <c r="J135" s="24"/>
      <c r="K135" s="24"/>
      <c r="L135" s="24"/>
      <c r="M135" s="24"/>
    </row>
    <row r="136" s="17" customFormat="1" ht="16.5" spans="1:13">
      <c r="A136" s="24" t="s">
        <v>1088</v>
      </c>
      <c r="B136" s="25"/>
      <c r="C136" s="35" t="str">
        <f t="shared" si="16"/>
        <v>基础</v>
      </c>
      <c r="D136" s="33" t="s">
        <v>1086</v>
      </c>
      <c r="E136" s="33" t="s">
        <v>1089</v>
      </c>
      <c r="F136" s="28">
        <v>7847.38318965515</v>
      </c>
      <c r="G136" s="29">
        <v>424</v>
      </c>
      <c r="H136" s="29" t="s">
        <v>646</v>
      </c>
      <c r="I136" s="29">
        <v>0.117541387677193</v>
      </c>
      <c r="J136" s="24"/>
      <c r="K136" s="24"/>
      <c r="L136" s="24"/>
      <c r="M136" s="24"/>
    </row>
    <row r="137" s="17" customFormat="1" ht="16.5" spans="1:13">
      <c r="A137" s="24" t="s">
        <v>1090</v>
      </c>
      <c r="B137" s="25"/>
      <c r="C137" s="35" t="s">
        <v>844</v>
      </c>
      <c r="D137" s="33" t="s">
        <v>1091</v>
      </c>
      <c r="E137" s="33" t="s">
        <v>1091</v>
      </c>
      <c r="F137" s="28">
        <v>7847.38318965515</v>
      </c>
      <c r="G137" s="29">
        <v>171</v>
      </c>
      <c r="H137" s="29" t="s">
        <v>306</v>
      </c>
      <c r="I137" s="29">
        <v>0.0206300970166922</v>
      </c>
      <c r="J137" s="24"/>
      <c r="K137" s="24"/>
      <c r="L137" s="24"/>
      <c r="M137" s="24"/>
    </row>
    <row r="138" s="17" customFormat="1" ht="16.5" spans="1:13">
      <c r="A138" s="24" t="s">
        <v>1092</v>
      </c>
      <c r="B138" s="25"/>
      <c r="C138" s="35" t="s">
        <v>753</v>
      </c>
      <c r="D138" s="33" t="s">
        <v>1093</v>
      </c>
      <c r="E138" s="33" t="s">
        <v>1093</v>
      </c>
      <c r="F138" s="28">
        <v>7847.38318965515</v>
      </c>
      <c r="G138" s="29">
        <v>13</v>
      </c>
      <c r="H138" s="29" t="s">
        <v>64</v>
      </c>
      <c r="I138" s="29">
        <v>0.728332161903381</v>
      </c>
      <c r="J138" s="24"/>
      <c r="K138" s="24"/>
      <c r="L138" s="24"/>
      <c r="M138" s="24"/>
    </row>
    <row r="139" s="17" customFormat="1" ht="16.5" spans="1:13">
      <c r="A139" s="24" t="s">
        <v>1094</v>
      </c>
      <c r="B139" s="25"/>
      <c r="C139" s="25" t="s">
        <v>844</v>
      </c>
      <c r="D139" s="26" t="s">
        <v>1095</v>
      </c>
      <c r="E139" s="30" t="s">
        <v>1095</v>
      </c>
      <c r="F139" s="28">
        <v>7847.38318965515</v>
      </c>
      <c r="G139" s="29">
        <v>101</v>
      </c>
      <c r="H139" s="29" t="s">
        <v>189</v>
      </c>
      <c r="I139" s="29">
        <v>0.965862095355988</v>
      </c>
      <c r="J139" s="24"/>
      <c r="K139" s="24"/>
      <c r="L139" s="24"/>
      <c r="M139" s="24"/>
    </row>
    <row r="140" s="17" customFormat="1" ht="16.5" spans="1:13">
      <c r="A140" s="24" t="s">
        <v>1096</v>
      </c>
      <c r="B140" s="25"/>
      <c r="C140" s="35" t="s">
        <v>1097</v>
      </c>
      <c r="D140" s="33" t="s">
        <v>1098</v>
      </c>
      <c r="E140" s="33" t="s">
        <v>1099</v>
      </c>
      <c r="F140" s="28">
        <v>7847.38318965515</v>
      </c>
      <c r="G140" s="29">
        <v>260</v>
      </c>
      <c r="H140" s="29" t="s">
        <v>438</v>
      </c>
      <c r="I140" s="29">
        <v>0.128320753574371</v>
      </c>
      <c r="J140" s="24"/>
      <c r="K140" s="24"/>
      <c r="L140" s="24"/>
      <c r="M140" s="24"/>
    </row>
    <row r="141" s="17" customFormat="1" ht="16.5" spans="1:13">
      <c r="A141" s="24" t="s">
        <v>1100</v>
      </c>
      <c r="B141" s="25"/>
      <c r="C141" s="35" t="str">
        <f>C140</f>
        <v>全部</v>
      </c>
      <c r="D141" s="33" t="str">
        <f>D140</f>
        <v>全局码表</v>
      </c>
      <c r="E141" s="33" t="s">
        <v>1101</v>
      </c>
      <c r="F141" s="28">
        <v>6277.90655172412</v>
      </c>
      <c r="G141" s="29">
        <v>260</v>
      </c>
      <c r="H141" s="29" t="s">
        <v>438</v>
      </c>
      <c r="I141" s="29">
        <v>0.128320753574371</v>
      </c>
      <c r="J141" s="24"/>
      <c r="K141" s="24"/>
      <c r="L141" s="24"/>
      <c r="M141" s="24"/>
    </row>
    <row r="142" s="17" customFormat="1" ht="16.5" spans="1:13">
      <c r="A142" s="24" t="s">
        <v>1102</v>
      </c>
      <c r="B142" s="25"/>
      <c r="C142" s="35" t="str">
        <f>C141</f>
        <v>全部</v>
      </c>
      <c r="D142" s="33" t="str">
        <f>D141</f>
        <v>全局码表</v>
      </c>
      <c r="E142" s="33" t="s">
        <v>1103</v>
      </c>
      <c r="F142" s="28">
        <v>6277.90655172412</v>
      </c>
      <c r="G142" s="29">
        <v>260</v>
      </c>
      <c r="H142" s="29" t="s">
        <v>438</v>
      </c>
      <c r="I142" s="29">
        <v>0.128320753574371</v>
      </c>
      <c r="J142" s="24"/>
      <c r="K142" s="24"/>
      <c r="L142" s="24"/>
      <c r="M142" s="24"/>
    </row>
    <row r="143" s="17" customFormat="1" ht="16.5" spans="1:13">
      <c r="A143" s="24" t="s">
        <v>1104</v>
      </c>
      <c r="B143" s="25"/>
      <c r="C143" s="25" t="s">
        <v>972</v>
      </c>
      <c r="D143" s="30" t="s">
        <v>1105</v>
      </c>
      <c r="E143" s="30" t="s">
        <v>1106</v>
      </c>
      <c r="F143" s="28">
        <v>7847.38318965515</v>
      </c>
      <c r="G143" s="29">
        <v>369</v>
      </c>
      <c r="H143" s="29" t="s">
        <v>590</v>
      </c>
      <c r="I143" s="29">
        <v>0.0743677541613579</v>
      </c>
      <c r="J143" s="24"/>
      <c r="K143" s="24"/>
      <c r="L143" s="24"/>
      <c r="M143" s="24"/>
    </row>
    <row r="144" s="17" customFormat="1" ht="16.5" spans="1:13">
      <c r="A144" s="24" t="s">
        <v>1107</v>
      </c>
      <c r="B144" s="25"/>
      <c r="C144" s="25" t="s">
        <v>972</v>
      </c>
      <c r="D144" s="30" t="s">
        <v>1105</v>
      </c>
      <c r="E144" s="30" t="s">
        <v>1108</v>
      </c>
      <c r="F144" s="28">
        <v>7847.38318965515</v>
      </c>
      <c r="G144" s="29">
        <v>369</v>
      </c>
      <c r="H144" s="29" t="s">
        <v>590</v>
      </c>
      <c r="I144" s="29">
        <v>0.0743677541613579</v>
      </c>
      <c r="J144" s="24"/>
      <c r="K144" s="24"/>
      <c r="L144" s="24"/>
      <c r="M144" s="24"/>
    </row>
  </sheetData>
  <autoFilter ref="A1:M144">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A17" sqref="A17:D17"/>
    </sheetView>
  </sheetViews>
  <sheetFormatPr defaultColWidth="9" defaultRowHeight="15.5" outlineLevelCol="3"/>
  <cols>
    <col min="1" max="1" width="41.3769230769231" customWidth="1"/>
    <col min="2" max="2" width="13" customWidth="1"/>
    <col min="3" max="3" width="18.8769230769231" customWidth="1"/>
    <col min="4" max="4" width="13" customWidth="1"/>
    <col min="5" max="5" width="9.13076923076923" customWidth="1"/>
    <col min="6" max="7" width="13.3769230769231" customWidth="1"/>
    <col min="8" max="8" width="7.75384615384615" customWidth="1"/>
    <col min="9" max="20" width="13.3769230769231" customWidth="1"/>
    <col min="21" max="22" width="12.2538461538462" customWidth="1"/>
    <col min="23" max="23" width="7.75384615384615" customWidth="1"/>
    <col min="24" max="28" width="13.3769230769231" customWidth="1"/>
    <col min="29" max="29" width="7.13076923076923" customWidth="1"/>
    <col min="30" max="30" width="13.3769230769231" customWidth="1"/>
    <col min="31" max="31" width="7.75384615384615" customWidth="1"/>
    <col min="32" max="40" width="13.3769230769231" customWidth="1"/>
    <col min="41" max="41" width="7.75384615384615" customWidth="1"/>
    <col min="42" max="43" width="13.3769230769231" customWidth="1"/>
    <col min="44" max="44" width="7.75384615384615" customWidth="1"/>
    <col min="45" max="46" width="13.3769230769231" customWidth="1"/>
    <col min="47" max="47" width="8.13076923076923" customWidth="1"/>
    <col min="48" max="52" width="13.3769230769231" customWidth="1"/>
    <col min="53" max="53" width="2.25384615384615" customWidth="1"/>
    <col min="54" max="54" width="12.3769230769231" customWidth="1"/>
    <col min="55" max="55" width="11.2538461538462" customWidth="1"/>
    <col min="56" max="58" width="12.3769230769231" customWidth="1"/>
    <col min="59" max="60" width="11.2538461538462" customWidth="1"/>
    <col min="61" max="64" width="12.3769230769231" customWidth="1"/>
    <col min="65" max="65" width="5.25384615384615" customWidth="1"/>
    <col min="66" max="67" width="12.3769230769231" customWidth="1"/>
    <col min="68" max="68" width="11.2538461538462" customWidth="1"/>
    <col min="69" max="69" width="5.25384615384615" customWidth="1"/>
    <col min="70" max="77" width="12.3769230769231" customWidth="1"/>
    <col min="78" max="78" width="6.25384615384615" customWidth="1"/>
    <col min="79" max="79" width="12.3769230769231" customWidth="1"/>
    <col min="80" max="80" width="11.2538461538462" customWidth="1"/>
    <col min="81" max="82" width="12.3769230769231" customWidth="1"/>
    <col min="83" max="83" width="6.25384615384615" customWidth="1"/>
    <col min="84" max="86" width="12.3769230769231" customWidth="1"/>
    <col min="87" max="87" width="6.25384615384615" customWidth="1"/>
    <col min="88" max="88" width="11.2538461538462" customWidth="1"/>
    <col min="89" max="92" width="12.3769230769231" customWidth="1"/>
    <col min="93" max="93" width="6.25384615384615" customWidth="1"/>
    <col min="94" max="98" width="12.3769230769231" customWidth="1"/>
    <col min="99" max="99" width="6.25384615384615" customWidth="1"/>
    <col min="100" max="105" width="12.3769230769231" customWidth="1"/>
    <col min="106" max="106" width="6.25384615384615" customWidth="1"/>
    <col min="107" max="110" width="12.3769230769231" customWidth="1"/>
    <col min="111" max="111" width="6.25384615384615" customWidth="1"/>
    <col min="112" max="112" width="12.3769230769231" customWidth="1"/>
    <col min="113" max="113" width="11.2538461538462" customWidth="1"/>
    <col min="114" max="116" width="12.3769230769231" customWidth="1"/>
    <col min="117" max="117" width="6.25384615384615" customWidth="1"/>
    <col min="118" max="119" width="12.3769230769231" customWidth="1"/>
    <col min="120" max="120" width="6.25384615384615" customWidth="1"/>
    <col min="121" max="122" width="12.3769230769231" customWidth="1"/>
    <col min="123" max="123" width="6.25384615384615" customWidth="1"/>
    <col min="124" max="125" width="12.3769230769231" customWidth="1"/>
    <col min="126" max="126" width="11.2538461538462" customWidth="1"/>
    <col min="127" max="130" width="12.3769230769231" customWidth="1"/>
    <col min="131" max="131" width="6.25384615384615" customWidth="1"/>
    <col min="132" max="135" width="12.3769230769231" customWidth="1"/>
    <col min="136" max="136" width="6.25384615384615" customWidth="1"/>
    <col min="137" max="138" width="12.3769230769231" customWidth="1"/>
    <col min="139" max="139" width="6.25384615384615" customWidth="1"/>
    <col min="140" max="145" width="12.3769230769231" customWidth="1"/>
    <col min="146" max="146" width="11.2538461538462" customWidth="1"/>
    <col min="147" max="152" width="12.3769230769231" customWidth="1"/>
    <col min="153" max="153" width="11.2538461538462" customWidth="1"/>
    <col min="154" max="154" width="12.3769230769231" customWidth="1"/>
    <col min="155" max="155" width="11.2538461538462" customWidth="1"/>
    <col min="156" max="156" width="12.3769230769231" customWidth="1"/>
    <col min="157" max="157" width="6.25384615384615" customWidth="1"/>
    <col min="158" max="159" width="12.3769230769231" customWidth="1"/>
    <col min="160" max="160" width="11.2538461538462" customWidth="1"/>
    <col min="161" max="162" width="12.3769230769231" customWidth="1"/>
    <col min="163" max="163" width="6.25384615384615" customWidth="1"/>
    <col min="164" max="168" width="12.3769230769231" customWidth="1"/>
    <col min="169" max="169" width="6.25384615384615" customWidth="1"/>
    <col min="170" max="175" width="12.3769230769231" customWidth="1"/>
    <col min="176" max="176" width="6.25384615384615" customWidth="1"/>
    <col min="177" max="179" width="12.3769230769231" customWidth="1"/>
    <col min="180" max="180" width="6.25384615384615" customWidth="1"/>
    <col min="181" max="188" width="12.3769230769231" customWidth="1"/>
    <col min="189" max="189" width="11.2538461538462" customWidth="1"/>
    <col min="190" max="190" width="6.25384615384615" customWidth="1"/>
    <col min="191" max="191" width="12.3769230769231" customWidth="1"/>
    <col min="192" max="192" width="11.2538461538462" customWidth="1"/>
    <col min="193" max="193" width="12.3769230769231" customWidth="1"/>
    <col min="194" max="195" width="6.25384615384615" customWidth="1"/>
    <col min="196" max="204" width="12.3769230769231" customWidth="1"/>
    <col min="205" max="205" width="7.25384615384615" customWidth="1"/>
    <col min="206" max="208" width="12.3769230769231" customWidth="1"/>
    <col min="209" max="209" width="7.25384615384615" customWidth="1"/>
    <col min="210" max="210" width="12.3769230769231" customWidth="1"/>
    <col min="211" max="211" width="7.25384615384615" customWidth="1"/>
    <col min="212" max="212" width="11.2538461538462" customWidth="1"/>
    <col min="213" max="215" width="7.25384615384615" customWidth="1"/>
    <col min="216" max="216" width="12.3769230769231" customWidth="1"/>
    <col min="217" max="218" width="7.25384615384615" customWidth="1"/>
    <col min="219" max="219" width="18.8769230769231" customWidth="1"/>
    <col min="220" max="221" width="13.3769230769231" customWidth="1"/>
    <col min="222" max="222" width="7.13076923076923" customWidth="1"/>
    <col min="223" max="224" width="13.3769230769231" customWidth="1"/>
    <col min="225" max="225" width="7.13076923076923" customWidth="1"/>
    <col min="226" max="237" width="13.3769230769231" customWidth="1"/>
    <col min="238" max="239" width="12.2538461538462" customWidth="1"/>
    <col min="240" max="240" width="7.13076923076923" customWidth="1"/>
    <col min="241" max="245" width="13.3769230769231" customWidth="1"/>
    <col min="246" max="246" width="7.13076923076923" customWidth="1"/>
    <col min="247" max="247" width="13.3769230769231" customWidth="1"/>
    <col min="248" max="248" width="7.13076923076923" customWidth="1"/>
    <col min="249" max="257" width="13.3769230769231" customWidth="1"/>
    <col min="258" max="258" width="6.13076923076923" customWidth="1"/>
    <col min="259" max="260" width="13.3769230769231" customWidth="1"/>
    <col min="261" max="261" width="6.13076923076923" customWidth="1"/>
    <col min="262" max="263" width="13.3769230769231" customWidth="1"/>
    <col min="264" max="264" width="8.13076923076923" customWidth="1"/>
    <col min="265" max="269" width="13.3769230769231" customWidth="1"/>
    <col min="270" max="270" width="2.25384615384615" customWidth="1"/>
    <col min="271" max="271" width="12.3769230769231" customWidth="1"/>
    <col min="272" max="272" width="11.2538461538462" customWidth="1"/>
    <col min="273" max="275" width="12.3769230769231" customWidth="1"/>
    <col min="276" max="277" width="11.2538461538462" customWidth="1"/>
    <col min="278" max="281" width="12.3769230769231" customWidth="1"/>
    <col min="282" max="282" width="6.75384615384615" customWidth="1"/>
    <col min="283" max="284" width="12.3769230769231" customWidth="1"/>
    <col min="285" max="285" width="11.2538461538462" customWidth="1"/>
    <col min="286" max="286" width="7.75384615384615" customWidth="1"/>
    <col min="287" max="294" width="12.3769230769231" customWidth="1"/>
    <col min="295" max="295" width="6.75384615384615" customWidth="1"/>
    <col min="296" max="296" width="12.3769230769231" customWidth="1"/>
    <col min="297" max="297" width="11.2538461538462" customWidth="1"/>
    <col min="298" max="299" width="12.3769230769231" customWidth="1"/>
    <col min="300" max="300" width="6.75384615384615" customWidth="1"/>
    <col min="301" max="303" width="12.3769230769231" customWidth="1"/>
    <col min="304" max="304" width="6.75384615384615" customWidth="1"/>
    <col min="305" max="305" width="11.2538461538462" customWidth="1"/>
    <col min="306" max="309" width="12.3769230769231" customWidth="1"/>
    <col min="310" max="310" width="6.75384615384615" customWidth="1"/>
    <col min="311" max="315" width="12.3769230769231" customWidth="1"/>
    <col min="316" max="316" width="6.75384615384615" customWidth="1"/>
    <col min="317" max="322" width="12.3769230769231" customWidth="1"/>
    <col min="323" max="323" width="6.75384615384615" customWidth="1"/>
    <col min="324" max="327" width="12.3769230769231" customWidth="1"/>
    <col min="328" max="328" width="6.75384615384615" customWidth="1"/>
    <col min="329" max="329" width="12.3769230769231" customWidth="1"/>
    <col min="330" max="330" width="11.2538461538462" customWidth="1"/>
    <col min="331" max="333" width="12.3769230769231" customWidth="1"/>
    <col min="334" max="334" width="6.75384615384615" customWidth="1"/>
    <col min="335" max="336" width="12.3769230769231" customWidth="1"/>
    <col min="337" max="337" width="6.75384615384615" customWidth="1"/>
    <col min="338" max="339" width="12.3769230769231" customWidth="1"/>
    <col min="340" max="340" width="6.75384615384615" customWidth="1"/>
    <col min="341" max="342" width="12.3769230769231" customWidth="1"/>
    <col min="343" max="343" width="11.2538461538462" customWidth="1"/>
    <col min="344" max="347" width="12.3769230769231" customWidth="1"/>
    <col min="348" max="348" width="7.75384615384615" customWidth="1"/>
    <col min="349" max="352" width="12.3769230769231" customWidth="1"/>
    <col min="353" max="353" width="6.75384615384615" customWidth="1"/>
    <col min="354" max="355" width="12.3769230769231" customWidth="1"/>
    <col min="356" max="356" width="6.75384615384615" customWidth="1"/>
    <col min="357" max="362" width="12.3769230769231" customWidth="1"/>
    <col min="363" max="363" width="11.2538461538462" customWidth="1"/>
    <col min="364" max="369" width="12.3769230769231" customWidth="1"/>
    <col min="370" max="370" width="11.2538461538462" customWidth="1"/>
    <col min="371" max="371" width="12.3769230769231" customWidth="1"/>
    <col min="372" max="372" width="11.2538461538462" customWidth="1"/>
    <col min="373" max="373" width="12.3769230769231" customWidth="1"/>
    <col min="374" max="374" width="6.75384615384615" customWidth="1"/>
    <col min="375" max="376" width="12.3769230769231" customWidth="1"/>
    <col min="377" max="377" width="11.2538461538462" customWidth="1"/>
    <col min="378" max="379" width="12.3769230769231" customWidth="1"/>
    <col min="380" max="380" width="7.75384615384615" customWidth="1"/>
    <col min="381" max="385" width="12.3769230769231" customWidth="1"/>
    <col min="386" max="386" width="6.75384615384615" customWidth="1"/>
    <col min="387" max="392" width="12.3769230769231" customWidth="1"/>
    <col min="393" max="393" width="7.75384615384615" customWidth="1"/>
    <col min="394" max="396" width="12.3769230769231" customWidth="1"/>
    <col min="397" max="397" width="6.75384615384615" customWidth="1"/>
    <col min="398" max="405" width="12.3769230769231" customWidth="1"/>
    <col min="406" max="406" width="11.2538461538462" customWidth="1"/>
    <col min="407" max="407" width="6.75384615384615" customWidth="1"/>
    <col min="408" max="408" width="12.3769230769231" customWidth="1"/>
    <col min="409" max="409" width="11.2538461538462" customWidth="1"/>
    <col min="410" max="410" width="12.3769230769231" customWidth="1"/>
    <col min="411" max="412" width="6.75384615384615" customWidth="1"/>
    <col min="413" max="421" width="12.3769230769231" customWidth="1"/>
    <col min="422" max="422" width="7.75384615384615" customWidth="1"/>
    <col min="423" max="425" width="12.3769230769231" customWidth="1"/>
    <col min="426" max="426" width="7.75384615384615" customWidth="1"/>
    <col min="427" max="427" width="12.3769230769231" customWidth="1"/>
    <col min="428" max="428" width="7.75384615384615" customWidth="1"/>
    <col min="429" max="429" width="11.2538461538462" customWidth="1"/>
    <col min="430" max="432" width="7.75384615384615" customWidth="1"/>
    <col min="433" max="433" width="12.3769230769231" customWidth="1"/>
    <col min="434" max="435" width="7.75384615384615" customWidth="1"/>
    <col min="436" max="436" width="16.8769230769231" customWidth="1"/>
    <col min="437" max="437" width="22.8769230769231" customWidth="1"/>
  </cols>
  <sheetData>
    <row r="1" spans="1:4">
      <c r="A1" t="s">
        <v>1109</v>
      </c>
      <c r="B1" t="s">
        <v>1110</v>
      </c>
      <c r="C1" t="s">
        <v>1111</v>
      </c>
      <c r="D1" t="s">
        <v>1112</v>
      </c>
    </row>
    <row r="2" spans="1:4">
      <c r="A2" s="12" t="s">
        <v>40</v>
      </c>
      <c r="B2" s="13">
        <v>14031225</v>
      </c>
      <c r="C2" s="13">
        <v>10900015.250431</v>
      </c>
      <c r="D2" s="13">
        <v>-3131209.74956897</v>
      </c>
    </row>
    <row r="3" spans="1:4">
      <c r="A3" s="14" t="s">
        <v>1113</v>
      </c>
      <c r="B3" s="15">
        <v>68080.5</v>
      </c>
      <c r="C3" s="15">
        <v>232282.542413793</v>
      </c>
      <c r="D3" s="15">
        <v>164202.042413793</v>
      </c>
    </row>
    <row r="4" spans="1:4">
      <c r="A4" s="14" t="s">
        <v>1114</v>
      </c>
      <c r="B4" s="15">
        <v>2135403</v>
      </c>
      <c r="C4" s="15">
        <v>2249060.02215517</v>
      </c>
      <c r="D4" s="15">
        <v>113657.022155172</v>
      </c>
    </row>
    <row r="5" spans="1:4">
      <c r="A5" s="14" t="s">
        <v>1115</v>
      </c>
      <c r="B5" s="15">
        <v>5477989.5</v>
      </c>
      <c r="C5" s="15">
        <v>5866703.6725862</v>
      </c>
      <c r="D5" s="15">
        <v>388714.172586202</v>
      </c>
    </row>
    <row r="6" spans="1:4">
      <c r="A6" s="14" t="s">
        <v>1116</v>
      </c>
      <c r="B6" s="15">
        <v>1733562</v>
      </c>
      <c r="C6" s="15">
        <v>2551969.01327586</v>
      </c>
      <c r="D6" s="15">
        <v>818407.013275861</v>
      </c>
    </row>
    <row r="7" spans="1:4">
      <c r="A7" s="14" t="s">
        <v>1117</v>
      </c>
      <c r="B7" s="15">
        <v>2690010</v>
      </c>
      <c r="C7" s="15"/>
      <c r="D7" s="15">
        <v>-2690010</v>
      </c>
    </row>
    <row r="8" spans="1:4">
      <c r="A8" s="14" t="s">
        <v>1118</v>
      </c>
      <c r="B8" s="15">
        <v>1926180</v>
      </c>
      <c r="C8" s="15"/>
      <c r="D8" s="15">
        <v>-1926180</v>
      </c>
    </row>
    <row r="9" spans="1:4">
      <c r="A9" s="12" t="s">
        <v>1119</v>
      </c>
      <c r="B9" s="13">
        <v>0</v>
      </c>
      <c r="C9" s="13">
        <v>10222439.5026724</v>
      </c>
      <c r="D9" s="13">
        <v>10222439.5026724</v>
      </c>
    </row>
    <row r="10" spans="1:4">
      <c r="A10" s="14" t="s">
        <v>1115</v>
      </c>
      <c r="B10" s="15">
        <v>0</v>
      </c>
      <c r="C10" s="15">
        <v>1310512.99267241</v>
      </c>
      <c r="D10" s="15">
        <v>1310512.99267241</v>
      </c>
    </row>
    <row r="11" spans="1:4">
      <c r="A11" s="14" t="s">
        <v>1116</v>
      </c>
      <c r="B11" s="15">
        <v>0</v>
      </c>
      <c r="C11" s="15">
        <v>128697.084310345</v>
      </c>
      <c r="D11" s="15">
        <v>128697.084310345</v>
      </c>
    </row>
    <row r="12" spans="1:4">
      <c r="A12" s="16" t="s">
        <v>1120</v>
      </c>
      <c r="B12" s="13">
        <v>0</v>
      </c>
      <c r="C12" s="13">
        <v>5452800</v>
      </c>
      <c r="D12" s="13">
        <v>5452800</v>
      </c>
    </row>
    <row r="13" spans="1:4">
      <c r="A13" s="16" t="s">
        <v>1121</v>
      </c>
      <c r="B13" s="13">
        <v>0</v>
      </c>
      <c r="C13" s="13">
        <v>830253.141465517</v>
      </c>
      <c r="D13" s="13">
        <v>830253.141465517</v>
      </c>
    </row>
    <row r="14" spans="1:4">
      <c r="A14" s="16" t="s">
        <v>1122</v>
      </c>
      <c r="B14" s="13">
        <v>0</v>
      </c>
      <c r="C14" s="13">
        <v>1746827.49801724</v>
      </c>
      <c r="D14" s="13">
        <v>1746827.49801724</v>
      </c>
    </row>
    <row r="15" spans="1:4">
      <c r="A15" s="16" t="s">
        <v>1123</v>
      </c>
      <c r="B15" s="13">
        <v>0</v>
      </c>
      <c r="C15" s="13">
        <v>753348.786206895</v>
      </c>
      <c r="D15" s="13">
        <v>753348.786206895</v>
      </c>
    </row>
    <row r="16" spans="1:4">
      <c r="A16" s="12" t="s">
        <v>1124</v>
      </c>
      <c r="B16" s="13">
        <v>14031225</v>
      </c>
      <c r="C16" s="13">
        <v>21122454.7531034</v>
      </c>
      <c r="D16" s="13">
        <v>7091229.75310344</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showGridLines="0" workbookViewId="0">
      <selection activeCell="F15" sqref="F15"/>
    </sheetView>
  </sheetViews>
  <sheetFormatPr defaultColWidth="8.75384615384615" defaultRowHeight="16.5" outlineLevelCol="6"/>
  <cols>
    <col min="1" max="1" width="18.5" style="1" customWidth="1"/>
    <col min="2" max="2" width="9.37692307692308" style="1" customWidth="1"/>
    <col min="3" max="3" width="12.3769230769231" style="1" customWidth="1"/>
    <col min="4" max="4" width="17" style="1" customWidth="1"/>
    <col min="5" max="5" width="14.3769230769231" style="1" customWidth="1"/>
    <col min="6" max="6" width="13.1307692307692" style="1" customWidth="1"/>
    <col min="7" max="16384" width="8.75384615384615" style="1"/>
  </cols>
  <sheetData>
    <row r="1" spans="1:4">
      <c r="A1" s="1" t="s">
        <v>22</v>
      </c>
      <c r="B1" s="1" t="s">
        <v>1125</v>
      </c>
      <c r="D1" s="1" t="s">
        <v>1126</v>
      </c>
    </row>
    <row r="2" ht="15.5" spans="1:6">
      <c r="A2" s="2" t="s">
        <v>1127</v>
      </c>
      <c r="B2" s="3" t="s">
        <v>1128</v>
      </c>
      <c r="C2" s="4"/>
      <c r="D2" s="5">
        <v>776.808541</v>
      </c>
      <c r="E2" s="6" t="s">
        <v>1129</v>
      </c>
      <c r="F2" s="4"/>
    </row>
    <row r="3" ht="15.5" spans="1:6">
      <c r="A3" s="2"/>
      <c r="B3" s="7"/>
      <c r="C3" s="4"/>
      <c r="D3" s="5"/>
      <c r="E3" s="6"/>
      <c r="F3" s="4"/>
    </row>
    <row r="4" ht="15.5" spans="1:6">
      <c r="A4" s="2"/>
      <c r="B4" s="7"/>
      <c r="C4" s="4"/>
      <c r="D4" s="5"/>
      <c r="E4" s="6"/>
      <c r="F4" s="4"/>
    </row>
    <row r="5" ht="15.5" spans="1:6">
      <c r="A5" s="2"/>
      <c r="B5" s="7"/>
      <c r="C5" s="4"/>
      <c r="D5" s="5"/>
      <c r="E5" s="6"/>
      <c r="F5" s="4"/>
    </row>
    <row r="6" ht="15.5" spans="1:7">
      <c r="A6" s="2"/>
      <c r="B6" s="7"/>
      <c r="C6" s="4"/>
      <c r="D6" s="5"/>
      <c r="E6" s="8" t="s">
        <v>1130</v>
      </c>
      <c r="F6" s="4" t="s">
        <v>1131</v>
      </c>
      <c r="G6" s="4" t="s">
        <v>1132</v>
      </c>
    </row>
    <row r="7" ht="15.5" spans="1:6">
      <c r="A7" s="2"/>
      <c r="B7" s="9"/>
      <c r="C7" s="4"/>
      <c r="D7" s="5"/>
      <c r="E7" s="10"/>
      <c r="F7" s="4"/>
    </row>
    <row r="8" ht="15.5" spans="1:7">
      <c r="A8" s="4"/>
      <c r="B8" s="4"/>
      <c r="C8" s="4"/>
      <c r="D8" s="5"/>
      <c r="E8" s="11" t="s">
        <v>1133</v>
      </c>
      <c r="F8" s="4" t="s">
        <v>1134</v>
      </c>
      <c r="G8" s="4" t="s">
        <v>1135</v>
      </c>
    </row>
    <row r="9" ht="15.5" spans="1:6">
      <c r="A9" s="4"/>
      <c r="B9" s="4"/>
      <c r="C9" s="4"/>
      <c r="D9" s="5"/>
      <c r="E9" s="11"/>
      <c r="F9" s="4"/>
    </row>
    <row r="10" spans="1:7">
      <c r="A10" s="4"/>
      <c r="B10" s="4"/>
      <c r="C10" s="4"/>
      <c r="D10" s="4"/>
      <c r="E10" s="4"/>
      <c r="G10" s="1" t="s">
        <v>1136</v>
      </c>
    </row>
    <row r="11" ht="15.5" spans="1:5">
      <c r="A11" s="4"/>
      <c r="B11" s="4"/>
      <c r="C11" s="4"/>
      <c r="D11" s="4"/>
      <c r="E11" s="4"/>
    </row>
    <row r="12" spans="1:7">
      <c r="A12" s="4"/>
      <c r="B12" s="4"/>
      <c r="C12" s="4"/>
      <c r="D12" s="4"/>
      <c r="E12" s="4"/>
      <c r="G12" s="1" t="s">
        <v>1137</v>
      </c>
    </row>
    <row r="13" ht="15.5" spans="1:5">
      <c r="A13" s="2" t="s">
        <v>1127</v>
      </c>
      <c r="B13" s="3">
        <v>457.8</v>
      </c>
      <c r="C13" s="4"/>
      <c r="D13" s="4"/>
      <c r="E13" s="4"/>
    </row>
    <row r="14" ht="15.5" spans="1:5">
      <c r="A14" s="2"/>
      <c r="B14" s="7"/>
      <c r="C14" s="4"/>
      <c r="D14" s="4"/>
      <c r="E14" s="4"/>
    </row>
    <row r="15" ht="15.5" spans="1:5">
      <c r="A15" s="2"/>
      <c r="B15" s="7"/>
      <c r="C15" s="4"/>
      <c r="D15" s="4"/>
      <c r="E15" s="4"/>
    </row>
    <row r="16" ht="15.5" spans="1:5">
      <c r="A16" s="2"/>
      <c r="B16" s="7"/>
      <c r="C16" s="4"/>
      <c r="D16" s="4"/>
      <c r="E16" s="4"/>
    </row>
    <row r="17" ht="15.5" spans="1:5">
      <c r="A17" s="2"/>
      <c r="B17" s="7"/>
      <c r="C17" s="4"/>
      <c r="D17" s="4"/>
      <c r="E17" s="4"/>
    </row>
    <row r="18" ht="15.5" spans="1:5">
      <c r="A18" s="2"/>
      <c r="B18" s="9"/>
      <c r="C18" s="4"/>
      <c r="D18" s="4"/>
      <c r="E18" s="4"/>
    </row>
  </sheetData>
  <mergeCells count="8">
    <mergeCell ref="A2:A7"/>
    <mergeCell ref="A13:A18"/>
    <mergeCell ref="B2:B7"/>
    <mergeCell ref="B13:B18"/>
    <mergeCell ref="D2:D9"/>
    <mergeCell ref="E2:E5"/>
    <mergeCell ref="E6:E7"/>
    <mergeCell ref="E8:E9"/>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汇总页</vt:lpstr>
      <vt:lpstr>供需财务销售-详情-汇总</vt:lpstr>
      <vt:lpstr>ZP</vt:lpstr>
      <vt:lpstr>Sheet2</vt:lpstr>
      <vt:lpstr>示意图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andyz</cp:lastModifiedBy>
  <dcterms:created xsi:type="dcterms:W3CDTF">2006-09-18T00:00:00Z</dcterms:created>
  <cp:lastPrinted>2023-12-14T05:21:00Z</cp:lastPrinted>
  <dcterms:modified xsi:type="dcterms:W3CDTF">2024-01-10T10:47:44Z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3DD8582EA0A2403C81D1EF8C3E36845A_13</vt:lpwstr>
  </property>
  <property fmtid="{D5CDD505-2E9C-101B-9397-08002B2CF9AE}" pid="3" name="KSOProductBuildVer">
    <vt:lpwstr>2052-11.1.0.12165</vt:lpwstr>
  </property>
</Properties>
</file>